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4.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5.xml" ContentType="application/vnd.openxmlformats-officedocument.drawing+xml"/>
  <Override PartName="/xl/comments2.xml" ContentType="application/vnd.openxmlformats-officedocument.spreadsheetml.comment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EN DISCO G\CONTROL DOCUMENTAL\11. TRABAJADOS CON PENDIENTES\47. ENE 2025\PLANES\"/>
    </mc:Choice>
  </mc:AlternateContent>
  <xr:revisionPtr revIDLastSave="0" documentId="13_ncr:1_{CF4BD71E-266F-4843-9D6B-296C1ED57D9B}" xr6:coauthVersionLast="36" xr6:coauthVersionMax="47" xr10:uidLastSave="{00000000-0000-0000-0000-000000000000}"/>
  <bookViews>
    <workbookView xWindow="-60" yWindow="-60" windowWidth="15480" windowHeight="11640" tabRatio="613" xr2:uid="{5C1C2423-E61B-4D77-8783-E5C1297AF3D1}"/>
  </bookViews>
  <sheets>
    <sheet name="SG-SST" sheetId="1" r:id="rId1"/>
    <sheet name="Gráfico1" sheetId="8" state="hidden" r:id="rId2"/>
    <sheet name="2018" sheetId="6" state="hidden" r:id="rId3"/>
    <sheet name="2021 (2)" sheetId="11" state="hidden" r:id="rId4"/>
    <sheet name="2025" sheetId="12" r:id="rId5"/>
  </sheets>
  <externalReferences>
    <externalReference r:id="rId6"/>
  </externalReferences>
  <definedNames>
    <definedName name="_xlnm._FilterDatabase" localSheetId="0" hidden="1">'SG-SST'!$A$1:$BV$426</definedName>
    <definedName name="Excel_BuiltIn__FilterDatabase" localSheetId="0">'SG-SST'!$A$11:$CD$423</definedName>
    <definedName name="_xlnm.Print_Titles" localSheetId="0">'SG-SST'!$1:$8</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V94" i="1" l="1"/>
  <c r="AV93" i="1"/>
  <c r="AV84" i="1"/>
  <c r="AV83" i="1"/>
  <c r="AV74" i="1"/>
  <c r="AV73" i="1"/>
  <c r="AV66" i="1"/>
  <c r="AV65" i="1"/>
  <c r="AV62" i="1"/>
  <c r="AV61" i="1"/>
  <c r="AV54" i="1"/>
  <c r="AV53" i="1"/>
  <c r="AV38" i="1"/>
  <c r="AV37" i="1"/>
  <c r="AV32" i="1"/>
  <c r="AV31" i="1"/>
  <c r="AV12" i="1"/>
  <c r="AV11" i="1"/>
  <c r="AY117" i="1"/>
  <c r="AY106" i="1"/>
  <c r="AY104" i="1"/>
  <c r="AY105" i="1"/>
  <c r="AY103" i="1"/>
  <c r="AY94" i="1"/>
  <c r="AY93" i="1"/>
  <c r="AY84" i="1"/>
  <c r="AY83" i="1"/>
  <c r="AY74" i="1"/>
  <c r="AY73" i="1"/>
  <c r="AY66" i="1"/>
  <c r="AY65" i="1"/>
  <c r="AY62" i="1"/>
  <c r="AY61" i="1"/>
  <c r="AY54" i="1"/>
  <c r="AY53" i="1"/>
  <c r="AY38" i="1"/>
  <c r="AY37" i="1"/>
  <c r="AY32" i="1"/>
  <c r="AY31" i="1"/>
  <c r="AY12" i="1"/>
  <c r="AY10" i="1" s="1"/>
  <c r="AY11" i="1"/>
  <c r="AP11" i="1"/>
  <c r="AP12" i="1"/>
  <c r="AP31" i="1"/>
  <c r="AP32" i="1"/>
  <c r="AP37" i="1"/>
  <c r="AP53" i="1"/>
  <c r="AP54" i="1"/>
  <c r="AP61" i="1"/>
  <c r="AP62" i="1"/>
  <c r="AP65" i="1"/>
  <c r="AP66" i="1"/>
  <c r="AP73" i="1"/>
  <c r="AP74" i="1"/>
  <c r="AP83" i="1"/>
  <c r="AP84" i="1"/>
  <c r="AP93" i="1"/>
  <c r="AP94" i="1"/>
  <c r="AP105" i="1"/>
  <c r="AP106" i="1"/>
  <c r="AP117" i="1"/>
  <c r="AP118" i="1"/>
  <c r="AP125" i="1"/>
  <c r="AP126" i="1"/>
  <c r="AP145" i="1"/>
  <c r="AP146" i="1"/>
  <c r="AP175" i="1"/>
  <c r="AP176" i="1"/>
  <c r="AP193" i="1"/>
  <c r="AP201" i="1"/>
  <c r="AP194" i="1"/>
  <c r="AP202" i="1"/>
  <c r="AP215" i="1"/>
  <c r="AP216" i="1"/>
  <c r="AP223" i="1"/>
  <c r="AP224" i="1"/>
  <c r="AP233" i="1"/>
  <c r="AP234" i="1"/>
  <c r="AP412" i="1"/>
  <c r="AP411" i="1"/>
  <c r="AP402" i="1"/>
  <c r="AP401" i="1"/>
  <c r="AP342" i="1"/>
  <c r="AP341" i="1"/>
  <c r="AP330" i="1"/>
  <c r="AP329" i="1"/>
  <c r="AP322" i="1"/>
  <c r="AP321" i="1"/>
  <c r="AP298" i="1"/>
  <c r="AP297" i="1"/>
  <c r="AP284" i="1"/>
  <c r="AP283" i="1"/>
  <c r="AP274" i="1"/>
  <c r="AP273" i="1"/>
  <c r="AP256" i="1"/>
  <c r="AV117" i="1"/>
  <c r="AV103" i="1" s="1"/>
  <c r="AV118" i="1"/>
  <c r="BM75" i="1"/>
  <c r="BN75" i="1"/>
  <c r="BO75" i="1"/>
  <c r="BP75" i="1"/>
  <c r="BM76" i="1"/>
  <c r="BN76" i="1"/>
  <c r="BS75" i="1"/>
  <c r="BO76" i="1"/>
  <c r="BP76" i="1"/>
  <c r="BM77" i="1"/>
  <c r="BN77" i="1"/>
  <c r="BO77" i="1"/>
  <c r="BP77" i="1"/>
  <c r="BM78" i="1"/>
  <c r="BR77" i="1"/>
  <c r="BN78" i="1"/>
  <c r="BO78" i="1"/>
  <c r="BP78" i="1"/>
  <c r="BM79" i="1"/>
  <c r="BN79" i="1"/>
  <c r="BO79" i="1"/>
  <c r="BP79" i="1"/>
  <c r="BM80" i="1"/>
  <c r="BR79" i="1"/>
  <c r="BN80" i="1"/>
  <c r="BS79" i="1"/>
  <c r="BO80" i="1"/>
  <c r="BP80" i="1"/>
  <c r="BU79" i="1" s="1"/>
  <c r="BM81" i="1"/>
  <c r="BN81" i="1"/>
  <c r="BO81" i="1"/>
  <c r="BP81" i="1"/>
  <c r="BM82" i="1"/>
  <c r="BN82" i="1"/>
  <c r="BS81" i="1"/>
  <c r="BO82" i="1"/>
  <c r="BP82" i="1"/>
  <c r="AY349" i="1"/>
  <c r="AY350" i="1"/>
  <c r="AV349" i="1"/>
  <c r="AV350" i="1"/>
  <c r="AP349" i="1"/>
  <c r="AP350" i="1"/>
  <c r="S401" i="1"/>
  <c r="T401" i="1"/>
  <c r="U401" i="1"/>
  <c r="V401" i="1"/>
  <c r="S402" i="1"/>
  <c r="T402" i="1"/>
  <c r="U402" i="1"/>
  <c r="V402" i="1"/>
  <c r="S411" i="1"/>
  <c r="T411" i="1"/>
  <c r="U411" i="1"/>
  <c r="V411" i="1"/>
  <c r="S412" i="1"/>
  <c r="T412" i="1"/>
  <c r="U412" i="1"/>
  <c r="V412" i="1"/>
  <c r="O322" i="1"/>
  <c r="BP396" i="1"/>
  <c r="BO396" i="1"/>
  <c r="BN396" i="1"/>
  <c r="BM396" i="1"/>
  <c r="BP395" i="1"/>
  <c r="BO395" i="1"/>
  <c r="BN395" i="1"/>
  <c r="BM395" i="1"/>
  <c r="BP394" i="1"/>
  <c r="BO394" i="1"/>
  <c r="BN394" i="1"/>
  <c r="BM394" i="1"/>
  <c r="BP393" i="1"/>
  <c r="BO393" i="1"/>
  <c r="BN393" i="1"/>
  <c r="BM393" i="1"/>
  <c r="BP392" i="1"/>
  <c r="BO392" i="1"/>
  <c r="BN392" i="1"/>
  <c r="BM392" i="1"/>
  <c r="BP391" i="1"/>
  <c r="BO391" i="1"/>
  <c r="BN391" i="1"/>
  <c r="BM391" i="1"/>
  <c r="BP390" i="1"/>
  <c r="BO390" i="1"/>
  <c r="BN390" i="1"/>
  <c r="BM390" i="1"/>
  <c r="BP389" i="1"/>
  <c r="BO389" i="1"/>
  <c r="BN389" i="1"/>
  <c r="BM389" i="1"/>
  <c r="BP388" i="1"/>
  <c r="BO388" i="1"/>
  <c r="BN388" i="1"/>
  <c r="BM388" i="1"/>
  <c r="BP387" i="1"/>
  <c r="BO387" i="1"/>
  <c r="BN387" i="1"/>
  <c r="BM387" i="1"/>
  <c r="BP386" i="1"/>
  <c r="BO386" i="1"/>
  <c r="BN386" i="1"/>
  <c r="BM386" i="1"/>
  <c r="BP385" i="1"/>
  <c r="BO385" i="1"/>
  <c r="BN385" i="1"/>
  <c r="BM385" i="1"/>
  <c r="BM203" i="1"/>
  <c r="BM204" i="1"/>
  <c r="BM205" i="1"/>
  <c r="BM206" i="1"/>
  <c r="BM207" i="1"/>
  <c r="BM208" i="1"/>
  <c r="BM209" i="1"/>
  <c r="BM210" i="1"/>
  <c r="BR209" i="1"/>
  <c r="BM211" i="1"/>
  <c r="BM212" i="1"/>
  <c r="BM213" i="1"/>
  <c r="BM214" i="1"/>
  <c r="BD161" i="1"/>
  <c r="S56" i="12"/>
  <c r="S55" i="12"/>
  <c r="S54" i="12"/>
  <c r="S53" i="12"/>
  <c r="S52" i="12"/>
  <c r="D94" i="12"/>
  <c r="D95" i="12"/>
  <c r="E94" i="12"/>
  <c r="F94" i="12"/>
  <c r="F95" i="12"/>
  <c r="G94" i="12"/>
  <c r="G95" i="12"/>
  <c r="H94" i="12"/>
  <c r="H95" i="12"/>
  <c r="J94" i="12"/>
  <c r="K94" i="12"/>
  <c r="K95" i="12"/>
  <c r="L94" i="12"/>
  <c r="L95" i="12"/>
  <c r="M94" i="12"/>
  <c r="M95" i="12"/>
  <c r="N94" i="12"/>
  <c r="O94" i="12"/>
  <c r="I94" i="12"/>
  <c r="I95" i="12"/>
  <c r="E95" i="12"/>
  <c r="J95" i="12"/>
  <c r="N95" i="12"/>
  <c r="O95" i="12"/>
  <c r="E67" i="12"/>
  <c r="F67" i="12"/>
  <c r="H67" i="12"/>
  <c r="J81" i="12"/>
  <c r="J82" i="12"/>
  <c r="D81" i="12"/>
  <c r="D82" i="12"/>
  <c r="D67" i="12"/>
  <c r="I67" i="12"/>
  <c r="K67" i="12"/>
  <c r="L67" i="12"/>
  <c r="L81" i="12"/>
  <c r="L82" i="12"/>
  <c r="M67" i="12"/>
  <c r="N67" i="12"/>
  <c r="O67" i="12"/>
  <c r="BP351" i="1"/>
  <c r="BO351" i="1"/>
  <c r="BN351" i="1"/>
  <c r="BM351" i="1"/>
  <c r="BP413" i="1"/>
  <c r="BO413" i="1"/>
  <c r="BN413" i="1"/>
  <c r="BM413" i="1"/>
  <c r="BP403" i="1"/>
  <c r="BO403" i="1"/>
  <c r="BN403" i="1"/>
  <c r="BM403" i="1"/>
  <c r="BP68" i="1"/>
  <c r="BO68" i="1"/>
  <c r="BN68" i="1"/>
  <c r="BM68" i="1"/>
  <c r="BP399" i="1"/>
  <c r="BO399" i="1"/>
  <c r="BN399" i="1"/>
  <c r="BM399" i="1"/>
  <c r="BQ399" i="1"/>
  <c r="BP397" i="1"/>
  <c r="BO397" i="1"/>
  <c r="BN397" i="1"/>
  <c r="BM397" i="1"/>
  <c r="BP383" i="1"/>
  <c r="BO383" i="1"/>
  <c r="BN383" i="1"/>
  <c r="BM383" i="1"/>
  <c r="BP319" i="1"/>
  <c r="BO319" i="1"/>
  <c r="BN319" i="1"/>
  <c r="BM319" i="1"/>
  <c r="BP243" i="1"/>
  <c r="BO243" i="1"/>
  <c r="BN243" i="1"/>
  <c r="BM243" i="1"/>
  <c r="BP237" i="1"/>
  <c r="BO237" i="1"/>
  <c r="BN237" i="1"/>
  <c r="BM237" i="1"/>
  <c r="BP219" i="1"/>
  <c r="BO219" i="1"/>
  <c r="BN219" i="1"/>
  <c r="BM219" i="1"/>
  <c r="BP217" i="1"/>
  <c r="BO217" i="1"/>
  <c r="BN217" i="1"/>
  <c r="BM217" i="1"/>
  <c r="BP220" i="1"/>
  <c r="BO220" i="1"/>
  <c r="BN220" i="1"/>
  <c r="BM220" i="1"/>
  <c r="BR219" i="1"/>
  <c r="BP218" i="1"/>
  <c r="BU217" i="1"/>
  <c r="BO218" i="1"/>
  <c r="BT217" i="1"/>
  <c r="BN218" i="1"/>
  <c r="BS217" i="1"/>
  <c r="BM218" i="1"/>
  <c r="BM416" i="1"/>
  <c r="BM414" i="1"/>
  <c r="BM410" i="1"/>
  <c r="BM408" i="1"/>
  <c r="BM406" i="1"/>
  <c r="BM404" i="1"/>
  <c r="BM400" i="1"/>
  <c r="BM398" i="1"/>
  <c r="BM384" i="1"/>
  <c r="BM382" i="1"/>
  <c r="BM380" i="1"/>
  <c r="BM378" i="1"/>
  <c r="BM376" i="1"/>
  <c r="BM374" i="1"/>
  <c r="BM372" i="1"/>
  <c r="BM370" i="1"/>
  <c r="BM368" i="1"/>
  <c r="BM366" i="1"/>
  <c r="BM364" i="1"/>
  <c r="BM362" i="1"/>
  <c r="BM360" i="1"/>
  <c r="BM358" i="1"/>
  <c r="BM356" i="1"/>
  <c r="BM354" i="1"/>
  <c r="BM352" i="1"/>
  <c r="BM348" i="1"/>
  <c r="BM346" i="1"/>
  <c r="BM344" i="1"/>
  <c r="BM340" i="1"/>
  <c r="BM338" i="1"/>
  <c r="BM336" i="1"/>
  <c r="BM334" i="1"/>
  <c r="BM332" i="1"/>
  <c r="BM328" i="1"/>
  <c r="BM326" i="1"/>
  <c r="BM320" i="1"/>
  <c r="BM314" i="1"/>
  <c r="BM312" i="1"/>
  <c r="BM311" i="1"/>
  <c r="BM310" i="1"/>
  <c r="BM304" i="1"/>
  <c r="BM302" i="1"/>
  <c r="BM300" i="1"/>
  <c r="BM296" i="1"/>
  <c r="BM294" i="1"/>
  <c r="BM292" i="1"/>
  <c r="BM290" i="1"/>
  <c r="BM288" i="1"/>
  <c r="BM286" i="1"/>
  <c r="BM282" i="1"/>
  <c r="BM280" i="1"/>
  <c r="BM278" i="1"/>
  <c r="BM276" i="1"/>
  <c r="BM272" i="1"/>
  <c r="BM270" i="1"/>
  <c r="BM268" i="1"/>
  <c r="BM266" i="1"/>
  <c r="BM264" i="1"/>
  <c r="BM262" i="1"/>
  <c r="BM260" i="1"/>
  <c r="BM258" i="1"/>
  <c r="BM254" i="1"/>
  <c r="BM252" i="1"/>
  <c r="BM251" i="1"/>
  <c r="BM250" i="1"/>
  <c r="BM249" i="1"/>
  <c r="BM248" i="1"/>
  <c r="BM246" i="1"/>
  <c r="BM244" i="1"/>
  <c r="BM242" i="1"/>
  <c r="BM241" i="1"/>
  <c r="BR241" i="1"/>
  <c r="BM240" i="1"/>
  <c r="BM239" i="1"/>
  <c r="BM238" i="1"/>
  <c r="BM236" i="1"/>
  <c r="BM232" i="1"/>
  <c r="BM230" i="1"/>
  <c r="BM228" i="1"/>
  <c r="BM226" i="1"/>
  <c r="BM200" i="1"/>
  <c r="BM198" i="1"/>
  <c r="BM196" i="1"/>
  <c r="BM192" i="1"/>
  <c r="BM190" i="1"/>
  <c r="BM188" i="1"/>
  <c r="BM186" i="1"/>
  <c r="BM184" i="1"/>
  <c r="BM182" i="1"/>
  <c r="BM180" i="1"/>
  <c r="BM178" i="1"/>
  <c r="BM174" i="1"/>
  <c r="BM172" i="1"/>
  <c r="BM170" i="1"/>
  <c r="BM168" i="1"/>
  <c r="BM166" i="1"/>
  <c r="BM164" i="1"/>
  <c r="BM160" i="1"/>
  <c r="BM158" i="1"/>
  <c r="BM156" i="1"/>
  <c r="BM154" i="1"/>
  <c r="BM152" i="1"/>
  <c r="BM150" i="1"/>
  <c r="BM148" i="1"/>
  <c r="BM144" i="1"/>
  <c r="BM142" i="1"/>
  <c r="BM140" i="1"/>
  <c r="BM136" i="1"/>
  <c r="BM134" i="1"/>
  <c r="BM132" i="1"/>
  <c r="BM130" i="1"/>
  <c r="BM128" i="1"/>
  <c r="BM124" i="1"/>
  <c r="BM122" i="1"/>
  <c r="BM120" i="1"/>
  <c r="BM116" i="1"/>
  <c r="BM114" i="1"/>
  <c r="BM112" i="1"/>
  <c r="BM110" i="1"/>
  <c r="BM108" i="1"/>
  <c r="BM102" i="1"/>
  <c r="BM100" i="1"/>
  <c r="BM98" i="1"/>
  <c r="BM96" i="1"/>
  <c r="BM92" i="1"/>
  <c r="BM90" i="1"/>
  <c r="BM88" i="1"/>
  <c r="BM86" i="1"/>
  <c r="BM72" i="1"/>
  <c r="BM70" i="1"/>
  <c r="BM64" i="1"/>
  <c r="BM60" i="1"/>
  <c r="BM58" i="1"/>
  <c r="BM56" i="1"/>
  <c r="BM52" i="1"/>
  <c r="BM50" i="1"/>
  <c r="BM48" i="1"/>
  <c r="BM46" i="1"/>
  <c r="BM44" i="1"/>
  <c r="BM42" i="1"/>
  <c r="BM40" i="1"/>
  <c r="BM36" i="1"/>
  <c r="BM34" i="1"/>
  <c r="BM30" i="1"/>
  <c r="BM28" i="1"/>
  <c r="BM26" i="1"/>
  <c r="BM24" i="1"/>
  <c r="BQ24" i="1" s="1"/>
  <c r="BV23" i="1" s="1"/>
  <c r="BM22" i="1"/>
  <c r="BM20" i="1"/>
  <c r="BM18" i="1"/>
  <c r="BM16" i="1"/>
  <c r="BM14" i="1"/>
  <c r="BM13" i="1"/>
  <c r="BM417" i="1"/>
  <c r="BM415" i="1"/>
  <c r="BM409" i="1"/>
  <c r="BR409" i="1" s="1"/>
  <c r="BM407" i="1"/>
  <c r="BM405" i="1"/>
  <c r="BM381" i="1"/>
  <c r="BM379" i="1"/>
  <c r="BM377" i="1"/>
  <c r="BM375" i="1"/>
  <c r="BM373" i="1"/>
  <c r="BR373" i="1"/>
  <c r="BM371" i="1"/>
  <c r="BM369" i="1"/>
  <c r="BM367" i="1"/>
  <c r="BM365" i="1"/>
  <c r="BM363" i="1"/>
  <c r="BM361" i="1"/>
  <c r="BR361" i="1"/>
  <c r="BM359" i="1"/>
  <c r="BM357" i="1"/>
  <c r="BM355" i="1"/>
  <c r="BM353" i="1"/>
  <c r="BM347" i="1"/>
  <c r="BM345" i="1"/>
  <c r="BM343" i="1"/>
  <c r="BM339" i="1"/>
  <c r="BM337" i="1"/>
  <c r="BM335" i="1"/>
  <c r="BM333" i="1"/>
  <c r="BM331" i="1"/>
  <c r="BM327" i="1"/>
  <c r="BM325" i="1"/>
  <c r="BM313" i="1"/>
  <c r="BM309" i="1"/>
  <c r="BM303" i="1"/>
  <c r="BM301" i="1"/>
  <c r="BM299" i="1"/>
  <c r="BM295" i="1"/>
  <c r="BM293" i="1"/>
  <c r="BM291" i="1"/>
  <c r="BM289" i="1"/>
  <c r="BM287" i="1"/>
  <c r="BR287" i="1"/>
  <c r="BM285" i="1"/>
  <c r="BM281" i="1"/>
  <c r="BR281" i="1"/>
  <c r="BM279" i="1"/>
  <c r="BM277" i="1"/>
  <c r="BM275" i="1"/>
  <c r="BM271" i="1"/>
  <c r="BR271" i="1"/>
  <c r="BM269" i="1"/>
  <c r="BM267" i="1"/>
  <c r="BM265" i="1"/>
  <c r="BM263" i="1"/>
  <c r="BR263" i="1"/>
  <c r="BM261" i="1"/>
  <c r="BM259" i="1"/>
  <c r="BM257" i="1"/>
  <c r="BM253" i="1"/>
  <c r="BM247" i="1"/>
  <c r="BM245" i="1"/>
  <c r="BM235" i="1"/>
  <c r="BM231" i="1"/>
  <c r="BM229" i="1"/>
  <c r="BM227" i="1"/>
  <c r="BM225" i="1"/>
  <c r="BM199" i="1"/>
  <c r="BM197" i="1"/>
  <c r="BM195" i="1"/>
  <c r="BM191" i="1"/>
  <c r="BM189" i="1"/>
  <c r="BM187" i="1"/>
  <c r="BM185" i="1"/>
  <c r="BM183" i="1"/>
  <c r="BM181" i="1"/>
  <c r="BM179" i="1"/>
  <c r="BM177" i="1"/>
  <c r="BM173" i="1"/>
  <c r="BM171" i="1"/>
  <c r="BM169" i="1"/>
  <c r="BM167" i="1"/>
  <c r="BM165" i="1"/>
  <c r="BM163" i="1"/>
  <c r="BM159" i="1"/>
  <c r="BM157" i="1"/>
  <c r="BM155" i="1"/>
  <c r="BM153" i="1"/>
  <c r="BM151" i="1"/>
  <c r="BM149" i="1"/>
  <c r="BM147" i="1"/>
  <c r="BM143" i="1"/>
  <c r="BM141" i="1"/>
  <c r="BR141" i="1"/>
  <c r="BM139" i="1"/>
  <c r="BM135" i="1"/>
  <c r="BM133" i="1"/>
  <c r="BM131" i="1"/>
  <c r="BM129" i="1"/>
  <c r="BM127" i="1"/>
  <c r="BM123" i="1"/>
  <c r="BM121" i="1"/>
  <c r="BM119" i="1"/>
  <c r="BM115" i="1"/>
  <c r="BM113" i="1"/>
  <c r="BM111" i="1"/>
  <c r="BR111" i="1"/>
  <c r="BM109" i="1"/>
  <c r="BM107" i="1"/>
  <c r="BM101" i="1"/>
  <c r="BM99" i="1"/>
  <c r="BR99" i="1"/>
  <c r="BM97" i="1"/>
  <c r="BM95" i="1"/>
  <c r="BM91" i="1"/>
  <c r="BM89" i="1"/>
  <c r="BM87" i="1"/>
  <c r="BM85" i="1"/>
  <c r="BM71" i="1"/>
  <c r="BM69" i="1"/>
  <c r="BM67" i="1"/>
  <c r="BM63" i="1"/>
  <c r="BM59" i="1"/>
  <c r="BM57" i="1"/>
  <c r="BR57" i="1"/>
  <c r="BM55" i="1"/>
  <c r="BM51" i="1"/>
  <c r="BM49" i="1"/>
  <c r="BM47" i="1"/>
  <c r="BR47" i="1"/>
  <c r="BM45" i="1"/>
  <c r="BR45" i="1"/>
  <c r="BM43" i="1"/>
  <c r="BR43" i="1"/>
  <c r="BM41" i="1"/>
  <c r="BM39" i="1"/>
  <c r="BM35" i="1"/>
  <c r="BM33" i="1"/>
  <c r="BM29" i="1"/>
  <c r="BM27" i="1"/>
  <c r="BM25" i="1"/>
  <c r="BM23" i="1"/>
  <c r="BM21" i="1"/>
  <c r="BM19" i="1"/>
  <c r="BM17" i="1"/>
  <c r="BM15" i="1"/>
  <c r="BR15" i="1" s="1"/>
  <c r="BP60" i="1"/>
  <c r="BO60" i="1"/>
  <c r="BN60" i="1"/>
  <c r="BP270" i="1"/>
  <c r="BO270" i="1"/>
  <c r="BN270" i="1"/>
  <c r="BP268" i="1"/>
  <c r="BO268" i="1"/>
  <c r="BN268" i="1"/>
  <c r="BP144" i="1"/>
  <c r="BO144" i="1"/>
  <c r="BN144" i="1"/>
  <c r="BL162" i="1"/>
  <c r="BK162" i="1"/>
  <c r="BJ162" i="1"/>
  <c r="BI162" i="1"/>
  <c r="BH162" i="1"/>
  <c r="BG162" i="1"/>
  <c r="BF162" i="1"/>
  <c r="BE162" i="1"/>
  <c r="BD162" i="1"/>
  <c r="BC162" i="1"/>
  <c r="BB162" i="1"/>
  <c r="BA162" i="1"/>
  <c r="AZ162" i="1"/>
  <c r="AX162" i="1"/>
  <c r="AW162" i="1"/>
  <c r="AU162" i="1"/>
  <c r="AT162" i="1"/>
  <c r="AS162" i="1"/>
  <c r="AR162" i="1"/>
  <c r="AQ162" i="1"/>
  <c r="AO162" i="1"/>
  <c r="AN162" i="1"/>
  <c r="AM162" i="1"/>
  <c r="AL162" i="1"/>
  <c r="AK162" i="1"/>
  <c r="AJ162" i="1"/>
  <c r="AI162" i="1"/>
  <c r="AH162" i="1"/>
  <c r="AG162" i="1"/>
  <c r="AF162" i="1"/>
  <c r="AE162" i="1"/>
  <c r="AD162" i="1"/>
  <c r="AC162" i="1"/>
  <c r="AB162" i="1"/>
  <c r="AA162" i="1"/>
  <c r="Z162" i="1"/>
  <c r="Y162" i="1"/>
  <c r="X162" i="1"/>
  <c r="V162" i="1"/>
  <c r="U162" i="1"/>
  <c r="T162" i="1"/>
  <c r="S162" i="1"/>
  <c r="R162" i="1"/>
  <c r="Q162" i="1"/>
  <c r="P162" i="1"/>
  <c r="O162" i="1"/>
  <c r="R161" i="1"/>
  <c r="Q161" i="1"/>
  <c r="P161" i="1"/>
  <c r="O161" i="1"/>
  <c r="W162" i="1"/>
  <c r="Z161" i="1"/>
  <c r="Y161" i="1"/>
  <c r="X161" i="1"/>
  <c r="W161" i="1"/>
  <c r="O11" i="1"/>
  <c r="P56" i="12"/>
  <c r="D43" i="12"/>
  <c r="BP172" i="1"/>
  <c r="BO172" i="1"/>
  <c r="BN172" i="1"/>
  <c r="BP171" i="1"/>
  <c r="BO171" i="1"/>
  <c r="BN171" i="1"/>
  <c r="BP170" i="1"/>
  <c r="BO170" i="1"/>
  <c r="BN170" i="1"/>
  <c r="BP169" i="1"/>
  <c r="BO169" i="1"/>
  <c r="BN169" i="1"/>
  <c r="BS169" i="1"/>
  <c r="BP168" i="1"/>
  <c r="BO168" i="1"/>
  <c r="BN168" i="1"/>
  <c r="BP167" i="1"/>
  <c r="BO167" i="1"/>
  <c r="BT167" i="1"/>
  <c r="BN167" i="1"/>
  <c r="BP166" i="1"/>
  <c r="BO166" i="1"/>
  <c r="BN166" i="1"/>
  <c r="BP165" i="1"/>
  <c r="BO165" i="1"/>
  <c r="BN165" i="1"/>
  <c r="BP164" i="1"/>
  <c r="BO164" i="1"/>
  <c r="BN164" i="1"/>
  <c r="BP163" i="1"/>
  <c r="BU163" i="1"/>
  <c r="BO163" i="1"/>
  <c r="BT163" i="1"/>
  <c r="BN163" i="1"/>
  <c r="BL161" i="1"/>
  <c r="BK161" i="1"/>
  <c r="BJ161" i="1"/>
  <c r="BI161" i="1"/>
  <c r="BH161" i="1"/>
  <c r="BG161" i="1"/>
  <c r="BF161" i="1"/>
  <c r="BE161" i="1"/>
  <c r="BC161" i="1"/>
  <c r="BB161" i="1"/>
  <c r="BA161" i="1"/>
  <c r="AZ161" i="1"/>
  <c r="AX161" i="1"/>
  <c r="AW161" i="1"/>
  <c r="AU161" i="1"/>
  <c r="AT161" i="1"/>
  <c r="AS161" i="1"/>
  <c r="AR161" i="1"/>
  <c r="AQ161" i="1"/>
  <c r="AO161" i="1"/>
  <c r="AN161" i="1"/>
  <c r="AM161" i="1"/>
  <c r="AL161" i="1"/>
  <c r="AK161" i="1"/>
  <c r="AJ161" i="1"/>
  <c r="AI161" i="1"/>
  <c r="AH161" i="1"/>
  <c r="AG161" i="1"/>
  <c r="AF161" i="1"/>
  <c r="AE161" i="1"/>
  <c r="AD161" i="1"/>
  <c r="AC161" i="1"/>
  <c r="AB161" i="1"/>
  <c r="V161" i="1"/>
  <c r="U161" i="1"/>
  <c r="T161" i="1"/>
  <c r="S161" i="1"/>
  <c r="BP160" i="1"/>
  <c r="BO160" i="1"/>
  <c r="BN160" i="1"/>
  <c r="BP159" i="1"/>
  <c r="BO159" i="1"/>
  <c r="BN159" i="1"/>
  <c r="BP158" i="1"/>
  <c r="BO158" i="1"/>
  <c r="BN158" i="1"/>
  <c r="BP157" i="1"/>
  <c r="BO157" i="1"/>
  <c r="BN157" i="1"/>
  <c r="BP156" i="1"/>
  <c r="BO156" i="1"/>
  <c r="BN156" i="1"/>
  <c r="BP155" i="1"/>
  <c r="BO155" i="1"/>
  <c r="BN155" i="1"/>
  <c r="BP154" i="1"/>
  <c r="BO154" i="1"/>
  <c r="BN154" i="1"/>
  <c r="BP153" i="1"/>
  <c r="BO153" i="1"/>
  <c r="BN153" i="1"/>
  <c r="BP152" i="1"/>
  <c r="BO152" i="1"/>
  <c r="BN152" i="1"/>
  <c r="BP151" i="1"/>
  <c r="BO151" i="1"/>
  <c r="BN151" i="1"/>
  <c r="BP150" i="1"/>
  <c r="BO150" i="1"/>
  <c r="BN150" i="1"/>
  <c r="BP149" i="1"/>
  <c r="BO149" i="1"/>
  <c r="BN149" i="1"/>
  <c r="BP148" i="1"/>
  <c r="BO148" i="1"/>
  <c r="BN148" i="1"/>
  <c r="BP147" i="1"/>
  <c r="BO147" i="1"/>
  <c r="BN147" i="1"/>
  <c r="BC145" i="1"/>
  <c r="AQ145" i="1"/>
  <c r="AD145" i="1"/>
  <c r="Q145" i="1"/>
  <c r="BH145" i="1"/>
  <c r="AI146" i="1"/>
  <c r="V145" i="1"/>
  <c r="O401" i="1"/>
  <c r="P401" i="1"/>
  <c r="Q401" i="1"/>
  <c r="R401" i="1"/>
  <c r="W401" i="1"/>
  <c r="X401" i="1"/>
  <c r="Y401" i="1"/>
  <c r="Z401" i="1"/>
  <c r="AB401" i="1"/>
  <c r="AC401" i="1"/>
  <c r="AD401" i="1"/>
  <c r="AE401" i="1"/>
  <c r="AF401" i="1"/>
  <c r="AG401" i="1"/>
  <c r="AH401" i="1"/>
  <c r="AI401" i="1"/>
  <c r="AJ401" i="1"/>
  <c r="AK401" i="1"/>
  <c r="AL401" i="1"/>
  <c r="AM401" i="1"/>
  <c r="AN401" i="1"/>
  <c r="AO401" i="1"/>
  <c r="AQ401" i="1"/>
  <c r="AR401" i="1"/>
  <c r="AS401" i="1"/>
  <c r="AT401" i="1"/>
  <c r="AU401" i="1"/>
  <c r="AW401" i="1"/>
  <c r="AX401" i="1"/>
  <c r="AZ401" i="1"/>
  <c r="BA401" i="1"/>
  <c r="BB401" i="1"/>
  <c r="BC401" i="1"/>
  <c r="BD401" i="1"/>
  <c r="BE401" i="1"/>
  <c r="BF401" i="1"/>
  <c r="BG401" i="1"/>
  <c r="BH401" i="1"/>
  <c r="BI401" i="1"/>
  <c r="BJ401" i="1"/>
  <c r="BK401" i="1"/>
  <c r="BL401" i="1"/>
  <c r="O402" i="1"/>
  <c r="P402" i="1"/>
  <c r="Q402" i="1"/>
  <c r="R402" i="1"/>
  <c r="W402" i="1"/>
  <c r="X402" i="1"/>
  <c r="Y402" i="1"/>
  <c r="Z402" i="1"/>
  <c r="AB402" i="1"/>
  <c r="AC402" i="1"/>
  <c r="AD402" i="1"/>
  <c r="AE402" i="1"/>
  <c r="AF402" i="1"/>
  <c r="AG402" i="1"/>
  <c r="AH402" i="1"/>
  <c r="AI402" i="1"/>
  <c r="AJ402" i="1"/>
  <c r="AK402" i="1"/>
  <c r="AL402" i="1"/>
  <c r="AM402" i="1"/>
  <c r="AN402" i="1"/>
  <c r="AO402" i="1"/>
  <c r="AQ402" i="1"/>
  <c r="AR402" i="1"/>
  <c r="AS402" i="1"/>
  <c r="AT402" i="1"/>
  <c r="AU402" i="1"/>
  <c r="AW402" i="1"/>
  <c r="AX402" i="1"/>
  <c r="AZ402" i="1"/>
  <c r="BA402" i="1"/>
  <c r="BB402" i="1"/>
  <c r="BC402" i="1"/>
  <c r="BD402" i="1"/>
  <c r="BE402" i="1"/>
  <c r="BF402" i="1"/>
  <c r="BG402" i="1"/>
  <c r="BH402" i="1"/>
  <c r="BI402" i="1"/>
  <c r="BJ402" i="1"/>
  <c r="BK402" i="1"/>
  <c r="BL402" i="1"/>
  <c r="P145" i="1"/>
  <c r="R145" i="1"/>
  <c r="S145" i="1"/>
  <c r="T145" i="1"/>
  <c r="U145" i="1"/>
  <c r="W145" i="1"/>
  <c r="X145" i="1"/>
  <c r="Y145" i="1"/>
  <c r="Z145" i="1"/>
  <c r="AA145" i="1"/>
  <c r="AA103" i="1"/>
  <c r="AB145" i="1"/>
  <c r="AC145" i="1"/>
  <c r="AE145" i="1"/>
  <c r="AF145" i="1"/>
  <c r="AG145" i="1"/>
  <c r="AH145" i="1"/>
  <c r="AJ145" i="1"/>
  <c r="AK145" i="1"/>
  <c r="AL145" i="1"/>
  <c r="AM145" i="1"/>
  <c r="AN145" i="1"/>
  <c r="AO145" i="1"/>
  <c r="AR145" i="1"/>
  <c r="AS145" i="1"/>
  <c r="AT145" i="1"/>
  <c r="AU145" i="1"/>
  <c r="AW145" i="1"/>
  <c r="AX145" i="1"/>
  <c r="AZ145" i="1"/>
  <c r="BA145" i="1"/>
  <c r="BB145" i="1"/>
  <c r="BD145" i="1"/>
  <c r="BE145" i="1"/>
  <c r="BF145" i="1"/>
  <c r="BG145" i="1"/>
  <c r="BI145" i="1"/>
  <c r="BJ145" i="1"/>
  <c r="BK145" i="1"/>
  <c r="BL145" i="1"/>
  <c r="P146" i="1"/>
  <c r="R146" i="1"/>
  <c r="S146" i="1"/>
  <c r="T146" i="1"/>
  <c r="U146" i="1"/>
  <c r="W146" i="1"/>
  <c r="X146" i="1"/>
  <c r="Y146" i="1"/>
  <c r="Z146" i="1"/>
  <c r="AA146" i="1"/>
  <c r="AB146" i="1"/>
  <c r="AC146" i="1"/>
  <c r="AE146" i="1"/>
  <c r="AF146" i="1"/>
  <c r="AG146" i="1"/>
  <c r="AH146" i="1"/>
  <c r="AJ146" i="1"/>
  <c r="AK146" i="1"/>
  <c r="AL146" i="1"/>
  <c r="AM146" i="1"/>
  <c r="AN146" i="1"/>
  <c r="AO146" i="1"/>
  <c r="AR146" i="1"/>
  <c r="AS146" i="1"/>
  <c r="AT146" i="1"/>
  <c r="AU146" i="1"/>
  <c r="AW146" i="1"/>
  <c r="AX146" i="1"/>
  <c r="AZ146" i="1"/>
  <c r="BA146" i="1"/>
  <c r="BB146" i="1"/>
  <c r="BD146" i="1"/>
  <c r="BE146" i="1"/>
  <c r="BF146" i="1"/>
  <c r="BG146" i="1"/>
  <c r="BI146" i="1"/>
  <c r="BJ146" i="1"/>
  <c r="BK146" i="1"/>
  <c r="BL146" i="1"/>
  <c r="O146" i="1"/>
  <c r="O145" i="1"/>
  <c r="P233" i="1"/>
  <c r="Q233" i="1"/>
  <c r="R233" i="1"/>
  <c r="S233" i="1"/>
  <c r="T233" i="1"/>
  <c r="U233" i="1"/>
  <c r="V233" i="1"/>
  <c r="W233" i="1"/>
  <c r="X233" i="1"/>
  <c r="Y233" i="1"/>
  <c r="Z233" i="1"/>
  <c r="AA233" i="1"/>
  <c r="AB233" i="1"/>
  <c r="AC233" i="1"/>
  <c r="AD233" i="1"/>
  <c r="AE233" i="1"/>
  <c r="AF233" i="1"/>
  <c r="AG233" i="1"/>
  <c r="AH233" i="1"/>
  <c r="AI233" i="1"/>
  <c r="AJ233" i="1"/>
  <c r="AK233" i="1"/>
  <c r="AL233" i="1"/>
  <c r="AM233" i="1"/>
  <c r="AN233" i="1"/>
  <c r="AO233" i="1"/>
  <c r="AQ233" i="1"/>
  <c r="AR233" i="1"/>
  <c r="AS233" i="1"/>
  <c r="AT233" i="1"/>
  <c r="AU233" i="1"/>
  <c r="AW233" i="1"/>
  <c r="AX233" i="1"/>
  <c r="AZ233" i="1"/>
  <c r="BA233" i="1"/>
  <c r="BB233" i="1"/>
  <c r="BC233" i="1"/>
  <c r="BD233" i="1"/>
  <c r="BE233" i="1"/>
  <c r="BF233" i="1"/>
  <c r="BG233" i="1"/>
  <c r="BH233" i="1"/>
  <c r="BI233" i="1"/>
  <c r="BJ233" i="1"/>
  <c r="BK233" i="1"/>
  <c r="BL233" i="1"/>
  <c r="P234" i="1"/>
  <c r="Q234" i="1"/>
  <c r="R234" i="1"/>
  <c r="S234" i="1"/>
  <c r="T234" i="1"/>
  <c r="U234" i="1"/>
  <c r="V234" i="1"/>
  <c r="W234" i="1"/>
  <c r="X234" i="1"/>
  <c r="Y234" i="1"/>
  <c r="Z234" i="1"/>
  <c r="AA234" i="1"/>
  <c r="AB234" i="1"/>
  <c r="AC234" i="1"/>
  <c r="AD234" i="1"/>
  <c r="AE234" i="1"/>
  <c r="AF234" i="1"/>
  <c r="AG234" i="1"/>
  <c r="AH234" i="1"/>
  <c r="AI234" i="1"/>
  <c r="AJ234" i="1"/>
  <c r="AK234" i="1"/>
  <c r="AL234" i="1"/>
  <c r="AM234" i="1"/>
  <c r="AN234" i="1"/>
  <c r="AO234" i="1"/>
  <c r="AQ234" i="1"/>
  <c r="AR234" i="1"/>
  <c r="AS234" i="1"/>
  <c r="AT234" i="1"/>
  <c r="AU234" i="1"/>
  <c r="AW234" i="1"/>
  <c r="AX234" i="1"/>
  <c r="AZ234" i="1"/>
  <c r="BA234" i="1"/>
  <c r="BB234" i="1"/>
  <c r="BC234" i="1"/>
  <c r="BD234" i="1"/>
  <c r="BE234" i="1"/>
  <c r="BF234" i="1"/>
  <c r="BG234" i="1"/>
  <c r="BH234" i="1"/>
  <c r="BI234" i="1"/>
  <c r="BJ234" i="1"/>
  <c r="BK234" i="1"/>
  <c r="BL234" i="1"/>
  <c r="O234" i="1"/>
  <c r="O233" i="1"/>
  <c r="BP141" i="1"/>
  <c r="BP143" i="1"/>
  <c r="BO143" i="1"/>
  <c r="BN143" i="1"/>
  <c r="P55" i="12"/>
  <c r="Q55" i="12"/>
  <c r="R55" i="12"/>
  <c r="BC342" i="1"/>
  <c r="BP238" i="1"/>
  <c r="BP239" i="1"/>
  <c r="BP240" i="1"/>
  <c r="BP241" i="1"/>
  <c r="BP242" i="1"/>
  <c r="BP244" i="1"/>
  <c r="BO238" i="1"/>
  <c r="BO239" i="1"/>
  <c r="BO240" i="1"/>
  <c r="BO241" i="1"/>
  <c r="BO242" i="1"/>
  <c r="BO244" i="1"/>
  <c r="BN244" i="1"/>
  <c r="BN238" i="1"/>
  <c r="BN239" i="1"/>
  <c r="BN240" i="1"/>
  <c r="BN241" i="1"/>
  <c r="BN242" i="1"/>
  <c r="BP236" i="1"/>
  <c r="BO236" i="1"/>
  <c r="BN236" i="1"/>
  <c r="BP235" i="1"/>
  <c r="BO235" i="1"/>
  <c r="BT235" i="1" s="1"/>
  <c r="BN235" i="1"/>
  <c r="BP384" i="1"/>
  <c r="BP398" i="1"/>
  <c r="BP400" i="1"/>
  <c r="BO384" i="1"/>
  <c r="BO398" i="1"/>
  <c r="BO400" i="1"/>
  <c r="BN384" i="1"/>
  <c r="BN398" i="1"/>
  <c r="BN400" i="1"/>
  <c r="BP249" i="1"/>
  <c r="BP250" i="1"/>
  <c r="BP251" i="1"/>
  <c r="BP252" i="1"/>
  <c r="BO249" i="1"/>
  <c r="BO250" i="1"/>
  <c r="BO251" i="1"/>
  <c r="BO252" i="1"/>
  <c r="BN249" i="1"/>
  <c r="BN250" i="1"/>
  <c r="BN251" i="1"/>
  <c r="BQ251" i="1"/>
  <c r="BN252" i="1"/>
  <c r="BP320" i="1"/>
  <c r="BO320" i="1"/>
  <c r="BN320" i="1"/>
  <c r="BP311" i="1"/>
  <c r="BP312" i="1"/>
  <c r="BO311" i="1"/>
  <c r="BO312" i="1"/>
  <c r="BN311" i="1"/>
  <c r="BN312" i="1"/>
  <c r="BD322" i="1"/>
  <c r="BD321" i="1"/>
  <c r="BD298" i="1"/>
  <c r="BD297" i="1"/>
  <c r="BD284" i="1"/>
  <c r="BD283" i="1"/>
  <c r="BD274" i="1"/>
  <c r="BD273" i="1"/>
  <c r="BD224" i="1"/>
  <c r="BD223" i="1"/>
  <c r="BD216" i="1"/>
  <c r="BD215" i="1"/>
  <c r="BD202" i="1"/>
  <c r="BD201" i="1"/>
  <c r="BD194" i="1"/>
  <c r="BD193" i="1"/>
  <c r="BD176" i="1"/>
  <c r="BD175" i="1"/>
  <c r="BD126" i="1"/>
  <c r="BD125" i="1"/>
  <c r="BD118" i="1"/>
  <c r="BD117" i="1"/>
  <c r="BD106" i="1"/>
  <c r="BD105" i="1"/>
  <c r="BD94" i="1"/>
  <c r="BD93" i="1"/>
  <c r="BD84" i="1"/>
  <c r="BD83" i="1"/>
  <c r="BD74" i="1"/>
  <c r="BD73" i="1"/>
  <c r="BD66" i="1"/>
  <c r="BD65" i="1"/>
  <c r="BD62" i="1"/>
  <c r="BD61" i="1"/>
  <c r="BD54" i="1"/>
  <c r="BD53" i="1"/>
  <c r="BD38" i="1"/>
  <c r="BD37" i="1"/>
  <c r="BD32" i="1"/>
  <c r="BD31" i="1"/>
  <c r="BD12" i="1"/>
  <c r="BD11" i="1"/>
  <c r="BD256" i="1"/>
  <c r="BD255" i="1"/>
  <c r="BD341" i="1"/>
  <c r="BD329" i="1"/>
  <c r="BD330" i="1"/>
  <c r="BD350" i="1"/>
  <c r="BD349" i="1"/>
  <c r="BD412" i="1"/>
  <c r="BD411" i="1"/>
  <c r="BP214" i="1"/>
  <c r="BO214" i="1"/>
  <c r="BN214" i="1"/>
  <c r="BP213" i="1"/>
  <c r="BO213" i="1"/>
  <c r="BN213" i="1"/>
  <c r="BP212" i="1"/>
  <c r="BO212" i="1"/>
  <c r="BN212" i="1"/>
  <c r="BP211" i="1"/>
  <c r="BO211" i="1"/>
  <c r="BN211" i="1"/>
  <c r="BP210" i="1"/>
  <c r="BO210" i="1"/>
  <c r="BN210" i="1"/>
  <c r="BP209" i="1"/>
  <c r="BO209" i="1"/>
  <c r="BN209" i="1"/>
  <c r="BP208" i="1"/>
  <c r="BO208" i="1"/>
  <c r="BN208" i="1"/>
  <c r="BP207" i="1"/>
  <c r="BO207" i="1"/>
  <c r="BN207" i="1"/>
  <c r="BP206" i="1"/>
  <c r="BO206" i="1"/>
  <c r="BN206" i="1"/>
  <c r="BP205" i="1"/>
  <c r="BO205" i="1"/>
  <c r="BN205" i="1"/>
  <c r="BP204" i="1"/>
  <c r="BO204" i="1"/>
  <c r="BN204" i="1"/>
  <c r="BP203" i="1"/>
  <c r="BO203" i="1"/>
  <c r="BN203" i="1"/>
  <c r="BP378" i="1"/>
  <c r="BO378" i="1"/>
  <c r="BN378" i="1"/>
  <c r="BP377" i="1"/>
  <c r="BO377" i="1"/>
  <c r="BN377" i="1"/>
  <c r="BP376" i="1"/>
  <c r="BO376" i="1"/>
  <c r="BN376" i="1"/>
  <c r="BP375" i="1"/>
  <c r="BO375" i="1"/>
  <c r="BN375" i="1"/>
  <c r="BP374" i="1"/>
  <c r="BO374" i="1"/>
  <c r="BN374" i="1"/>
  <c r="BP373" i="1"/>
  <c r="BO373" i="1"/>
  <c r="BN373" i="1"/>
  <c r="BP382" i="1"/>
  <c r="BO382" i="1"/>
  <c r="BN382" i="1"/>
  <c r="BP381" i="1"/>
  <c r="BO381" i="1"/>
  <c r="BN381" i="1"/>
  <c r="BS381" i="1"/>
  <c r="BP380" i="1"/>
  <c r="BO380" i="1"/>
  <c r="BN380" i="1"/>
  <c r="BP379" i="1"/>
  <c r="BU379" i="1"/>
  <c r="BO379" i="1"/>
  <c r="BN379" i="1"/>
  <c r="BP372" i="1"/>
  <c r="BO372" i="1"/>
  <c r="BN372" i="1"/>
  <c r="BP371" i="1"/>
  <c r="BO371" i="1"/>
  <c r="BN371" i="1"/>
  <c r="BP370" i="1"/>
  <c r="BO370" i="1"/>
  <c r="BN370" i="1"/>
  <c r="BP369" i="1"/>
  <c r="BO369" i="1"/>
  <c r="BN369" i="1"/>
  <c r="BP368" i="1"/>
  <c r="BO368" i="1"/>
  <c r="BN368" i="1"/>
  <c r="BP367" i="1"/>
  <c r="BO367" i="1"/>
  <c r="BN367" i="1"/>
  <c r="BS367" i="1" s="1"/>
  <c r="BP366" i="1"/>
  <c r="BO366" i="1"/>
  <c r="BN366" i="1"/>
  <c r="BP365" i="1"/>
  <c r="BO365" i="1"/>
  <c r="BT365" i="1"/>
  <c r="BN365" i="1"/>
  <c r="BP269" i="1"/>
  <c r="BO269" i="1"/>
  <c r="BN269" i="1"/>
  <c r="BP267" i="1"/>
  <c r="BO267" i="1"/>
  <c r="BN267" i="1"/>
  <c r="R56" i="12"/>
  <c r="Q56" i="12"/>
  <c r="T56" i="12" s="1"/>
  <c r="R53" i="12"/>
  <c r="R54" i="12"/>
  <c r="Q53" i="12"/>
  <c r="Q54" i="12"/>
  <c r="P53" i="12"/>
  <c r="T53" i="12"/>
  <c r="P54" i="12"/>
  <c r="T54" i="12" s="1"/>
  <c r="Q52" i="12"/>
  <c r="P52" i="12"/>
  <c r="BN353" i="1"/>
  <c r="BO353" i="1"/>
  <c r="BP353" i="1"/>
  <c r="BN354" i="1"/>
  <c r="BO354" i="1"/>
  <c r="BP354" i="1"/>
  <c r="BN355" i="1"/>
  <c r="BO355" i="1"/>
  <c r="BP355" i="1"/>
  <c r="BN356" i="1"/>
  <c r="BO356" i="1"/>
  <c r="BP356" i="1"/>
  <c r="BU355" i="1"/>
  <c r="BN357" i="1"/>
  <c r="BO357" i="1"/>
  <c r="BP357" i="1"/>
  <c r="BN358" i="1"/>
  <c r="BO358" i="1"/>
  <c r="BP358" i="1"/>
  <c r="BN359" i="1"/>
  <c r="BO359" i="1"/>
  <c r="BP359" i="1"/>
  <c r="BN360" i="1"/>
  <c r="BO360" i="1"/>
  <c r="BP360" i="1"/>
  <c r="BN361" i="1"/>
  <c r="BO361" i="1"/>
  <c r="BP361" i="1"/>
  <c r="BN362" i="1"/>
  <c r="BS361" i="1" s="1"/>
  <c r="BO362" i="1"/>
  <c r="BP362" i="1"/>
  <c r="BN363" i="1"/>
  <c r="BO363" i="1"/>
  <c r="BP363" i="1"/>
  <c r="BN364" i="1"/>
  <c r="BO364" i="1"/>
  <c r="BT363" i="1"/>
  <c r="BP364" i="1"/>
  <c r="BU363" i="1" s="1"/>
  <c r="BN345" i="1"/>
  <c r="BO345" i="1"/>
  <c r="BP345" i="1"/>
  <c r="BN346" i="1"/>
  <c r="BO346" i="1"/>
  <c r="BP346" i="1"/>
  <c r="BN347" i="1"/>
  <c r="BO347" i="1"/>
  <c r="BP347" i="1"/>
  <c r="BN348" i="1"/>
  <c r="BO348" i="1"/>
  <c r="BP348" i="1"/>
  <c r="BN301" i="1"/>
  <c r="BO301" i="1"/>
  <c r="BP301" i="1"/>
  <c r="BN302" i="1"/>
  <c r="BO302" i="1"/>
  <c r="BP302" i="1"/>
  <c r="BN303" i="1"/>
  <c r="BO303" i="1"/>
  <c r="BP303" i="1"/>
  <c r="BN304" i="1"/>
  <c r="BO304" i="1"/>
  <c r="BP304" i="1"/>
  <c r="BN309" i="1"/>
  <c r="BO309" i="1"/>
  <c r="BP309" i="1"/>
  <c r="BN310" i="1"/>
  <c r="BO310" i="1"/>
  <c r="BP310" i="1"/>
  <c r="BN313" i="1"/>
  <c r="BO313" i="1"/>
  <c r="BP313" i="1"/>
  <c r="BN314" i="1"/>
  <c r="BO314" i="1"/>
  <c r="BP314" i="1"/>
  <c r="BN287" i="1"/>
  <c r="BO287" i="1"/>
  <c r="BP287" i="1"/>
  <c r="BN288" i="1"/>
  <c r="BO288" i="1"/>
  <c r="BP288" i="1"/>
  <c r="BQ288" i="1"/>
  <c r="BN289" i="1"/>
  <c r="BO289" i="1"/>
  <c r="BP289" i="1"/>
  <c r="BN290" i="1"/>
  <c r="BO290" i="1"/>
  <c r="BP290" i="1"/>
  <c r="BN291" i="1"/>
  <c r="BO291" i="1"/>
  <c r="BP291" i="1"/>
  <c r="BN292" i="1"/>
  <c r="BS291" i="1" s="1"/>
  <c r="BO292" i="1"/>
  <c r="BT291" i="1" s="1"/>
  <c r="BP292" i="1"/>
  <c r="BN293" i="1"/>
  <c r="BO293" i="1"/>
  <c r="BP293" i="1"/>
  <c r="BN294" i="1"/>
  <c r="BO294" i="1"/>
  <c r="BP294" i="1"/>
  <c r="BN295" i="1"/>
  <c r="BO295" i="1"/>
  <c r="BP295" i="1"/>
  <c r="BN296" i="1"/>
  <c r="BS295" i="1" s="1"/>
  <c r="BO296" i="1"/>
  <c r="BP296" i="1"/>
  <c r="BP286" i="1"/>
  <c r="BO286" i="1"/>
  <c r="BN286" i="1"/>
  <c r="BP285" i="1"/>
  <c r="BO285" i="1"/>
  <c r="BT285" i="1"/>
  <c r="BN285" i="1"/>
  <c r="BS285" i="1" s="1"/>
  <c r="BN277" i="1"/>
  <c r="BO277" i="1"/>
  <c r="BP277" i="1"/>
  <c r="BN278" i="1"/>
  <c r="BS277" i="1"/>
  <c r="BO278" i="1"/>
  <c r="BP278" i="1"/>
  <c r="BN279" i="1"/>
  <c r="BO279" i="1"/>
  <c r="BP279" i="1"/>
  <c r="BN280" i="1"/>
  <c r="BO280" i="1"/>
  <c r="BT279" i="1"/>
  <c r="BP280" i="1"/>
  <c r="BN281" i="1"/>
  <c r="BO281" i="1"/>
  <c r="BP281" i="1"/>
  <c r="BN282" i="1"/>
  <c r="BS281" i="1" s="1"/>
  <c r="BO282" i="1"/>
  <c r="BP282" i="1"/>
  <c r="BU281" i="1"/>
  <c r="BN259" i="1"/>
  <c r="BO259" i="1"/>
  <c r="BP259" i="1"/>
  <c r="BN260" i="1"/>
  <c r="BS259" i="1" s="1"/>
  <c r="BO260" i="1"/>
  <c r="BT259" i="1"/>
  <c r="BP260" i="1"/>
  <c r="BN261" i="1"/>
  <c r="BO261" i="1"/>
  <c r="BP261" i="1"/>
  <c r="BN262" i="1"/>
  <c r="BO262" i="1"/>
  <c r="BP262" i="1"/>
  <c r="BU261" i="1"/>
  <c r="BN263" i="1"/>
  <c r="BO263" i="1"/>
  <c r="BP263" i="1"/>
  <c r="BN264" i="1"/>
  <c r="BO264" i="1"/>
  <c r="BP264" i="1"/>
  <c r="BU263" i="1" s="1"/>
  <c r="BN265" i="1"/>
  <c r="BO265" i="1"/>
  <c r="BP265" i="1"/>
  <c r="BN266" i="1"/>
  <c r="BO266" i="1"/>
  <c r="BP266" i="1"/>
  <c r="BN271" i="1"/>
  <c r="BO271" i="1"/>
  <c r="BP271" i="1"/>
  <c r="BN272" i="1"/>
  <c r="BO272" i="1"/>
  <c r="BP272" i="1"/>
  <c r="BN247" i="1"/>
  <c r="BO247" i="1"/>
  <c r="BP247" i="1"/>
  <c r="BN248" i="1"/>
  <c r="BO248" i="1"/>
  <c r="BP248" i="1"/>
  <c r="BN253" i="1"/>
  <c r="BO253" i="1"/>
  <c r="BP253" i="1"/>
  <c r="BN254" i="1"/>
  <c r="BO254" i="1"/>
  <c r="BP254" i="1"/>
  <c r="BN227" i="1"/>
  <c r="BO227" i="1"/>
  <c r="BP227" i="1"/>
  <c r="BN228" i="1"/>
  <c r="BO228" i="1"/>
  <c r="BP228" i="1"/>
  <c r="BN229" i="1"/>
  <c r="BO229" i="1"/>
  <c r="BP229" i="1"/>
  <c r="BN230" i="1"/>
  <c r="BO230" i="1"/>
  <c r="BP230" i="1"/>
  <c r="BN231" i="1"/>
  <c r="BO231" i="1"/>
  <c r="BP231" i="1"/>
  <c r="BN232" i="1"/>
  <c r="BS231" i="1" s="1"/>
  <c r="BO232" i="1"/>
  <c r="BP232" i="1"/>
  <c r="BN197" i="1"/>
  <c r="BO197" i="1"/>
  <c r="BP197" i="1"/>
  <c r="BN198" i="1"/>
  <c r="BO198" i="1"/>
  <c r="BT197" i="1"/>
  <c r="BP198" i="1"/>
  <c r="BN199" i="1"/>
  <c r="BO199" i="1"/>
  <c r="BP199" i="1"/>
  <c r="BN200" i="1"/>
  <c r="BO200" i="1"/>
  <c r="BP200" i="1"/>
  <c r="BU199" i="1"/>
  <c r="BO195" i="1"/>
  <c r="BP196" i="1"/>
  <c r="BO196" i="1"/>
  <c r="BN196" i="1"/>
  <c r="BP195" i="1"/>
  <c r="BU195" i="1"/>
  <c r="BN195" i="1"/>
  <c r="BN179" i="1"/>
  <c r="BO179" i="1"/>
  <c r="BP179" i="1"/>
  <c r="BN180" i="1"/>
  <c r="BO180" i="1"/>
  <c r="BP180" i="1"/>
  <c r="BN181" i="1"/>
  <c r="BO181" i="1"/>
  <c r="BP181" i="1"/>
  <c r="BN182" i="1"/>
  <c r="BO182" i="1"/>
  <c r="BT181" i="1"/>
  <c r="BP182" i="1"/>
  <c r="BN183" i="1"/>
  <c r="BO183" i="1"/>
  <c r="BP183" i="1"/>
  <c r="BN184" i="1"/>
  <c r="BS183" i="1" s="1"/>
  <c r="BO184" i="1"/>
  <c r="BP184" i="1"/>
  <c r="BU183" i="1" s="1"/>
  <c r="BN185" i="1"/>
  <c r="BO185" i="1"/>
  <c r="BP185" i="1"/>
  <c r="BN186" i="1"/>
  <c r="BS185" i="1" s="1"/>
  <c r="BO186" i="1"/>
  <c r="BP186" i="1"/>
  <c r="BU185" i="1" s="1"/>
  <c r="BN187" i="1"/>
  <c r="BO187" i="1"/>
  <c r="BP187" i="1"/>
  <c r="BN188" i="1"/>
  <c r="BS187" i="1" s="1"/>
  <c r="BO188" i="1"/>
  <c r="BP188" i="1"/>
  <c r="BU187" i="1" s="1"/>
  <c r="BN189" i="1"/>
  <c r="BO189" i="1"/>
  <c r="BP189" i="1"/>
  <c r="BN190" i="1"/>
  <c r="BS189" i="1" s="1"/>
  <c r="BO190" i="1"/>
  <c r="BT189" i="1"/>
  <c r="BP190" i="1"/>
  <c r="BU189" i="1" s="1"/>
  <c r="BN191" i="1"/>
  <c r="BO191" i="1"/>
  <c r="BP191" i="1"/>
  <c r="BN192" i="1"/>
  <c r="BO192" i="1"/>
  <c r="BP192" i="1"/>
  <c r="BP178" i="1"/>
  <c r="BO178" i="1"/>
  <c r="BN178" i="1"/>
  <c r="BP177" i="1"/>
  <c r="BO177" i="1"/>
  <c r="BN177" i="1"/>
  <c r="BS177" i="1" s="1"/>
  <c r="BN173" i="1"/>
  <c r="BO173" i="1"/>
  <c r="BP173" i="1"/>
  <c r="BN174" i="1"/>
  <c r="BO174" i="1"/>
  <c r="BP174" i="1"/>
  <c r="BN129" i="1"/>
  <c r="BO129" i="1"/>
  <c r="BP129" i="1"/>
  <c r="BN130" i="1"/>
  <c r="BO130" i="1"/>
  <c r="BT129" i="1"/>
  <c r="BP130" i="1"/>
  <c r="BN131" i="1"/>
  <c r="BO131" i="1"/>
  <c r="BP131" i="1"/>
  <c r="BN132" i="1"/>
  <c r="BO132" i="1"/>
  <c r="BP132" i="1"/>
  <c r="BN133" i="1"/>
  <c r="BO133" i="1"/>
  <c r="BP133" i="1"/>
  <c r="BN134" i="1"/>
  <c r="BO134" i="1"/>
  <c r="BP134" i="1"/>
  <c r="BN135" i="1"/>
  <c r="BO135" i="1"/>
  <c r="BP135" i="1"/>
  <c r="BN136" i="1"/>
  <c r="BS135" i="1"/>
  <c r="BO136" i="1"/>
  <c r="BP136" i="1"/>
  <c r="BN139" i="1"/>
  <c r="BO139" i="1"/>
  <c r="BP139" i="1"/>
  <c r="BN140" i="1"/>
  <c r="BO140" i="1"/>
  <c r="BT139" i="1"/>
  <c r="BP140" i="1"/>
  <c r="BN141" i="1"/>
  <c r="BO141" i="1"/>
  <c r="BN142" i="1"/>
  <c r="BO142" i="1"/>
  <c r="BP142" i="1"/>
  <c r="BN128" i="1"/>
  <c r="BN109" i="1"/>
  <c r="BO109" i="1"/>
  <c r="BP109" i="1"/>
  <c r="BN110" i="1"/>
  <c r="BO110" i="1"/>
  <c r="BP110" i="1"/>
  <c r="BU109" i="1"/>
  <c r="BN111" i="1"/>
  <c r="BO111" i="1"/>
  <c r="BP111" i="1"/>
  <c r="BN112" i="1"/>
  <c r="BO112" i="1"/>
  <c r="BP112" i="1"/>
  <c r="BU111" i="1" s="1"/>
  <c r="BN113" i="1"/>
  <c r="BO113" i="1"/>
  <c r="BP113" i="1"/>
  <c r="BN114" i="1"/>
  <c r="BO114" i="1"/>
  <c r="BP114" i="1"/>
  <c r="BN115" i="1"/>
  <c r="BO115" i="1"/>
  <c r="BP115" i="1"/>
  <c r="BN116" i="1"/>
  <c r="BO116" i="1"/>
  <c r="BP116" i="1"/>
  <c r="BN97" i="1"/>
  <c r="BO97" i="1"/>
  <c r="BP97" i="1"/>
  <c r="BN98" i="1"/>
  <c r="BO98" i="1"/>
  <c r="BT97" i="1"/>
  <c r="BP98" i="1"/>
  <c r="BN99" i="1"/>
  <c r="BO99" i="1"/>
  <c r="BP99" i="1"/>
  <c r="BN100" i="1"/>
  <c r="BO100" i="1"/>
  <c r="BP100" i="1"/>
  <c r="BN101" i="1"/>
  <c r="BO101" i="1"/>
  <c r="BP101" i="1"/>
  <c r="BN102" i="1"/>
  <c r="BO102" i="1"/>
  <c r="BP102" i="1"/>
  <c r="BP96" i="1"/>
  <c r="BO96" i="1"/>
  <c r="BN96" i="1"/>
  <c r="BP95" i="1"/>
  <c r="BO95" i="1"/>
  <c r="BN95" i="1"/>
  <c r="BN87" i="1"/>
  <c r="BO87" i="1"/>
  <c r="BP87" i="1"/>
  <c r="BN88" i="1"/>
  <c r="BS87" i="1" s="1"/>
  <c r="BO88" i="1"/>
  <c r="BP88" i="1"/>
  <c r="BN89" i="1"/>
  <c r="BO89" i="1"/>
  <c r="BP89" i="1"/>
  <c r="BN90" i="1"/>
  <c r="BO90" i="1"/>
  <c r="BP90" i="1"/>
  <c r="BU89" i="1"/>
  <c r="BN91" i="1"/>
  <c r="BO91" i="1"/>
  <c r="BP91" i="1"/>
  <c r="BN92" i="1"/>
  <c r="BO92" i="1"/>
  <c r="BP92" i="1"/>
  <c r="BP86" i="1"/>
  <c r="BO86" i="1"/>
  <c r="BN86" i="1"/>
  <c r="BP85" i="1"/>
  <c r="BO85" i="1"/>
  <c r="BN85" i="1"/>
  <c r="BN71" i="1"/>
  <c r="BO71" i="1"/>
  <c r="BP71" i="1"/>
  <c r="BN72" i="1"/>
  <c r="BO72" i="1"/>
  <c r="BT71" i="1" s="1"/>
  <c r="BP72" i="1"/>
  <c r="BN41" i="1"/>
  <c r="BO41" i="1"/>
  <c r="BP41" i="1"/>
  <c r="BN42" i="1"/>
  <c r="BS41" i="1"/>
  <c r="BO42" i="1"/>
  <c r="BP42" i="1"/>
  <c r="BN43" i="1"/>
  <c r="BO43" i="1"/>
  <c r="BP43" i="1"/>
  <c r="BN44" i="1"/>
  <c r="BO44" i="1"/>
  <c r="BT43" i="1" s="1"/>
  <c r="BP44" i="1"/>
  <c r="BN45" i="1"/>
  <c r="BO45" i="1"/>
  <c r="BP45" i="1"/>
  <c r="BN46" i="1"/>
  <c r="BS45" i="1"/>
  <c r="BO46" i="1"/>
  <c r="BP46" i="1"/>
  <c r="BN47" i="1"/>
  <c r="BO47" i="1"/>
  <c r="BP47" i="1"/>
  <c r="BN48" i="1"/>
  <c r="BO48" i="1"/>
  <c r="BT47" i="1" s="1"/>
  <c r="BP48" i="1"/>
  <c r="BU47" i="1"/>
  <c r="BN49" i="1"/>
  <c r="BO49" i="1"/>
  <c r="BP49" i="1"/>
  <c r="BN50" i="1"/>
  <c r="BO50" i="1"/>
  <c r="BP50" i="1"/>
  <c r="BN51" i="1"/>
  <c r="BO51" i="1"/>
  <c r="BP51" i="1"/>
  <c r="BN52" i="1"/>
  <c r="BO52" i="1"/>
  <c r="BP52" i="1"/>
  <c r="BN40" i="1"/>
  <c r="BO40" i="1"/>
  <c r="BP40" i="1"/>
  <c r="BP39" i="1"/>
  <c r="BU39" i="1"/>
  <c r="BO39" i="1"/>
  <c r="BN39" i="1"/>
  <c r="BP33" i="1"/>
  <c r="BN13" i="1"/>
  <c r="BN57" i="1"/>
  <c r="BO57" i="1"/>
  <c r="BP57" i="1"/>
  <c r="BN58" i="1"/>
  <c r="BO58" i="1"/>
  <c r="BP58" i="1"/>
  <c r="BN59" i="1"/>
  <c r="BO59" i="1"/>
  <c r="BP59" i="1"/>
  <c r="BN56" i="1"/>
  <c r="BO56" i="1"/>
  <c r="BP56" i="1"/>
  <c r="BP55" i="1"/>
  <c r="BO55" i="1"/>
  <c r="BN55" i="1"/>
  <c r="BN15" i="1"/>
  <c r="BO15" i="1"/>
  <c r="BP15" i="1"/>
  <c r="BN16" i="1"/>
  <c r="BO16" i="1"/>
  <c r="BP16" i="1"/>
  <c r="BN17" i="1"/>
  <c r="BO17" i="1"/>
  <c r="BQ17" i="1" s="1"/>
  <c r="BV17" i="1" s="1"/>
  <c r="BP17" i="1"/>
  <c r="BN18" i="1"/>
  <c r="BO18" i="1"/>
  <c r="BP18" i="1"/>
  <c r="BN19" i="1"/>
  <c r="BO19" i="1"/>
  <c r="BP19" i="1"/>
  <c r="BN20" i="1"/>
  <c r="BQ20" i="1" s="1"/>
  <c r="BV19" i="1" s="1"/>
  <c r="BO20" i="1"/>
  <c r="BP20" i="1"/>
  <c r="BN21" i="1"/>
  <c r="BO21" i="1"/>
  <c r="BP21" i="1"/>
  <c r="BN22" i="1"/>
  <c r="BO22" i="1"/>
  <c r="BP22" i="1"/>
  <c r="BU21" i="1" s="1"/>
  <c r="BN23" i="1"/>
  <c r="BO23" i="1"/>
  <c r="BP23" i="1"/>
  <c r="BN24" i="1"/>
  <c r="BO24" i="1"/>
  <c r="BP24" i="1"/>
  <c r="BN25" i="1"/>
  <c r="BO25" i="1"/>
  <c r="BT25" i="1" s="1"/>
  <c r="BP25" i="1"/>
  <c r="BN26" i="1"/>
  <c r="BO26" i="1"/>
  <c r="BP26" i="1"/>
  <c r="BN27" i="1"/>
  <c r="BO27" i="1"/>
  <c r="BP27" i="1"/>
  <c r="BN28" i="1"/>
  <c r="BQ28" i="1" s="1"/>
  <c r="BO28" i="1"/>
  <c r="BP28" i="1"/>
  <c r="BN29" i="1"/>
  <c r="BO29" i="1"/>
  <c r="BP29" i="1"/>
  <c r="BN30" i="1"/>
  <c r="BO30" i="1"/>
  <c r="BP30" i="1"/>
  <c r="BU29" i="1" s="1"/>
  <c r="P411" i="1"/>
  <c r="Q411" i="1"/>
  <c r="R411" i="1"/>
  <c r="W411" i="1"/>
  <c r="X411" i="1"/>
  <c r="Y411" i="1"/>
  <c r="Z411" i="1"/>
  <c r="AB411" i="1"/>
  <c r="AC411" i="1"/>
  <c r="AD411" i="1"/>
  <c r="AE411" i="1"/>
  <c r="AF411" i="1"/>
  <c r="AG411" i="1"/>
  <c r="AH411" i="1"/>
  <c r="AI411" i="1"/>
  <c r="AJ411" i="1"/>
  <c r="AK411" i="1"/>
  <c r="AL411" i="1"/>
  <c r="AM411" i="1"/>
  <c r="AN411" i="1"/>
  <c r="AO411" i="1"/>
  <c r="AQ411" i="1"/>
  <c r="AR411" i="1"/>
  <c r="AS411" i="1"/>
  <c r="AT411" i="1"/>
  <c r="AU411" i="1"/>
  <c r="AW411" i="1"/>
  <c r="AX411" i="1"/>
  <c r="AZ411" i="1"/>
  <c r="BA411" i="1"/>
  <c r="BB411" i="1"/>
  <c r="BC411" i="1"/>
  <c r="BE411" i="1"/>
  <c r="BF411" i="1"/>
  <c r="BG411" i="1"/>
  <c r="BH411" i="1"/>
  <c r="BI411" i="1"/>
  <c r="BJ411" i="1"/>
  <c r="BK411" i="1"/>
  <c r="BL411" i="1"/>
  <c r="P412" i="1"/>
  <c r="Q412" i="1"/>
  <c r="R412" i="1"/>
  <c r="W412" i="1"/>
  <c r="X412" i="1"/>
  <c r="Y412" i="1"/>
  <c r="Z412" i="1"/>
  <c r="AB412" i="1"/>
  <c r="AC412" i="1"/>
  <c r="AD412" i="1"/>
  <c r="AE412" i="1"/>
  <c r="AF412" i="1"/>
  <c r="AG412" i="1"/>
  <c r="AH412" i="1"/>
  <c r="AI412" i="1"/>
  <c r="AJ412" i="1"/>
  <c r="AK412" i="1"/>
  <c r="AL412" i="1"/>
  <c r="AM412" i="1"/>
  <c r="AN412" i="1"/>
  <c r="AO412" i="1"/>
  <c r="AQ412" i="1"/>
  <c r="AR412" i="1"/>
  <c r="AS412" i="1"/>
  <c r="AT412" i="1"/>
  <c r="AU412" i="1"/>
  <c r="AW412" i="1"/>
  <c r="AX412" i="1"/>
  <c r="AZ412" i="1"/>
  <c r="BA412" i="1"/>
  <c r="BB412" i="1"/>
  <c r="BC412" i="1"/>
  <c r="BE412" i="1"/>
  <c r="BF412" i="1"/>
  <c r="BG412" i="1"/>
  <c r="BH412" i="1"/>
  <c r="BI412" i="1"/>
  <c r="BJ412" i="1"/>
  <c r="BK412" i="1"/>
  <c r="BL412" i="1"/>
  <c r="P349" i="1"/>
  <c r="Q349" i="1"/>
  <c r="R349" i="1"/>
  <c r="S349" i="1"/>
  <c r="T349" i="1"/>
  <c r="U349" i="1"/>
  <c r="V349" i="1"/>
  <c r="W349" i="1"/>
  <c r="X349" i="1"/>
  <c r="Y349" i="1"/>
  <c r="Z349" i="1"/>
  <c r="AB349" i="1"/>
  <c r="AC349" i="1"/>
  <c r="AD349" i="1"/>
  <c r="AE349" i="1"/>
  <c r="AF349" i="1"/>
  <c r="AG349" i="1"/>
  <c r="AH349" i="1"/>
  <c r="AI349" i="1"/>
  <c r="AJ349" i="1"/>
  <c r="AK349" i="1"/>
  <c r="AL349" i="1"/>
  <c r="AM349" i="1"/>
  <c r="AN349" i="1"/>
  <c r="AO349" i="1"/>
  <c r="AQ349" i="1"/>
  <c r="AR349" i="1"/>
  <c r="AS349" i="1"/>
  <c r="AT349" i="1"/>
  <c r="AU349" i="1"/>
  <c r="AW349" i="1"/>
  <c r="AX349" i="1"/>
  <c r="AZ349" i="1"/>
  <c r="BA349" i="1"/>
  <c r="BB349" i="1"/>
  <c r="BC349" i="1"/>
  <c r="BE349" i="1"/>
  <c r="BF349" i="1"/>
  <c r="BG349" i="1"/>
  <c r="BH349" i="1"/>
  <c r="BI349" i="1"/>
  <c r="BJ349" i="1"/>
  <c r="BK349" i="1"/>
  <c r="BL349" i="1"/>
  <c r="P350" i="1"/>
  <c r="Q350" i="1"/>
  <c r="R350" i="1"/>
  <c r="S350" i="1"/>
  <c r="T350" i="1"/>
  <c r="U350" i="1"/>
  <c r="V350" i="1"/>
  <c r="W350" i="1"/>
  <c r="X350" i="1"/>
  <c r="Y350" i="1"/>
  <c r="Z350" i="1"/>
  <c r="AB350" i="1"/>
  <c r="AC350" i="1"/>
  <c r="AD350" i="1"/>
  <c r="AE350" i="1"/>
  <c r="AF350" i="1"/>
  <c r="AG350" i="1"/>
  <c r="AH350" i="1"/>
  <c r="AI350" i="1"/>
  <c r="AJ350" i="1"/>
  <c r="AK350" i="1"/>
  <c r="AL350" i="1"/>
  <c r="AM350" i="1"/>
  <c r="AN350" i="1"/>
  <c r="AO350" i="1"/>
  <c r="AQ350" i="1"/>
  <c r="AR350" i="1"/>
  <c r="AS350" i="1"/>
  <c r="AT350" i="1"/>
  <c r="AU350" i="1"/>
  <c r="AW350" i="1"/>
  <c r="AX350" i="1"/>
  <c r="AZ350" i="1"/>
  <c r="BA350" i="1"/>
  <c r="BB350" i="1"/>
  <c r="BC350" i="1"/>
  <c r="BE350" i="1"/>
  <c r="BF350" i="1"/>
  <c r="BG350" i="1"/>
  <c r="BH350" i="1"/>
  <c r="BI350" i="1"/>
  <c r="BJ350" i="1"/>
  <c r="BK350" i="1"/>
  <c r="BL350" i="1"/>
  <c r="P341" i="1"/>
  <c r="Q341" i="1"/>
  <c r="R341" i="1"/>
  <c r="S341" i="1"/>
  <c r="T341" i="1"/>
  <c r="U341" i="1"/>
  <c r="V341" i="1"/>
  <c r="W341" i="1"/>
  <c r="X341" i="1"/>
  <c r="Y341" i="1"/>
  <c r="Z341" i="1"/>
  <c r="AB341" i="1"/>
  <c r="AC341" i="1"/>
  <c r="AD341" i="1"/>
  <c r="AE341" i="1"/>
  <c r="AF341" i="1"/>
  <c r="AG341" i="1"/>
  <c r="AH341" i="1"/>
  <c r="AI341" i="1"/>
  <c r="AJ341" i="1"/>
  <c r="AK341" i="1"/>
  <c r="AL341" i="1"/>
  <c r="AM341" i="1"/>
  <c r="AN341" i="1"/>
  <c r="AO341" i="1"/>
  <c r="AQ341" i="1"/>
  <c r="AR341" i="1"/>
  <c r="AS341" i="1"/>
  <c r="AT341" i="1"/>
  <c r="AU341" i="1"/>
  <c r="AW341" i="1"/>
  <c r="AX341" i="1"/>
  <c r="AZ341" i="1"/>
  <c r="BA341" i="1"/>
  <c r="BB341" i="1"/>
  <c r="BC341" i="1"/>
  <c r="BE341" i="1"/>
  <c r="BF341" i="1"/>
  <c r="BG341" i="1"/>
  <c r="BH341" i="1"/>
  <c r="BI341" i="1"/>
  <c r="BJ341" i="1"/>
  <c r="BK341" i="1"/>
  <c r="BL341" i="1"/>
  <c r="P342" i="1"/>
  <c r="Q342" i="1"/>
  <c r="R342" i="1"/>
  <c r="S342" i="1"/>
  <c r="T342" i="1"/>
  <c r="U342" i="1"/>
  <c r="V342" i="1"/>
  <c r="W342" i="1"/>
  <c r="X342" i="1"/>
  <c r="Y342" i="1"/>
  <c r="Z342" i="1"/>
  <c r="AB342" i="1"/>
  <c r="AC342" i="1"/>
  <c r="AD342" i="1"/>
  <c r="AE342" i="1"/>
  <c r="AF342" i="1"/>
  <c r="AG342" i="1"/>
  <c r="AH342" i="1"/>
  <c r="AI342" i="1"/>
  <c r="AJ342" i="1"/>
  <c r="AK342" i="1"/>
  <c r="AL342" i="1"/>
  <c r="AM342" i="1"/>
  <c r="AN342" i="1"/>
  <c r="AO342" i="1"/>
  <c r="AQ342" i="1"/>
  <c r="AR342" i="1"/>
  <c r="AS342" i="1"/>
  <c r="AT342" i="1"/>
  <c r="AU342" i="1"/>
  <c r="AW342" i="1"/>
  <c r="AX342" i="1"/>
  <c r="AZ342" i="1"/>
  <c r="BA342" i="1"/>
  <c r="BB342" i="1"/>
  <c r="BD342" i="1"/>
  <c r="BE342" i="1"/>
  <c r="BF342" i="1"/>
  <c r="BG342" i="1"/>
  <c r="BH342" i="1"/>
  <c r="BI342" i="1"/>
  <c r="BJ342" i="1"/>
  <c r="BK342" i="1"/>
  <c r="BL342" i="1"/>
  <c r="O342" i="1"/>
  <c r="O341" i="1"/>
  <c r="P329" i="1"/>
  <c r="Q329" i="1"/>
  <c r="R329" i="1"/>
  <c r="S329" i="1"/>
  <c r="T329" i="1"/>
  <c r="U329" i="1"/>
  <c r="V329" i="1"/>
  <c r="W329" i="1"/>
  <c r="X329" i="1"/>
  <c r="Y329" i="1"/>
  <c r="Z329" i="1"/>
  <c r="AB329" i="1"/>
  <c r="AC329" i="1"/>
  <c r="AD329" i="1"/>
  <c r="AE329" i="1"/>
  <c r="AF329" i="1"/>
  <c r="AG329" i="1"/>
  <c r="AH329" i="1"/>
  <c r="AI329" i="1"/>
  <c r="AJ329" i="1"/>
  <c r="AK329" i="1"/>
  <c r="AL329" i="1"/>
  <c r="AM329" i="1"/>
  <c r="AN329" i="1"/>
  <c r="AO329" i="1"/>
  <c r="AQ329" i="1"/>
  <c r="AR329" i="1"/>
  <c r="AS329" i="1"/>
  <c r="AT329" i="1"/>
  <c r="AU329" i="1"/>
  <c r="AW329" i="1"/>
  <c r="AX329" i="1"/>
  <c r="AZ329" i="1"/>
  <c r="BA329" i="1"/>
  <c r="BB329" i="1"/>
  <c r="BC329" i="1"/>
  <c r="BE329" i="1"/>
  <c r="BF329" i="1"/>
  <c r="BG329" i="1"/>
  <c r="BH329" i="1"/>
  <c r="BI329" i="1"/>
  <c r="BJ329" i="1"/>
  <c r="BK329" i="1"/>
  <c r="BL329" i="1"/>
  <c r="P330" i="1"/>
  <c r="Q330" i="1"/>
  <c r="R330" i="1"/>
  <c r="S330" i="1"/>
  <c r="T330" i="1"/>
  <c r="U330" i="1"/>
  <c r="V330" i="1"/>
  <c r="W330" i="1"/>
  <c r="X330" i="1"/>
  <c r="Y330" i="1"/>
  <c r="Z330" i="1"/>
  <c r="AB330" i="1"/>
  <c r="AC330" i="1"/>
  <c r="AD330" i="1"/>
  <c r="AE330" i="1"/>
  <c r="AF330" i="1"/>
  <c r="AG330" i="1"/>
  <c r="AH330" i="1"/>
  <c r="AI330" i="1"/>
  <c r="AJ330" i="1"/>
  <c r="AK330" i="1"/>
  <c r="AL330" i="1"/>
  <c r="AM330" i="1"/>
  <c r="AN330" i="1"/>
  <c r="AO330" i="1"/>
  <c r="AQ330" i="1"/>
  <c r="AR330" i="1"/>
  <c r="AS330" i="1"/>
  <c r="AT330" i="1"/>
  <c r="AU330" i="1"/>
  <c r="AW330" i="1"/>
  <c r="AX330" i="1"/>
  <c r="AZ330" i="1"/>
  <c r="BA330" i="1"/>
  <c r="BB330" i="1"/>
  <c r="BC330" i="1"/>
  <c r="BE330" i="1"/>
  <c r="BF330" i="1"/>
  <c r="BG330" i="1"/>
  <c r="BH330" i="1"/>
  <c r="BI330" i="1"/>
  <c r="BJ330" i="1"/>
  <c r="BK330" i="1"/>
  <c r="BL330" i="1"/>
  <c r="P321" i="1"/>
  <c r="Q321" i="1"/>
  <c r="R321" i="1"/>
  <c r="S321" i="1"/>
  <c r="T321" i="1"/>
  <c r="U321" i="1"/>
  <c r="V321" i="1"/>
  <c r="W321" i="1"/>
  <c r="X321" i="1"/>
  <c r="Y321" i="1"/>
  <c r="Z321" i="1"/>
  <c r="AB321" i="1"/>
  <c r="AC321" i="1"/>
  <c r="AD321" i="1"/>
  <c r="AE321" i="1"/>
  <c r="AF321" i="1"/>
  <c r="AG321" i="1"/>
  <c r="AH321" i="1"/>
  <c r="AI321" i="1"/>
  <c r="AJ321" i="1"/>
  <c r="AK321" i="1"/>
  <c r="AL321" i="1"/>
  <c r="AM321" i="1"/>
  <c r="AN321" i="1"/>
  <c r="AO321" i="1"/>
  <c r="AQ321" i="1"/>
  <c r="AR321" i="1"/>
  <c r="AS321" i="1"/>
  <c r="AT321" i="1"/>
  <c r="AU321" i="1"/>
  <c r="AW321" i="1"/>
  <c r="AX321" i="1"/>
  <c r="AZ321" i="1"/>
  <c r="BA321" i="1"/>
  <c r="BB321" i="1"/>
  <c r="BC321" i="1"/>
  <c r="BE321" i="1"/>
  <c r="BF321" i="1"/>
  <c r="BG321" i="1"/>
  <c r="BH321" i="1"/>
  <c r="BI321" i="1"/>
  <c r="BJ321" i="1"/>
  <c r="BK321" i="1"/>
  <c r="BL321" i="1"/>
  <c r="P322" i="1"/>
  <c r="Q322" i="1"/>
  <c r="R322" i="1"/>
  <c r="S322" i="1"/>
  <c r="T322" i="1"/>
  <c r="U322" i="1"/>
  <c r="V322" i="1"/>
  <c r="W322" i="1"/>
  <c r="X322" i="1"/>
  <c r="Y322" i="1"/>
  <c r="Z322" i="1"/>
  <c r="AB322" i="1"/>
  <c r="AC322" i="1"/>
  <c r="AD322" i="1"/>
  <c r="AE322" i="1"/>
  <c r="AF322" i="1"/>
  <c r="AG322" i="1"/>
  <c r="AH322" i="1"/>
  <c r="AI322" i="1"/>
  <c r="AJ322" i="1"/>
  <c r="AK322" i="1"/>
  <c r="AL322" i="1"/>
  <c r="AM322" i="1"/>
  <c r="AN322" i="1"/>
  <c r="AO322" i="1"/>
  <c r="AQ322" i="1"/>
  <c r="AR322" i="1"/>
  <c r="AS322" i="1"/>
  <c r="AT322" i="1"/>
  <c r="AU322" i="1"/>
  <c r="AW322" i="1"/>
  <c r="AX322" i="1"/>
  <c r="AZ322" i="1"/>
  <c r="BA322" i="1"/>
  <c r="BB322" i="1"/>
  <c r="BC322" i="1"/>
  <c r="BE322" i="1"/>
  <c r="BF322" i="1"/>
  <c r="BG322" i="1"/>
  <c r="BH322" i="1"/>
  <c r="BI322" i="1"/>
  <c r="BJ322" i="1"/>
  <c r="BK322" i="1"/>
  <c r="BL322" i="1"/>
  <c r="O298" i="1"/>
  <c r="P297" i="1"/>
  <c r="Q297" i="1"/>
  <c r="R297" i="1"/>
  <c r="S297" i="1"/>
  <c r="T297" i="1"/>
  <c r="U297" i="1"/>
  <c r="V297" i="1"/>
  <c r="W297" i="1"/>
  <c r="X297" i="1"/>
  <c r="Y297" i="1"/>
  <c r="Z297" i="1"/>
  <c r="AB297" i="1"/>
  <c r="AC297" i="1"/>
  <c r="AD297" i="1"/>
  <c r="AE297" i="1"/>
  <c r="AF297" i="1"/>
  <c r="AG297" i="1"/>
  <c r="AH297" i="1"/>
  <c r="AI297" i="1"/>
  <c r="AJ297" i="1"/>
  <c r="AK297" i="1"/>
  <c r="AL297" i="1"/>
  <c r="AM297" i="1"/>
  <c r="AN297" i="1"/>
  <c r="AO297" i="1"/>
  <c r="AQ297" i="1"/>
  <c r="AR297" i="1"/>
  <c r="AS297" i="1"/>
  <c r="AT297" i="1"/>
  <c r="AU297" i="1"/>
  <c r="AW297" i="1"/>
  <c r="AX297" i="1"/>
  <c r="AZ297" i="1"/>
  <c r="BA297" i="1"/>
  <c r="BB297" i="1"/>
  <c r="BC297" i="1"/>
  <c r="BE297" i="1"/>
  <c r="BF297" i="1"/>
  <c r="BG297" i="1"/>
  <c r="BH297" i="1"/>
  <c r="BI297" i="1"/>
  <c r="BJ297" i="1"/>
  <c r="BK297" i="1"/>
  <c r="BL297" i="1"/>
  <c r="P298" i="1"/>
  <c r="Q298" i="1"/>
  <c r="R298" i="1"/>
  <c r="S298" i="1"/>
  <c r="T298" i="1"/>
  <c r="U298" i="1"/>
  <c r="V298" i="1"/>
  <c r="W298" i="1"/>
  <c r="X298" i="1"/>
  <c r="Y298" i="1"/>
  <c r="Z298" i="1"/>
  <c r="AB298" i="1"/>
  <c r="AC298" i="1"/>
  <c r="AD298" i="1"/>
  <c r="AE298" i="1"/>
  <c r="AF298" i="1"/>
  <c r="AG298" i="1"/>
  <c r="AH298" i="1"/>
  <c r="AI298" i="1"/>
  <c r="AJ298" i="1"/>
  <c r="AK298" i="1"/>
  <c r="AL298" i="1"/>
  <c r="AM298" i="1"/>
  <c r="AN298" i="1"/>
  <c r="AO298" i="1"/>
  <c r="AQ298" i="1"/>
  <c r="AR298" i="1"/>
  <c r="AS298" i="1"/>
  <c r="AT298" i="1"/>
  <c r="AU298" i="1"/>
  <c r="AW298" i="1"/>
  <c r="AX298" i="1"/>
  <c r="AZ298" i="1"/>
  <c r="BA298" i="1"/>
  <c r="BB298" i="1"/>
  <c r="BC298" i="1"/>
  <c r="BE298" i="1"/>
  <c r="BF298" i="1"/>
  <c r="BG298" i="1"/>
  <c r="BH298" i="1"/>
  <c r="BI298" i="1"/>
  <c r="BJ298" i="1"/>
  <c r="BK298" i="1"/>
  <c r="BL298" i="1"/>
  <c r="P283" i="1"/>
  <c r="Q283" i="1"/>
  <c r="R283" i="1"/>
  <c r="S283" i="1"/>
  <c r="T283" i="1"/>
  <c r="U283" i="1"/>
  <c r="V283" i="1"/>
  <c r="W283" i="1"/>
  <c r="X283" i="1"/>
  <c r="Y283" i="1"/>
  <c r="Z283" i="1"/>
  <c r="AB283" i="1"/>
  <c r="AC283" i="1"/>
  <c r="AD283" i="1"/>
  <c r="AE283" i="1"/>
  <c r="AF283" i="1"/>
  <c r="AG283" i="1"/>
  <c r="AH283" i="1"/>
  <c r="AI283" i="1"/>
  <c r="AJ283" i="1"/>
  <c r="AK283" i="1"/>
  <c r="AL283" i="1"/>
  <c r="AM283" i="1"/>
  <c r="AN283" i="1"/>
  <c r="AO283" i="1"/>
  <c r="AQ283" i="1"/>
  <c r="AR283" i="1"/>
  <c r="AS283" i="1"/>
  <c r="AT283" i="1"/>
  <c r="AU283" i="1"/>
  <c r="AW283" i="1"/>
  <c r="AX283" i="1"/>
  <c r="AZ283" i="1"/>
  <c r="BA283" i="1"/>
  <c r="BB283" i="1"/>
  <c r="BC283" i="1"/>
  <c r="BE283" i="1"/>
  <c r="BF283" i="1"/>
  <c r="BG283" i="1"/>
  <c r="BH283" i="1"/>
  <c r="BI283" i="1"/>
  <c r="BJ283" i="1"/>
  <c r="BK283" i="1"/>
  <c r="BL283" i="1"/>
  <c r="P284" i="1"/>
  <c r="Q284" i="1"/>
  <c r="R284" i="1"/>
  <c r="S284" i="1"/>
  <c r="T284" i="1"/>
  <c r="U284" i="1"/>
  <c r="V284" i="1"/>
  <c r="W284" i="1"/>
  <c r="X284" i="1"/>
  <c r="Y284" i="1"/>
  <c r="Z284" i="1"/>
  <c r="AB284" i="1"/>
  <c r="AC284" i="1"/>
  <c r="AD284" i="1"/>
  <c r="AE284" i="1"/>
  <c r="AF284" i="1"/>
  <c r="AG284" i="1"/>
  <c r="AH284" i="1"/>
  <c r="AI284" i="1"/>
  <c r="AJ284" i="1"/>
  <c r="AK284" i="1"/>
  <c r="AL284" i="1"/>
  <c r="AM284" i="1"/>
  <c r="AN284" i="1"/>
  <c r="AO284" i="1"/>
  <c r="AQ284" i="1"/>
  <c r="AR284" i="1"/>
  <c r="AS284" i="1"/>
  <c r="AT284" i="1"/>
  <c r="AU284" i="1"/>
  <c r="AW284" i="1"/>
  <c r="AX284" i="1"/>
  <c r="AZ284" i="1"/>
  <c r="BA284" i="1"/>
  <c r="BB284" i="1"/>
  <c r="BC284" i="1"/>
  <c r="BE284" i="1"/>
  <c r="BF284" i="1"/>
  <c r="BG284" i="1"/>
  <c r="BH284" i="1"/>
  <c r="BI284" i="1"/>
  <c r="BJ284" i="1"/>
  <c r="BK284" i="1"/>
  <c r="BL284" i="1"/>
  <c r="P273" i="1"/>
  <c r="Q273" i="1"/>
  <c r="R273" i="1"/>
  <c r="S273" i="1"/>
  <c r="T273" i="1"/>
  <c r="U273" i="1"/>
  <c r="V273" i="1"/>
  <c r="W273" i="1"/>
  <c r="X273" i="1"/>
  <c r="Y273" i="1"/>
  <c r="Z273" i="1"/>
  <c r="AB273" i="1"/>
  <c r="AC273" i="1"/>
  <c r="AD273" i="1"/>
  <c r="AE273" i="1"/>
  <c r="AF273" i="1"/>
  <c r="AG273" i="1"/>
  <c r="AH273" i="1"/>
  <c r="AI273" i="1"/>
  <c r="AJ273" i="1"/>
  <c r="AK273" i="1"/>
  <c r="AL273" i="1"/>
  <c r="AM273" i="1"/>
  <c r="AN273" i="1"/>
  <c r="AO273" i="1"/>
  <c r="AQ273" i="1"/>
  <c r="AR273" i="1"/>
  <c r="AS273" i="1"/>
  <c r="AT273" i="1"/>
  <c r="AU273" i="1"/>
  <c r="AW273" i="1"/>
  <c r="AX273" i="1"/>
  <c r="AZ273" i="1"/>
  <c r="BA273" i="1"/>
  <c r="BB273" i="1"/>
  <c r="BC273" i="1"/>
  <c r="BE273" i="1"/>
  <c r="BF273" i="1"/>
  <c r="BG273" i="1"/>
  <c r="BH273" i="1"/>
  <c r="BI273" i="1"/>
  <c r="BJ273" i="1"/>
  <c r="BK273" i="1"/>
  <c r="BL273" i="1"/>
  <c r="P274" i="1"/>
  <c r="Q274" i="1"/>
  <c r="R274" i="1"/>
  <c r="S274" i="1"/>
  <c r="T274" i="1"/>
  <c r="U274" i="1"/>
  <c r="V274" i="1"/>
  <c r="W274" i="1"/>
  <c r="X274" i="1"/>
  <c r="Y274" i="1"/>
  <c r="Z274" i="1"/>
  <c r="AB274" i="1"/>
  <c r="AC274" i="1"/>
  <c r="AD274" i="1"/>
  <c r="AE274" i="1"/>
  <c r="AF274" i="1"/>
  <c r="AG274" i="1"/>
  <c r="AH274" i="1"/>
  <c r="AI274" i="1"/>
  <c r="AJ274" i="1"/>
  <c r="AK274" i="1"/>
  <c r="AL274" i="1"/>
  <c r="AM274" i="1"/>
  <c r="AN274" i="1"/>
  <c r="AO274" i="1"/>
  <c r="AQ274" i="1"/>
  <c r="AR274" i="1"/>
  <c r="AS274" i="1"/>
  <c r="AT274" i="1"/>
  <c r="AU274" i="1"/>
  <c r="AW274" i="1"/>
  <c r="AX274" i="1"/>
  <c r="AZ274" i="1"/>
  <c r="BA274" i="1"/>
  <c r="BB274" i="1"/>
  <c r="BC274" i="1"/>
  <c r="BE274" i="1"/>
  <c r="BF274" i="1"/>
  <c r="BG274" i="1"/>
  <c r="BH274" i="1"/>
  <c r="BI274" i="1"/>
  <c r="BJ274" i="1"/>
  <c r="BK274" i="1"/>
  <c r="BL274" i="1"/>
  <c r="P255" i="1"/>
  <c r="Q255" i="1"/>
  <c r="R255" i="1"/>
  <c r="S255" i="1"/>
  <c r="T255" i="1"/>
  <c r="U255" i="1"/>
  <c r="V255" i="1"/>
  <c r="W255" i="1"/>
  <c r="X255" i="1"/>
  <c r="Y255" i="1"/>
  <c r="Z255" i="1"/>
  <c r="AB255" i="1"/>
  <c r="AC255" i="1"/>
  <c r="AD255" i="1"/>
  <c r="AE255" i="1"/>
  <c r="AF255" i="1"/>
  <c r="AG255" i="1"/>
  <c r="AH255" i="1"/>
  <c r="AI255" i="1"/>
  <c r="AJ255" i="1"/>
  <c r="AK255" i="1"/>
  <c r="AL255" i="1"/>
  <c r="AM255" i="1"/>
  <c r="AN255" i="1"/>
  <c r="AO255" i="1"/>
  <c r="AQ255" i="1"/>
  <c r="AR255" i="1"/>
  <c r="AS255" i="1"/>
  <c r="AT255" i="1"/>
  <c r="AU255" i="1"/>
  <c r="AW255" i="1"/>
  <c r="AX255" i="1"/>
  <c r="AZ255" i="1"/>
  <c r="BA255" i="1"/>
  <c r="BB255" i="1"/>
  <c r="BC255" i="1"/>
  <c r="BE255" i="1"/>
  <c r="BF255" i="1"/>
  <c r="BG255" i="1"/>
  <c r="BH255" i="1"/>
  <c r="BI255" i="1"/>
  <c r="BJ255" i="1"/>
  <c r="BK255" i="1"/>
  <c r="BL255" i="1"/>
  <c r="P256" i="1"/>
  <c r="Q256" i="1"/>
  <c r="R256" i="1"/>
  <c r="S256" i="1"/>
  <c r="T256" i="1"/>
  <c r="U256" i="1"/>
  <c r="V256" i="1"/>
  <c r="W256" i="1"/>
  <c r="X256" i="1"/>
  <c r="Y256" i="1"/>
  <c r="Z256" i="1"/>
  <c r="AB256" i="1"/>
  <c r="AC256" i="1"/>
  <c r="AD256" i="1"/>
  <c r="AE256" i="1"/>
  <c r="AF256" i="1"/>
  <c r="AG256" i="1"/>
  <c r="AH256" i="1"/>
  <c r="AI256" i="1"/>
  <c r="AJ256" i="1"/>
  <c r="AK256" i="1"/>
  <c r="AL256" i="1"/>
  <c r="AM256" i="1"/>
  <c r="AN256" i="1"/>
  <c r="AO256" i="1"/>
  <c r="AQ256" i="1"/>
  <c r="AR256" i="1"/>
  <c r="AS256" i="1"/>
  <c r="AT256" i="1"/>
  <c r="AU256" i="1"/>
  <c r="AW256" i="1"/>
  <c r="AX256" i="1"/>
  <c r="AZ256" i="1"/>
  <c r="BA256" i="1"/>
  <c r="BB256" i="1"/>
  <c r="BC256" i="1"/>
  <c r="BE256" i="1"/>
  <c r="BF256" i="1"/>
  <c r="BG256" i="1"/>
  <c r="BH256" i="1"/>
  <c r="BI256" i="1"/>
  <c r="BJ256" i="1"/>
  <c r="BK256" i="1"/>
  <c r="BL256" i="1"/>
  <c r="P223" i="1"/>
  <c r="Q223" i="1"/>
  <c r="R223" i="1"/>
  <c r="S223" i="1"/>
  <c r="T223" i="1"/>
  <c r="U223" i="1"/>
  <c r="V223" i="1"/>
  <c r="W223" i="1"/>
  <c r="X223" i="1"/>
  <c r="Y223" i="1"/>
  <c r="Z223" i="1"/>
  <c r="AB223" i="1"/>
  <c r="AC223" i="1"/>
  <c r="AD223" i="1"/>
  <c r="AE223" i="1"/>
  <c r="AF223" i="1"/>
  <c r="AG223" i="1"/>
  <c r="AH223" i="1"/>
  <c r="AH221" i="1"/>
  <c r="AI223" i="1"/>
  <c r="AJ223" i="1"/>
  <c r="AK223" i="1"/>
  <c r="AL223" i="1"/>
  <c r="AM223" i="1"/>
  <c r="AN223" i="1"/>
  <c r="AO223" i="1"/>
  <c r="AQ223" i="1"/>
  <c r="AR223" i="1"/>
  <c r="AS223" i="1"/>
  <c r="AT223" i="1"/>
  <c r="AU223" i="1"/>
  <c r="AW223" i="1"/>
  <c r="AX223" i="1"/>
  <c r="AZ223" i="1"/>
  <c r="BA223" i="1"/>
  <c r="BB223" i="1"/>
  <c r="BC223" i="1"/>
  <c r="BE223" i="1"/>
  <c r="BF223" i="1"/>
  <c r="BG223" i="1"/>
  <c r="BH223" i="1"/>
  <c r="BI223" i="1"/>
  <c r="BJ223" i="1"/>
  <c r="BK223" i="1"/>
  <c r="BL223" i="1"/>
  <c r="P224" i="1"/>
  <c r="Q224" i="1"/>
  <c r="R224" i="1"/>
  <c r="R222" i="1"/>
  <c r="S224" i="1"/>
  <c r="T224" i="1"/>
  <c r="U224" i="1"/>
  <c r="V224" i="1"/>
  <c r="W224" i="1"/>
  <c r="X224" i="1"/>
  <c r="Y224" i="1"/>
  <c r="Z224" i="1"/>
  <c r="AB224" i="1"/>
  <c r="AC224" i="1"/>
  <c r="AD224" i="1"/>
  <c r="AE224" i="1"/>
  <c r="AF224" i="1"/>
  <c r="AG224" i="1"/>
  <c r="AH224" i="1"/>
  <c r="AI224" i="1"/>
  <c r="AJ224" i="1"/>
  <c r="AK224" i="1"/>
  <c r="AL224" i="1"/>
  <c r="AM224" i="1"/>
  <c r="AN224" i="1"/>
  <c r="AO224" i="1"/>
  <c r="AQ224" i="1"/>
  <c r="AR224" i="1"/>
  <c r="AS224" i="1"/>
  <c r="AT224" i="1"/>
  <c r="AU224" i="1"/>
  <c r="AW224" i="1"/>
  <c r="AX224" i="1"/>
  <c r="AZ224" i="1"/>
  <c r="BA224" i="1"/>
  <c r="BB224" i="1"/>
  <c r="BC224" i="1"/>
  <c r="BE224" i="1"/>
  <c r="BF224" i="1"/>
  <c r="BG224" i="1"/>
  <c r="BH224" i="1"/>
  <c r="BI224" i="1"/>
  <c r="BJ224" i="1"/>
  <c r="BK224" i="1"/>
  <c r="BL224" i="1"/>
  <c r="O224" i="1"/>
  <c r="O223" i="1"/>
  <c r="P215" i="1"/>
  <c r="Q215" i="1"/>
  <c r="R215" i="1"/>
  <c r="S215" i="1"/>
  <c r="T215" i="1"/>
  <c r="U215" i="1"/>
  <c r="V215" i="1"/>
  <c r="W215" i="1"/>
  <c r="X215" i="1"/>
  <c r="Y215" i="1"/>
  <c r="Z215" i="1"/>
  <c r="AB215" i="1"/>
  <c r="AC215" i="1"/>
  <c r="AD215" i="1"/>
  <c r="AE215" i="1"/>
  <c r="AF215" i="1"/>
  <c r="AG215" i="1"/>
  <c r="AH215" i="1"/>
  <c r="AI215" i="1"/>
  <c r="AJ215" i="1"/>
  <c r="AK215" i="1"/>
  <c r="AL215" i="1"/>
  <c r="AM215" i="1"/>
  <c r="AN215" i="1"/>
  <c r="AO215" i="1"/>
  <c r="AQ215" i="1"/>
  <c r="AR215" i="1"/>
  <c r="AS215" i="1"/>
  <c r="AT215" i="1"/>
  <c r="AU215" i="1"/>
  <c r="AW215" i="1"/>
  <c r="AX215" i="1"/>
  <c r="AZ215" i="1"/>
  <c r="BA215" i="1"/>
  <c r="BB215" i="1"/>
  <c r="BC215" i="1"/>
  <c r="BE215" i="1"/>
  <c r="BF215" i="1"/>
  <c r="BG215" i="1"/>
  <c r="BH215" i="1"/>
  <c r="BI215" i="1"/>
  <c r="BJ215" i="1"/>
  <c r="BK215" i="1"/>
  <c r="BL215" i="1"/>
  <c r="P216" i="1"/>
  <c r="Q216" i="1"/>
  <c r="R216" i="1"/>
  <c r="S216" i="1"/>
  <c r="T216" i="1"/>
  <c r="U216" i="1"/>
  <c r="V216" i="1"/>
  <c r="W216" i="1"/>
  <c r="X216" i="1"/>
  <c r="Y216" i="1"/>
  <c r="Z216" i="1"/>
  <c r="AB216" i="1"/>
  <c r="AC216" i="1"/>
  <c r="AD216" i="1"/>
  <c r="AE216" i="1"/>
  <c r="AF216" i="1"/>
  <c r="AG216" i="1"/>
  <c r="AH216" i="1"/>
  <c r="AI216" i="1"/>
  <c r="AJ216" i="1"/>
  <c r="AK216" i="1"/>
  <c r="AL216" i="1"/>
  <c r="AM216" i="1"/>
  <c r="AN216" i="1"/>
  <c r="AO216" i="1"/>
  <c r="AQ216" i="1"/>
  <c r="AR216" i="1"/>
  <c r="AS216" i="1"/>
  <c r="AT216" i="1"/>
  <c r="AU216" i="1"/>
  <c r="AW216" i="1"/>
  <c r="AX216" i="1"/>
  <c r="AZ216" i="1"/>
  <c r="BA216" i="1"/>
  <c r="BB216" i="1"/>
  <c r="BC216" i="1"/>
  <c r="BE216" i="1"/>
  <c r="BF216" i="1"/>
  <c r="BG216" i="1"/>
  <c r="BH216" i="1"/>
  <c r="BI216" i="1"/>
  <c r="BJ216" i="1"/>
  <c r="BK216" i="1"/>
  <c r="BL216" i="1"/>
  <c r="P201" i="1"/>
  <c r="Q201" i="1"/>
  <c r="R201" i="1"/>
  <c r="S201" i="1"/>
  <c r="T201" i="1"/>
  <c r="U201" i="1"/>
  <c r="V201" i="1"/>
  <c r="W201" i="1"/>
  <c r="X201" i="1"/>
  <c r="Y201" i="1"/>
  <c r="Z201" i="1"/>
  <c r="AB201" i="1"/>
  <c r="AC201" i="1"/>
  <c r="AD201" i="1"/>
  <c r="AE201" i="1"/>
  <c r="AF201" i="1"/>
  <c r="AG201" i="1"/>
  <c r="AH201" i="1"/>
  <c r="AI201" i="1"/>
  <c r="AJ201" i="1"/>
  <c r="AK201" i="1"/>
  <c r="AL201" i="1"/>
  <c r="AM201" i="1"/>
  <c r="AN201" i="1"/>
  <c r="AO201" i="1"/>
  <c r="AQ201" i="1"/>
  <c r="AR201" i="1"/>
  <c r="AS201" i="1"/>
  <c r="AT201" i="1"/>
  <c r="AU201" i="1"/>
  <c r="AW201" i="1"/>
  <c r="AX201" i="1"/>
  <c r="AZ201" i="1"/>
  <c r="BA201" i="1"/>
  <c r="BB201" i="1"/>
  <c r="BC201" i="1"/>
  <c r="BE201" i="1"/>
  <c r="BF201" i="1"/>
  <c r="BG201" i="1"/>
  <c r="BH201" i="1"/>
  <c r="BI201" i="1"/>
  <c r="BJ201" i="1"/>
  <c r="BK201" i="1"/>
  <c r="BL201" i="1"/>
  <c r="P202" i="1"/>
  <c r="Q202" i="1"/>
  <c r="R202" i="1"/>
  <c r="S202" i="1"/>
  <c r="T202" i="1"/>
  <c r="U202" i="1"/>
  <c r="V202" i="1"/>
  <c r="W202" i="1"/>
  <c r="X202" i="1"/>
  <c r="Y202" i="1"/>
  <c r="Z202" i="1"/>
  <c r="AB202" i="1"/>
  <c r="AC202" i="1"/>
  <c r="AD202" i="1"/>
  <c r="AE202" i="1"/>
  <c r="AF202" i="1"/>
  <c r="AG202" i="1"/>
  <c r="AH202" i="1"/>
  <c r="AI202" i="1"/>
  <c r="AJ202" i="1"/>
  <c r="AK202" i="1"/>
  <c r="AL202" i="1"/>
  <c r="AM202" i="1"/>
  <c r="AN202" i="1"/>
  <c r="AO202" i="1"/>
  <c r="AQ202" i="1"/>
  <c r="AR202" i="1"/>
  <c r="AS202" i="1"/>
  <c r="AT202" i="1"/>
  <c r="AU202" i="1"/>
  <c r="AW202" i="1"/>
  <c r="AX202" i="1"/>
  <c r="AZ202" i="1"/>
  <c r="BA202" i="1"/>
  <c r="BB202" i="1"/>
  <c r="BC202" i="1"/>
  <c r="BE202" i="1"/>
  <c r="BF202" i="1"/>
  <c r="BG202" i="1"/>
  <c r="BH202" i="1"/>
  <c r="BI202" i="1"/>
  <c r="BJ202" i="1"/>
  <c r="BK202" i="1"/>
  <c r="BL202" i="1"/>
  <c r="P193" i="1"/>
  <c r="Q193" i="1"/>
  <c r="R193" i="1"/>
  <c r="S193" i="1"/>
  <c r="T193" i="1"/>
  <c r="U193" i="1"/>
  <c r="V193" i="1"/>
  <c r="W193" i="1"/>
  <c r="X193" i="1"/>
  <c r="Y193" i="1"/>
  <c r="Z193" i="1"/>
  <c r="AB193" i="1"/>
  <c r="AC193" i="1"/>
  <c r="AD193" i="1"/>
  <c r="AE193" i="1"/>
  <c r="AF193" i="1"/>
  <c r="AG193" i="1"/>
  <c r="AH193" i="1"/>
  <c r="AI193" i="1"/>
  <c r="AJ193" i="1"/>
  <c r="AK193" i="1"/>
  <c r="AL193" i="1"/>
  <c r="AM193" i="1"/>
  <c r="AN193" i="1"/>
  <c r="AO193" i="1"/>
  <c r="AQ193" i="1"/>
  <c r="AR193" i="1"/>
  <c r="AS193" i="1"/>
  <c r="AT193" i="1"/>
  <c r="AU193" i="1"/>
  <c r="AW193" i="1"/>
  <c r="AX193" i="1"/>
  <c r="AZ193" i="1"/>
  <c r="BA193" i="1"/>
  <c r="BB193" i="1"/>
  <c r="BC193" i="1"/>
  <c r="BE193" i="1"/>
  <c r="BF193" i="1"/>
  <c r="BG193" i="1"/>
  <c r="BH193" i="1"/>
  <c r="BI193" i="1"/>
  <c r="BJ193" i="1"/>
  <c r="BK193" i="1"/>
  <c r="BL193" i="1"/>
  <c r="P194" i="1"/>
  <c r="Q194" i="1"/>
  <c r="R194" i="1"/>
  <c r="S194" i="1"/>
  <c r="T194" i="1"/>
  <c r="U194" i="1"/>
  <c r="V194" i="1"/>
  <c r="W194" i="1"/>
  <c r="X194" i="1"/>
  <c r="Y194" i="1"/>
  <c r="Z194" i="1"/>
  <c r="AB194" i="1"/>
  <c r="AC194" i="1"/>
  <c r="AD194" i="1"/>
  <c r="AE194" i="1"/>
  <c r="AF194" i="1"/>
  <c r="AG194" i="1"/>
  <c r="AH194" i="1"/>
  <c r="AI194" i="1"/>
  <c r="AJ194" i="1"/>
  <c r="AK194" i="1"/>
  <c r="AL194" i="1"/>
  <c r="AM194" i="1"/>
  <c r="AN194" i="1"/>
  <c r="AO194" i="1"/>
  <c r="AQ194" i="1"/>
  <c r="AR194" i="1"/>
  <c r="AS194" i="1"/>
  <c r="AT194" i="1"/>
  <c r="AU194" i="1"/>
  <c r="AW194" i="1"/>
  <c r="AX194" i="1"/>
  <c r="AZ194" i="1"/>
  <c r="BA194" i="1"/>
  <c r="BB194" i="1"/>
  <c r="BC194" i="1"/>
  <c r="BE194" i="1"/>
  <c r="BF194" i="1"/>
  <c r="BG194" i="1"/>
  <c r="BH194" i="1"/>
  <c r="BI194" i="1"/>
  <c r="BJ194" i="1"/>
  <c r="BK194" i="1"/>
  <c r="BL194" i="1"/>
  <c r="P175" i="1"/>
  <c r="Q175" i="1"/>
  <c r="R175" i="1"/>
  <c r="S175" i="1"/>
  <c r="T175" i="1"/>
  <c r="U175" i="1"/>
  <c r="V175" i="1"/>
  <c r="W175" i="1"/>
  <c r="X175" i="1"/>
  <c r="Y175" i="1"/>
  <c r="Z175" i="1"/>
  <c r="AB175" i="1"/>
  <c r="AC175" i="1"/>
  <c r="AD175" i="1"/>
  <c r="AE175" i="1"/>
  <c r="AF175" i="1"/>
  <c r="AG175" i="1"/>
  <c r="AH175" i="1"/>
  <c r="AI175" i="1"/>
  <c r="AJ175" i="1"/>
  <c r="AK175" i="1"/>
  <c r="AL175" i="1"/>
  <c r="AM175" i="1"/>
  <c r="AN175" i="1"/>
  <c r="AO175" i="1"/>
  <c r="AQ175" i="1"/>
  <c r="AR175" i="1"/>
  <c r="AS175" i="1"/>
  <c r="AT175" i="1"/>
  <c r="AU175" i="1"/>
  <c r="AW175" i="1"/>
  <c r="AX175" i="1"/>
  <c r="AZ175" i="1"/>
  <c r="BA175" i="1"/>
  <c r="BB175" i="1"/>
  <c r="BC175" i="1"/>
  <c r="BE175" i="1"/>
  <c r="BF175" i="1"/>
  <c r="BG175" i="1"/>
  <c r="BH175" i="1"/>
  <c r="BI175" i="1"/>
  <c r="BJ175" i="1"/>
  <c r="BK175" i="1"/>
  <c r="BL175" i="1"/>
  <c r="P176" i="1"/>
  <c r="Q176" i="1"/>
  <c r="R176" i="1"/>
  <c r="S176" i="1"/>
  <c r="T176" i="1"/>
  <c r="U176" i="1"/>
  <c r="V176" i="1"/>
  <c r="W176" i="1"/>
  <c r="X176" i="1"/>
  <c r="Y176" i="1"/>
  <c r="Z176" i="1"/>
  <c r="AB176" i="1"/>
  <c r="AC176" i="1"/>
  <c r="AD176" i="1"/>
  <c r="AE176" i="1"/>
  <c r="AF176" i="1"/>
  <c r="AG176" i="1"/>
  <c r="AH176" i="1"/>
  <c r="AI176" i="1"/>
  <c r="AJ176" i="1"/>
  <c r="AK176" i="1"/>
  <c r="AL176" i="1"/>
  <c r="AM176" i="1"/>
  <c r="AN176" i="1"/>
  <c r="AO176" i="1"/>
  <c r="AQ176" i="1"/>
  <c r="AR176" i="1"/>
  <c r="AS176" i="1"/>
  <c r="AT176" i="1"/>
  <c r="AU176" i="1"/>
  <c r="AW176" i="1"/>
  <c r="AX176" i="1"/>
  <c r="AZ176" i="1"/>
  <c r="BA176" i="1"/>
  <c r="BB176" i="1"/>
  <c r="BC176" i="1"/>
  <c r="BE176" i="1"/>
  <c r="BF176" i="1"/>
  <c r="BG176" i="1"/>
  <c r="BH176" i="1"/>
  <c r="BI176" i="1"/>
  <c r="BJ176" i="1"/>
  <c r="BK176" i="1"/>
  <c r="BL176" i="1"/>
  <c r="P125" i="1"/>
  <c r="Q125" i="1"/>
  <c r="R125" i="1"/>
  <c r="S125" i="1"/>
  <c r="T125" i="1"/>
  <c r="U125" i="1"/>
  <c r="V125" i="1"/>
  <c r="W125" i="1"/>
  <c r="X125" i="1"/>
  <c r="Y125" i="1"/>
  <c r="Z125" i="1"/>
  <c r="AB125" i="1"/>
  <c r="AC125" i="1"/>
  <c r="AD125" i="1"/>
  <c r="AE125" i="1"/>
  <c r="AF125" i="1"/>
  <c r="AG125" i="1"/>
  <c r="AH125" i="1"/>
  <c r="AI125" i="1"/>
  <c r="AJ125" i="1"/>
  <c r="AK125" i="1"/>
  <c r="AL125" i="1"/>
  <c r="AM125" i="1"/>
  <c r="AN125" i="1"/>
  <c r="AO125" i="1"/>
  <c r="AQ125" i="1"/>
  <c r="AR125" i="1"/>
  <c r="AS125" i="1"/>
  <c r="AT125" i="1"/>
  <c r="AU125" i="1"/>
  <c r="AW125" i="1"/>
  <c r="AX125" i="1"/>
  <c r="AZ125" i="1"/>
  <c r="BA125" i="1"/>
  <c r="BB125" i="1"/>
  <c r="BC125" i="1"/>
  <c r="BE125" i="1"/>
  <c r="BF125" i="1"/>
  <c r="BG125" i="1"/>
  <c r="BH125" i="1"/>
  <c r="BI125" i="1"/>
  <c r="BJ125" i="1"/>
  <c r="BK125" i="1"/>
  <c r="BL125" i="1"/>
  <c r="P126" i="1"/>
  <c r="Q126" i="1"/>
  <c r="R126" i="1"/>
  <c r="S126" i="1"/>
  <c r="T126" i="1"/>
  <c r="U126" i="1"/>
  <c r="V126" i="1"/>
  <c r="W126" i="1"/>
  <c r="X126" i="1"/>
  <c r="Y126" i="1"/>
  <c r="Z126" i="1"/>
  <c r="AB126" i="1"/>
  <c r="AC126" i="1"/>
  <c r="AD126" i="1"/>
  <c r="AE126" i="1"/>
  <c r="AF126" i="1"/>
  <c r="AG126" i="1"/>
  <c r="AH126" i="1"/>
  <c r="AI126" i="1"/>
  <c r="AJ126" i="1"/>
  <c r="AK126" i="1"/>
  <c r="AL126" i="1"/>
  <c r="AM126" i="1"/>
  <c r="AN126" i="1"/>
  <c r="AO126" i="1"/>
  <c r="AQ126" i="1"/>
  <c r="AR126" i="1"/>
  <c r="AS126" i="1"/>
  <c r="AT126" i="1"/>
  <c r="AU126" i="1"/>
  <c r="AW126" i="1"/>
  <c r="AX126" i="1"/>
  <c r="AZ126" i="1"/>
  <c r="BA126" i="1"/>
  <c r="BB126" i="1"/>
  <c r="BC126" i="1"/>
  <c r="BE126" i="1"/>
  <c r="BF126" i="1"/>
  <c r="BG126" i="1"/>
  <c r="BH126" i="1"/>
  <c r="BI126" i="1"/>
  <c r="BJ126" i="1"/>
  <c r="BK126" i="1"/>
  <c r="BL126" i="1"/>
  <c r="P117" i="1"/>
  <c r="Q117" i="1"/>
  <c r="R117" i="1"/>
  <c r="S117" i="1"/>
  <c r="T117" i="1"/>
  <c r="U117" i="1"/>
  <c r="V117" i="1"/>
  <c r="W117" i="1"/>
  <c r="X117" i="1"/>
  <c r="Y117" i="1"/>
  <c r="Z117" i="1"/>
  <c r="AB117" i="1"/>
  <c r="AC117" i="1"/>
  <c r="AD117" i="1"/>
  <c r="AE117" i="1"/>
  <c r="AF117" i="1"/>
  <c r="AG117" i="1"/>
  <c r="AH117" i="1"/>
  <c r="AI117" i="1"/>
  <c r="AJ117" i="1"/>
  <c r="AK117" i="1"/>
  <c r="AL117" i="1"/>
  <c r="AM117" i="1"/>
  <c r="AN117" i="1"/>
  <c r="AO117" i="1"/>
  <c r="AQ117" i="1"/>
  <c r="AR117" i="1"/>
  <c r="AS117" i="1"/>
  <c r="AT117" i="1"/>
  <c r="AU117" i="1"/>
  <c r="AW117" i="1"/>
  <c r="AX117" i="1"/>
  <c r="AZ117" i="1"/>
  <c r="BA117" i="1"/>
  <c r="BB117" i="1"/>
  <c r="BC117" i="1"/>
  <c r="BE117" i="1"/>
  <c r="BF117" i="1"/>
  <c r="BG117" i="1"/>
  <c r="BH117" i="1"/>
  <c r="BI117" i="1"/>
  <c r="BJ117" i="1"/>
  <c r="BK117" i="1"/>
  <c r="BL117" i="1"/>
  <c r="P118" i="1"/>
  <c r="Q118" i="1"/>
  <c r="R118" i="1"/>
  <c r="S118" i="1"/>
  <c r="T118" i="1"/>
  <c r="U118" i="1"/>
  <c r="V118" i="1"/>
  <c r="W118" i="1"/>
  <c r="X118" i="1"/>
  <c r="Y118" i="1"/>
  <c r="Z118" i="1"/>
  <c r="AB118" i="1"/>
  <c r="AC118" i="1"/>
  <c r="AD118" i="1"/>
  <c r="AE118" i="1"/>
  <c r="AF118" i="1"/>
  <c r="AG118" i="1"/>
  <c r="AH118" i="1"/>
  <c r="AI118" i="1"/>
  <c r="AJ118" i="1"/>
  <c r="AK118" i="1"/>
  <c r="AL118" i="1"/>
  <c r="AM118" i="1"/>
  <c r="AN118" i="1"/>
  <c r="AO118" i="1"/>
  <c r="AQ118" i="1"/>
  <c r="AR118" i="1"/>
  <c r="AS118" i="1"/>
  <c r="AT118" i="1"/>
  <c r="AU118" i="1"/>
  <c r="AW118" i="1"/>
  <c r="AX118" i="1"/>
  <c r="AZ118" i="1"/>
  <c r="BA118" i="1"/>
  <c r="BB118" i="1"/>
  <c r="BC118" i="1"/>
  <c r="BE118" i="1"/>
  <c r="BF118" i="1"/>
  <c r="BG118" i="1"/>
  <c r="BH118" i="1"/>
  <c r="BI118" i="1"/>
  <c r="BJ118" i="1"/>
  <c r="BK118" i="1"/>
  <c r="BL118" i="1"/>
  <c r="O117" i="1"/>
  <c r="P105" i="1"/>
  <c r="P103" i="1" s="1"/>
  <c r="Q105" i="1"/>
  <c r="R105" i="1"/>
  <c r="S105" i="1"/>
  <c r="T105" i="1"/>
  <c r="T103" i="1" s="1"/>
  <c r="U105" i="1"/>
  <c r="V105" i="1"/>
  <c r="W105" i="1"/>
  <c r="X105" i="1"/>
  <c r="X103" i="1" s="1"/>
  <c r="Y105" i="1"/>
  <c r="Z105" i="1"/>
  <c r="AB105" i="1"/>
  <c r="AC105" i="1"/>
  <c r="AD105" i="1"/>
  <c r="AE105" i="1"/>
  <c r="AF105" i="1"/>
  <c r="AG105" i="1"/>
  <c r="AG103" i="1" s="1"/>
  <c r="AH105" i="1"/>
  <c r="AI105" i="1"/>
  <c r="AJ105" i="1"/>
  <c r="AK105" i="1"/>
  <c r="AL105" i="1"/>
  <c r="AM105" i="1"/>
  <c r="AN105" i="1"/>
  <c r="AO105" i="1"/>
  <c r="AO103" i="1" s="1"/>
  <c r="AQ105" i="1"/>
  <c r="AR105" i="1"/>
  <c r="AS105" i="1"/>
  <c r="AT105" i="1"/>
  <c r="AT103" i="1" s="1"/>
  <c r="AU105" i="1"/>
  <c r="AW105" i="1"/>
  <c r="AX105" i="1"/>
  <c r="AZ105" i="1"/>
  <c r="BA105" i="1"/>
  <c r="BB105" i="1"/>
  <c r="BC105" i="1"/>
  <c r="BE105" i="1"/>
  <c r="BE103" i="1" s="1"/>
  <c r="BF105" i="1"/>
  <c r="BG105" i="1"/>
  <c r="BH105" i="1"/>
  <c r="BI105" i="1"/>
  <c r="BI103" i="1" s="1"/>
  <c r="BJ105" i="1"/>
  <c r="BK105" i="1"/>
  <c r="BL105" i="1"/>
  <c r="P106" i="1"/>
  <c r="P104" i="1" s="1"/>
  <c r="Q106" i="1"/>
  <c r="R106" i="1"/>
  <c r="S106" i="1"/>
  <c r="T106" i="1"/>
  <c r="T104" i="1" s="1"/>
  <c r="U106" i="1"/>
  <c r="V106" i="1"/>
  <c r="W106" i="1"/>
  <c r="X106" i="1"/>
  <c r="Y106" i="1"/>
  <c r="Z106" i="1"/>
  <c r="AB106" i="1"/>
  <c r="AC106" i="1"/>
  <c r="AC104" i="1" s="1"/>
  <c r="AD106" i="1"/>
  <c r="AE106" i="1"/>
  <c r="AF106" i="1"/>
  <c r="AG106" i="1"/>
  <c r="AG104" i="1" s="1"/>
  <c r="AH106" i="1"/>
  <c r="AI106" i="1"/>
  <c r="AJ106" i="1"/>
  <c r="AK106" i="1"/>
  <c r="AK104" i="1" s="1"/>
  <c r="AL106" i="1"/>
  <c r="AM106" i="1"/>
  <c r="AN106" i="1"/>
  <c r="AO106" i="1"/>
  <c r="AO104" i="1" s="1"/>
  <c r="AQ106" i="1"/>
  <c r="AR106" i="1"/>
  <c r="AS106" i="1"/>
  <c r="AT106" i="1"/>
  <c r="AT104" i="1" s="1"/>
  <c r="AU106" i="1"/>
  <c r="AW106" i="1"/>
  <c r="AX106" i="1"/>
  <c r="AZ106" i="1"/>
  <c r="AZ104" i="1" s="1"/>
  <c r="BA106" i="1"/>
  <c r="BB106" i="1"/>
  <c r="BC106" i="1"/>
  <c r="BE106" i="1"/>
  <c r="BE104" i="1" s="1"/>
  <c r="BF106" i="1"/>
  <c r="BG106" i="1"/>
  <c r="BH106" i="1"/>
  <c r="BI106" i="1"/>
  <c r="BJ106" i="1"/>
  <c r="BK106" i="1"/>
  <c r="BL106" i="1"/>
  <c r="O73" i="1"/>
  <c r="P37" i="1"/>
  <c r="Q37" i="1"/>
  <c r="R37" i="1"/>
  <c r="S37" i="1"/>
  <c r="T37" i="1"/>
  <c r="U37" i="1"/>
  <c r="V37" i="1"/>
  <c r="W37" i="1"/>
  <c r="X37" i="1"/>
  <c r="Y37" i="1"/>
  <c r="Z37" i="1"/>
  <c r="AB37" i="1"/>
  <c r="AC37" i="1"/>
  <c r="AD37" i="1"/>
  <c r="AE37" i="1"/>
  <c r="AF37" i="1"/>
  <c r="AG37" i="1"/>
  <c r="AH37" i="1"/>
  <c r="AI37" i="1"/>
  <c r="AJ37" i="1"/>
  <c r="AK37" i="1"/>
  <c r="AL37" i="1"/>
  <c r="AM37" i="1"/>
  <c r="AN37" i="1"/>
  <c r="AO37" i="1"/>
  <c r="AQ37" i="1"/>
  <c r="AR37" i="1"/>
  <c r="AS37" i="1"/>
  <c r="AT37" i="1"/>
  <c r="AU37" i="1"/>
  <c r="AW37" i="1"/>
  <c r="AX37" i="1"/>
  <c r="AZ37" i="1"/>
  <c r="BA37" i="1"/>
  <c r="BB37" i="1"/>
  <c r="BC37" i="1"/>
  <c r="BE37" i="1"/>
  <c r="BF37" i="1"/>
  <c r="BG37" i="1"/>
  <c r="BH37" i="1"/>
  <c r="BI37" i="1"/>
  <c r="BJ37" i="1"/>
  <c r="BK37" i="1"/>
  <c r="BL37" i="1"/>
  <c r="P38" i="1"/>
  <c r="Q38" i="1"/>
  <c r="R38" i="1"/>
  <c r="S38" i="1"/>
  <c r="T38" i="1"/>
  <c r="U38" i="1"/>
  <c r="V38" i="1"/>
  <c r="W38" i="1"/>
  <c r="X38" i="1"/>
  <c r="Y38" i="1"/>
  <c r="Z38" i="1"/>
  <c r="AB38" i="1"/>
  <c r="AC38" i="1"/>
  <c r="AD38" i="1"/>
  <c r="AE38" i="1"/>
  <c r="AF38" i="1"/>
  <c r="AG38" i="1"/>
  <c r="AH38" i="1"/>
  <c r="AI38" i="1"/>
  <c r="AJ38" i="1"/>
  <c r="AK38" i="1"/>
  <c r="AL38" i="1"/>
  <c r="AM38" i="1"/>
  <c r="AN38" i="1"/>
  <c r="AO38" i="1"/>
  <c r="AQ38" i="1"/>
  <c r="AR38" i="1"/>
  <c r="AS38" i="1"/>
  <c r="AT38" i="1"/>
  <c r="AU38" i="1"/>
  <c r="AW38" i="1"/>
  <c r="AX38" i="1"/>
  <c r="AZ38" i="1"/>
  <c r="BA38" i="1"/>
  <c r="BB38" i="1"/>
  <c r="BC38" i="1"/>
  <c r="BE38" i="1"/>
  <c r="BF38" i="1"/>
  <c r="BG38" i="1"/>
  <c r="BH38" i="1"/>
  <c r="BI38" i="1"/>
  <c r="BJ38" i="1"/>
  <c r="BK38" i="1"/>
  <c r="BL38" i="1"/>
  <c r="P31" i="1"/>
  <c r="Q31" i="1"/>
  <c r="R31" i="1"/>
  <c r="S31" i="1"/>
  <c r="T31" i="1"/>
  <c r="U31" i="1"/>
  <c r="V31" i="1"/>
  <c r="W31" i="1"/>
  <c r="X31" i="1"/>
  <c r="Y31" i="1"/>
  <c r="Z31" i="1"/>
  <c r="AB31" i="1"/>
  <c r="AC31" i="1"/>
  <c r="AD31" i="1"/>
  <c r="AE31" i="1"/>
  <c r="AF31" i="1"/>
  <c r="AG31" i="1"/>
  <c r="AH31" i="1"/>
  <c r="AI31" i="1"/>
  <c r="AJ31" i="1"/>
  <c r="AK31" i="1"/>
  <c r="AL31" i="1"/>
  <c r="AM31" i="1"/>
  <c r="AN31" i="1"/>
  <c r="AO31" i="1"/>
  <c r="AQ31" i="1"/>
  <c r="AR31" i="1"/>
  <c r="AS31" i="1"/>
  <c r="AT31" i="1"/>
  <c r="AU31" i="1"/>
  <c r="AW31" i="1"/>
  <c r="AX31" i="1"/>
  <c r="AZ31" i="1"/>
  <c r="BA31" i="1"/>
  <c r="BB31" i="1"/>
  <c r="BC31" i="1"/>
  <c r="BE31" i="1"/>
  <c r="BF31" i="1"/>
  <c r="BG31" i="1"/>
  <c r="BH31" i="1"/>
  <c r="BI31" i="1"/>
  <c r="BJ31" i="1"/>
  <c r="BK31" i="1"/>
  <c r="BL31" i="1"/>
  <c r="P32" i="1"/>
  <c r="Q32" i="1"/>
  <c r="R32" i="1"/>
  <c r="S32" i="1"/>
  <c r="T32" i="1"/>
  <c r="U32" i="1"/>
  <c r="V32" i="1"/>
  <c r="W32" i="1"/>
  <c r="X32" i="1"/>
  <c r="Y32" i="1"/>
  <c r="Z32" i="1"/>
  <c r="AB32" i="1"/>
  <c r="AC32" i="1"/>
  <c r="AD32" i="1"/>
  <c r="AE32" i="1"/>
  <c r="AF32" i="1"/>
  <c r="AG32" i="1"/>
  <c r="AH32" i="1"/>
  <c r="AI32" i="1"/>
  <c r="AJ32" i="1"/>
  <c r="AK32" i="1"/>
  <c r="AL32" i="1"/>
  <c r="AM32" i="1"/>
  <c r="AN32" i="1"/>
  <c r="AO32" i="1"/>
  <c r="AQ32" i="1"/>
  <c r="AR32" i="1"/>
  <c r="AS32" i="1"/>
  <c r="AT32" i="1"/>
  <c r="AU32" i="1"/>
  <c r="AW32" i="1"/>
  <c r="AX32" i="1"/>
  <c r="AZ32" i="1"/>
  <c r="BA32" i="1"/>
  <c r="BB32" i="1"/>
  <c r="BC32" i="1"/>
  <c r="BE32" i="1"/>
  <c r="BF32" i="1"/>
  <c r="BG32" i="1"/>
  <c r="BH32" i="1"/>
  <c r="BI32" i="1"/>
  <c r="BJ32" i="1"/>
  <c r="BK32" i="1"/>
  <c r="BL32" i="1"/>
  <c r="S11" i="1"/>
  <c r="T11" i="1"/>
  <c r="U11" i="1"/>
  <c r="V11" i="1"/>
  <c r="W11" i="1"/>
  <c r="X11" i="1"/>
  <c r="Y11" i="1"/>
  <c r="Y9" i="1" s="1"/>
  <c r="Z11" i="1"/>
  <c r="AB11" i="1"/>
  <c r="AC11" i="1"/>
  <c r="AD11" i="1"/>
  <c r="AE11" i="1"/>
  <c r="AF11" i="1"/>
  <c r="AG11" i="1"/>
  <c r="AH11" i="1"/>
  <c r="AI11" i="1"/>
  <c r="AJ11" i="1"/>
  <c r="AK11" i="1"/>
  <c r="AL11" i="1"/>
  <c r="AM11" i="1"/>
  <c r="AN11" i="1"/>
  <c r="AO11" i="1"/>
  <c r="AQ11" i="1"/>
  <c r="AQ9" i="1" s="1"/>
  <c r="AR11" i="1"/>
  <c r="AS11" i="1"/>
  <c r="AT11" i="1"/>
  <c r="AU11" i="1"/>
  <c r="AW11" i="1"/>
  <c r="AX11" i="1"/>
  <c r="AZ11" i="1"/>
  <c r="BA11" i="1"/>
  <c r="BB11" i="1"/>
  <c r="BC11" i="1"/>
  <c r="BE11" i="1"/>
  <c r="BF11" i="1"/>
  <c r="BG11" i="1"/>
  <c r="BH11" i="1"/>
  <c r="BI11" i="1"/>
  <c r="BJ11" i="1"/>
  <c r="BK11" i="1"/>
  <c r="BL11" i="1"/>
  <c r="S12" i="1"/>
  <c r="T12" i="1"/>
  <c r="U12" i="1"/>
  <c r="V12" i="1"/>
  <c r="W12" i="1"/>
  <c r="X12" i="1"/>
  <c r="I23" i="12" s="1"/>
  <c r="Y12" i="1"/>
  <c r="Z12" i="1"/>
  <c r="AB12" i="1"/>
  <c r="AC12" i="1"/>
  <c r="AD12" i="1"/>
  <c r="AE12" i="1"/>
  <c r="AF12" i="1"/>
  <c r="AG12" i="1"/>
  <c r="AG10" i="1" s="1"/>
  <c r="AH12" i="1"/>
  <c r="AI12" i="1"/>
  <c r="AJ12" i="1"/>
  <c r="AK12" i="1"/>
  <c r="AL12" i="1"/>
  <c r="AM12" i="1"/>
  <c r="AN12" i="1"/>
  <c r="AO12" i="1"/>
  <c r="AO10" i="1" s="1"/>
  <c r="AO419" i="1" s="1"/>
  <c r="AO420" i="1" s="1"/>
  <c r="AQ12" i="1"/>
  <c r="AR12" i="1"/>
  <c r="AS12" i="1"/>
  <c r="AT12" i="1"/>
  <c r="AU12" i="1"/>
  <c r="AW12" i="1"/>
  <c r="AX12" i="1"/>
  <c r="AZ12" i="1"/>
  <c r="AZ10" i="1" s="1"/>
  <c r="AZ419" i="1" s="1"/>
  <c r="AZ420" i="1" s="1"/>
  <c r="BA12" i="1"/>
  <c r="BB12" i="1"/>
  <c r="BC12" i="1"/>
  <c r="BE12" i="1"/>
  <c r="BF12" i="1"/>
  <c r="BG12" i="1"/>
  <c r="BH12" i="1"/>
  <c r="BI12" i="1"/>
  <c r="BI10" i="1" s="1"/>
  <c r="BJ12" i="1"/>
  <c r="BK12" i="1"/>
  <c r="BL12" i="1"/>
  <c r="P11" i="1"/>
  <c r="Q11" i="1"/>
  <c r="R11" i="1"/>
  <c r="P12" i="1"/>
  <c r="Q12" i="1"/>
  <c r="Q10" i="1" s="1"/>
  <c r="R12" i="1"/>
  <c r="O12" i="1"/>
  <c r="BL94" i="1"/>
  <c r="BK94" i="1"/>
  <c r="BJ94" i="1"/>
  <c r="BI94" i="1"/>
  <c r="BH94" i="1"/>
  <c r="BG94" i="1"/>
  <c r="BF94" i="1"/>
  <c r="BE94" i="1"/>
  <c r="BC94" i="1"/>
  <c r="BB94" i="1"/>
  <c r="BA94" i="1"/>
  <c r="AZ94" i="1"/>
  <c r="AX94" i="1"/>
  <c r="AW94" i="1"/>
  <c r="AU94" i="1"/>
  <c r="AT94" i="1"/>
  <c r="AS94" i="1"/>
  <c r="AR94" i="1"/>
  <c r="AQ94" i="1"/>
  <c r="AO94" i="1"/>
  <c r="AN94" i="1"/>
  <c r="AM94" i="1"/>
  <c r="AL94" i="1"/>
  <c r="AK94" i="1"/>
  <c r="AJ94" i="1"/>
  <c r="AI94" i="1"/>
  <c r="AH94" i="1"/>
  <c r="AG94" i="1"/>
  <c r="AF94" i="1"/>
  <c r="AE94" i="1"/>
  <c r="AD94" i="1"/>
  <c r="AC94" i="1"/>
  <c r="AB94" i="1"/>
  <c r="Z94" i="1"/>
  <c r="Y94" i="1"/>
  <c r="X94" i="1"/>
  <c r="W94" i="1"/>
  <c r="V94" i="1"/>
  <c r="U94" i="1"/>
  <c r="T94" i="1"/>
  <c r="S94" i="1"/>
  <c r="R94" i="1"/>
  <c r="Q94" i="1"/>
  <c r="P94" i="1"/>
  <c r="O94" i="1"/>
  <c r="BL93" i="1"/>
  <c r="BK93" i="1"/>
  <c r="BJ93" i="1"/>
  <c r="BI93" i="1"/>
  <c r="BH93" i="1"/>
  <c r="BG93" i="1"/>
  <c r="BF93" i="1"/>
  <c r="BE93" i="1"/>
  <c r="BC93" i="1"/>
  <c r="BB93" i="1"/>
  <c r="BA93" i="1"/>
  <c r="AZ93" i="1"/>
  <c r="AX93" i="1"/>
  <c r="AW93" i="1"/>
  <c r="AU93" i="1"/>
  <c r="AT93" i="1"/>
  <c r="AS93" i="1"/>
  <c r="AR93" i="1"/>
  <c r="AQ93" i="1"/>
  <c r="AO93" i="1"/>
  <c r="AN93" i="1"/>
  <c r="AM93" i="1"/>
  <c r="AL93" i="1"/>
  <c r="AK93" i="1"/>
  <c r="AJ93" i="1"/>
  <c r="AI93" i="1"/>
  <c r="AH93" i="1"/>
  <c r="AG93" i="1"/>
  <c r="AF93" i="1"/>
  <c r="AE93" i="1"/>
  <c r="AD93" i="1"/>
  <c r="AC93" i="1"/>
  <c r="AB93" i="1"/>
  <c r="Z93" i="1"/>
  <c r="Y93" i="1"/>
  <c r="X93" i="1"/>
  <c r="W93" i="1"/>
  <c r="V93" i="1"/>
  <c r="U93" i="1"/>
  <c r="T93" i="1"/>
  <c r="S93" i="1"/>
  <c r="R93" i="1"/>
  <c r="Q93" i="1"/>
  <c r="P93" i="1"/>
  <c r="O93" i="1"/>
  <c r="BL84" i="1"/>
  <c r="BK84" i="1"/>
  <c r="BJ84" i="1"/>
  <c r="BI84" i="1"/>
  <c r="BH84" i="1"/>
  <c r="BG84" i="1"/>
  <c r="BF84" i="1"/>
  <c r="BE84" i="1"/>
  <c r="BC84" i="1"/>
  <c r="BB84" i="1"/>
  <c r="BA84" i="1"/>
  <c r="AZ84" i="1"/>
  <c r="AX84" i="1"/>
  <c r="AW84" i="1"/>
  <c r="AU84" i="1"/>
  <c r="AT84" i="1"/>
  <c r="AS84" i="1"/>
  <c r="AR84" i="1"/>
  <c r="AQ84" i="1"/>
  <c r="AO84" i="1"/>
  <c r="AN84" i="1"/>
  <c r="AM84" i="1"/>
  <c r="AL84" i="1"/>
  <c r="AK84" i="1"/>
  <c r="AJ84" i="1"/>
  <c r="AI84" i="1"/>
  <c r="AH84" i="1"/>
  <c r="AG84" i="1"/>
  <c r="AF84" i="1"/>
  <c r="AE84" i="1"/>
  <c r="AD84" i="1"/>
  <c r="AC84" i="1"/>
  <c r="AB84" i="1"/>
  <c r="Z84" i="1"/>
  <c r="Y84" i="1"/>
  <c r="X84" i="1"/>
  <c r="W84" i="1"/>
  <c r="V84" i="1"/>
  <c r="U84" i="1"/>
  <c r="T84" i="1"/>
  <c r="S84" i="1"/>
  <c r="R84" i="1"/>
  <c r="Q84" i="1"/>
  <c r="P84" i="1"/>
  <c r="O84" i="1"/>
  <c r="BL83" i="1"/>
  <c r="BK83" i="1"/>
  <c r="BJ83" i="1"/>
  <c r="BI83" i="1"/>
  <c r="BH83" i="1"/>
  <c r="BG83" i="1"/>
  <c r="BF83" i="1"/>
  <c r="BE83" i="1"/>
  <c r="BC83" i="1"/>
  <c r="BB83" i="1"/>
  <c r="BA83" i="1"/>
  <c r="AZ83" i="1"/>
  <c r="AX83" i="1"/>
  <c r="AW83" i="1"/>
  <c r="AU83" i="1"/>
  <c r="AT83" i="1"/>
  <c r="AS83" i="1"/>
  <c r="AR83" i="1"/>
  <c r="AQ83" i="1"/>
  <c r="AO83" i="1"/>
  <c r="AN83" i="1"/>
  <c r="AM83" i="1"/>
  <c r="AL83" i="1"/>
  <c r="AK83" i="1"/>
  <c r="AJ83" i="1"/>
  <c r="AI83" i="1"/>
  <c r="AH83" i="1"/>
  <c r="AG83" i="1"/>
  <c r="AF83" i="1"/>
  <c r="AE83" i="1"/>
  <c r="AD83" i="1"/>
  <c r="AC83" i="1"/>
  <c r="AB83" i="1"/>
  <c r="Z83" i="1"/>
  <c r="Y83" i="1"/>
  <c r="X83" i="1"/>
  <c r="W83" i="1"/>
  <c r="V83" i="1"/>
  <c r="U83" i="1"/>
  <c r="T83" i="1"/>
  <c r="S83" i="1"/>
  <c r="R83" i="1"/>
  <c r="Q83" i="1"/>
  <c r="P83" i="1"/>
  <c r="O83" i="1"/>
  <c r="BL74" i="1"/>
  <c r="BK74" i="1"/>
  <c r="BJ74" i="1"/>
  <c r="BI74" i="1"/>
  <c r="BH74" i="1"/>
  <c r="BG74" i="1"/>
  <c r="BF74" i="1"/>
  <c r="BE74" i="1"/>
  <c r="BC74" i="1"/>
  <c r="BB74" i="1"/>
  <c r="BA74" i="1"/>
  <c r="AZ74" i="1"/>
  <c r="AX74" i="1"/>
  <c r="AW74" i="1"/>
  <c r="AU74" i="1"/>
  <c r="AT74" i="1"/>
  <c r="AS74" i="1"/>
  <c r="AR74" i="1"/>
  <c r="AQ74" i="1"/>
  <c r="AO74" i="1"/>
  <c r="AN74" i="1"/>
  <c r="AM74" i="1"/>
  <c r="AL74" i="1"/>
  <c r="AK74" i="1"/>
  <c r="AJ74" i="1"/>
  <c r="AI74" i="1"/>
  <c r="AH74" i="1"/>
  <c r="AG74" i="1"/>
  <c r="AF74" i="1"/>
  <c r="AE74" i="1"/>
  <c r="AD74" i="1"/>
  <c r="AC74" i="1"/>
  <c r="AB74" i="1"/>
  <c r="Z74" i="1"/>
  <c r="Y74" i="1"/>
  <c r="X74" i="1"/>
  <c r="W74" i="1"/>
  <c r="V74" i="1"/>
  <c r="U74" i="1"/>
  <c r="T74" i="1"/>
  <c r="S74" i="1"/>
  <c r="R74" i="1"/>
  <c r="Q74" i="1"/>
  <c r="P74" i="1"/>
  <c r="O74" i="1"/>
  <c r="BL73" i="1"/>
  <c r="BK73" i="1"/>
  <c r="BJ73" i="1"/>
  <c r="BI73" i="1"/>
  <c r="BH73" i="1"/>
  <c r="BG73" i="1"/>
  <c r="BF73" i="1"/>
  <c r="BE73" i="1"/>
  <c r="BC73" i="1"/>
  <c r="BB73" i="1"/>
  <c r="BA73" i="1"/>
  <c r="AZ73" i="1"/>
  <c r="AX73" i="1"/>
  <c r="AW73" i="1"/>
  <c r="AU73" i="1"/>
  <c r="AT73" i="1"/>
  <c r="AS73" i="1"/>
  <c r="AR73" i="1"/>
  <c r="AQ73" i="1"/>
  <c r="AO73" i="1"/>
  <c r="AN73" i="1"/>
  <c r="AM73" i="1"/>
  <c r="AL73" i="1"/>
  <c r="AK73" i="1"/>
  <c r="AJ73" i="1"/>
  <c r="AI73" i="1"/>
  <c r="AH73" i="1"/>
  <c r="AG73" i="1"/>
  <c r="AF73" i="1"/>
  <c r="AE73" i="1"/>
  <c r="AD73" i="1"/>
  <c r="AC73" i="1"/>
  <c r="AB73" i="1"/>
  <c r="Z73" i="1"/>
  <c r="Y73" i="1"/>
  <c r="X73" i="1"/>
  <c r="W73" i="1"/>
  <c r="V73" i="1"/>
  <c r="U73" i="1"/>
  <c r="T73" i="1"/>
  <c r="S73" i="1"/>
  <c r="R73" i="1"/>
  <c r="Q73" i="1"/>
  <c r="P73" i="1"/>
  <c r="O349" i="1"/>
  <c r="O350" i="1"/>
  <c r="BN417" i="1"/>
  <c r="BO417" i="1"/>
  <c r="BP417" i="1"/>
  <c r="BM418" i="1"/>
  <c r="BN418" i="1"/>
  <c r="BO418" i="1"/>
  <c r="BT417" i="1"/>
  <c r="BP418" i="1"/>
  <c r="BN299" i="1"/>
  <c r="BO299" i="1"/>
  <c r="BP299" i="1"/>
  <c r="BN300" i="1"/>
  <c r="BO300" i="1"/>
  <c r="BP300" i="1"/>
  <c r="BN127" i="1"/>
  <c r="BO127" i="1"/>
  <c r="BO128" i="1"/>
  <c r="BO125" i="1" s="1"/>
  <c r="R52" i="12"/>
  <c r="D42" i="11"/>
  <c r="S51" i="11"/>
  <c r="R51" i="11"/>
  <c r="Q51" i="11"/>
  <c r="P51" i="11"/>
  <c r="S50" i="11"/>
  <c r="R50" i="11"/>
  <c r="Q50" i="11"/>
  <c r="P50" i="11"/>
  <c r="S49" i="11"/>
  <c r="R49" i="11"/>
  <c r="Q49" i="11"/>
  <c r="P49" i="11"/>
  <c r="S48" i="11"/>
  <c r="R48" i="11"/>
  <c r="Q48" i="11"/>
  <c r="P48" i="11"/>
  <c r="T48" i="11"/>
  <c r="D43" i="11"/>
  <c r="I32" i="11"/>
  <c r="H32" i="11"/>
  <c r="G32" i="11"/>
  <c r="I31" i="11"/>
  <c r="H31" i="11"/>
  <c r="G31" i="11"/>
  <c r="S30" i="11"/>
  <c r="R30" i="11"/>
  <c r="Q30" i="11"/>
  <c r="P30" i="11"/>
  <c r="O30" i="11"/>
  <c r="N30" i="11"/>
  <c r="M30" i="11"/>
  <c r="L30" i="11"/>
  <c r="K30" i="11"/>
  <c r="J30" i="11"/>
  <c r="S29" i="11"/>
  <c r="R29" i="11"/>
  <c r="Q29" i="11"/>
  <c r="P29" i="11"/>
  <c r="Y29" i="11" s="1"/>
  <c r="O29" i="11"/>
  <c r="N29" i="11"/>
  <c r="M29" i="11"/>
  <c r="W29" i="11" s="1"/>
  <c r="L29" i="11"/>
  <c r="K29" i="11"/>
  <c r="J29" i="11"/>
  <c r="U29" i="11" s="1"/>
  <c r="S28" i="11"/>
  <c r="R28" i="11"/>
  <c r="Q28" i="11"/>
  <c r="P28" i="11"/>
  <c r="O28" i="11"/>
  <c r="N28" i="11"/>
  <c r="M28" i="11"/>
  <c r="L28" i="11"/>
  <c r="K28" i="11"/>
  <c r="J28" i="11"/>
  <c r="S27" i="11"/>
  <c r="R27" i="11"/>
  <c r="Q27" i="11"/>
  <c r="P27" i="11"/>
  <c r="O27" i="11"/>
  <c r="N27" i="11"/>
  <c r="M27" i="11"/>
  <c r="W27" i="11" s="1"/>
  <c r="L27" i="11"/>
  <c r="K27" i="11"/>
  <c r="J27" i="11"/>
  <c r="S26" i="11"/>
  <c r="R26" i="11"/>
  <c r="Q26" i="11"/>
  <c r="P26" i="11"/>
  <c r="Y26" i="11" s="1"/>
  <c r="O26" i="11"/>
  <c r="N26" i="11"/>
  <c r="M26" i="11"/>
  <c r="W26" i="11" s="1"/>
  <c r="L26" i="11"/>
  <c r="K26" i="11"/>
  <c r="J26" i="11"/>
  <c r="U26" i="11" s="1"/>
  <c r="T25" i="11"/>
  <c r="D41" i="11"/>
  <c r="S25" i="11"/>
  <c r="R25" i="11"/>
  <c r="Q25" i="11"/>
  <c r="P25" i="11"/>
  <c r="Y25" i="11" s="1"/>
  <c r="O25" i="11"/>
  <c r="N25" i="11"/>
  <c r="M25" i="11"/>
  <c r="W25" i="11"/>
  <c r="L25" i="11"/>
  <c r="K25" i="11"/>
  <c r="J25" i="11"/>
  <c r="V25" i="11" s="1"/>
  <c r="E41" i="11" s="1"/>
  <c r="U25" i="11"/>
  <c r="S24" i="11"/>
  <c r="R24" i="11"/>
  <c r="Q24" i="11"/>
  <c r="P24" i="11"/>
  <c r="Y24" i="11" s="1"/>
  <c r="O24" i="11"/>
  <c r="N24" i="11"/>
  <c r="M24" i="11"/>
  <c r="W24" i="11" s="1"/>
  <c r="L24" i="11"/>
  <c r="K24" i="11"/>
  <c r="J24" i="11"/>
  <c r="U24" i="11"/>
  <c r="T23" i="11"/>
  <c r="D40" i="11"/>
  <c r="S23" i="11"/>
  <c r="R23" i="11"/>
  <c r="Q23" i="11"/>
  <c r="P23" i="11"/>
  <c r="O23" i="11"/>
  <c r="N23" i="11"/>
  <c r="M23" i="11"/>
  <c r="W23" i="11" s="1"/>
  <c r="L23" i="11"/>
  <c r="K23" i="11"/>
  <c r="J23" i="11"/>
  <c r="U23" i="11"/>
  <c r="S22" i="11"/>
  <c r="R22" i="11"/>
  <c r="Q22" i="11"/>
  <c r="P22" i="11"/>
  <c r="O22" i="11"/>
  <c r="N22" i="11"/>
  <c r="M22" i="11"/>
  <c r="W22" i="11" s="1"/>
  <c r="L22" i="11"/>
  <c r="K22" i="11"/>
  <c r="J22" i="11"/>
  <c r="U22" i="11"/>
  <c r="T21" i="11"/>
  <c r="D39" i="11"/>
  <c r="S21" i="11"/>
  <c r="R21" i="11"/>
  <c r="Q21" i="11"/>
  <c r="P21" i="11"/>
  <c r="Y21" i="11" s="1"/>
  <c r="O21" i="11"/>
  <c r="N21" i="11"/>
  <c r="M21" i="11"/>
  <c r="W21" i="11" s="1"/>
  <c r="L21" i="11"/>
  <c r="K21" i="11"/>
  <c r="J21" i="11"/>
  <c r="U21" i="11" s="1"/>
  <c r="J31" i="11"/>
  <c r="G3" i="11"/>
  <c r="S20" i="11"/>
  <c r="R20" i="11"/>
  <c r="Q20" i="11"/>
  <c r="P20" i="11"/>
  <c r="O20" i="11"/>
  <c r="O32" i="11"/>
  <c r="L4" i="11"/>
  <c r="N20" i="11"/>
  <c r="N32" i="11"/>
  <c r="M20" i="11"/>
  <c r="L20" i="11"/>
  <c r="L32" i="11"/>
  <c r="K20" i="11"/>
  <c r="K32" i="11"/>
  <c r="T19" i="11"/>
  <c r="D38" i="11"/>
  <c r="S19" i="11"/>
  <c r="R19" i="11"/>
  <c r="R31" i="11"/>
  <c r="Q19" i="11"/>
  <c r="Q31" i="11"/>
  <c r="N3" i="11"/>
  <c r="P19" i="11"/>
  <c r="P31" i="11"/>
  <c r="M3" i="11"/>
  <c r="O19" i="11"/>
  <c r="O31" i="11"/>
  <c r="L3" i="11"/>
  <c r="L5" i="11" s="1"/>
  <c r="N19" i="11"/>
  <c r="N31" i="11" s="1"/>
  <c r="M19" i="11"/>
  <c r="M31" i="11"/>
  <c r="J3" i="11"/>
  <c r="L19" i="11"/>
  <c r="K19" i="11"/>
  <c r="F5" i="11"/>
  <c r="E5" i="11"/>
  <c r="D5" i="11"/>
  <c r="O216" i="1"/>
  <c r="O215" i="1"/>
  <c r="O118" i="1"/>
  <c r="P65" i="1"/>
  <c r="Q65" i="1"/>
  <c r="R65" i="1"/>
  <c r="S65" i="1"/>
  <c r="T65" i="1"/>
  <c r="U65" i="1"/>
  <c r="V65" i="1"/>
  <c r="W65" i="1"/>
  <c r="X65" i="1"/>
  <c r="Y65" i="1"/>
  <c r="Z65" i="1"/>
  <c r="AB65" i="1"/>
  <c r="AC65" i="1"/>
  <c r="AD65" i="1"/>
  <c r="AE65" i="1"/>
  <c r="AF65" i="1"/>
  <c r="AG65" i="1"/>
  <c r="AH65" i="1"/>
  <c r="AI65" i="1"/>
  <c r="AJ65" i="1"/>
  <c r="AK65" i="1"/>
  <c r="AL65" i="1"/>
  <c r="AM65" i="1"/>
  <c r="AN65" i="1"/>
  <c r="AO65" i="1"/>
  <c r="AQ65" i="1"/>
  <c r="AR65" i="1"/>
  <c r="AS65" i="1"/>
  <c r="AT65" i="1"/>
  <c r="AU65" i="1"/>
  <c r="AW65" i="1"/>
  <c r="AX65" i="1"/>
  <c r="AZ65" i="1"/>
  <c r="BA65" i="1"/>
  <c r="BB65" i="1"/>
  <c r="BC65" i="1"/>
  <c r="BE65" i="1"/>
  <c r="BF65" i="1"/>
  <c r="BG65" i="1"/>
  <c r="BH65" i="1"/>
  <c r="BI65" i="1"/>
  <c r="BJ65" i="1"/>
  <c r="BK65" i="1"/>
  <c r="BL65" i="1"/>
  <c r="P66" i="1"/>
  <c r="Q66" i="1"/>
  <c r="R66" i="1"/>
  <c r="S66" i="1"/>
  <c r="T66" i="1"/>
  <c r="U66" i="1"/>
  <c r="V66" i="1"/>
  <c r="W66" i="1"/>
  <c r="X66" i="1"/>
  <c r="Y66" i="1"/>
  <c r="Z66" i="1"/>
  <c r="AB66" i="1"/>
  <c r="AC66" i="1"/>
  <c r="AD66" i="1"/>
  <c r="AE66" i="1"/>
  <c r="AF66" i="1"/>
  <c r="AG66" i="1"/>
  <c r="AH66" i="1"/>
  <c r="AI66" i="1"/>
  <c r="AJ66" i="1"/>
  <c r="AK66" i="1"/>
  <c r="AL66" i="1"/>
  <c r="AM66" i="1"/>
  <c r="AN66" i="1"/>
  <c r="AO66" i="1"/>
  <c r="AQ66" i="1"/>
  <c r="AR66" i="1"/>
  <c r="AS66" i="1"/>
  <c r="AT66" i="1"/>
  <c r="AU66" i="1"/>
  <c r="AW66" i="1"/>
  <c r="AX66" i="1"/>
  <c r="AZ66" i="1"/>
  <c r="BA66" i="1"/>
  <c r="BB66" i="1"/>
  <c r="BC66" i="1"/>
  <c r="BE66" i="1"/>
  <c r="BF66" i="1"/>
  <c r="BG66" i="1"/>
  <c r="BH66" i="1"/>
  <c r="BI66" i="1"/>
  <c r="BJ66" i="1"/>
  <c r="BK66" i="1"/>
  <c r="BL66" i="1"/>
  <c r="O66" i="1"/>
  <c r="O65" i="1"/>
  <c r="P61" i="1"/>
  <c r="Q61" i="1"/>
  <c r="R61" i="1"/>
  <c r="S61" i="1"/>
  <c r="T61" i="1"/>
  <c r="U61" i="1"/>
  <c r="V61" i="1"/>
  <c r="W61" i="1"/>
  <c r="X61" i="1"/>
  <c r="Y61" i="1"/>
  <c r="Z61" i="1"/>
  <c r="AB61" i="1"/>
  <c r="AC61" i="1"/>
  <c r="AD61" i="1"/>
  <c r="AE61" i="1"/>
  <c r="AF61" i="1"/>
  <c r="AG61" i="1"/>
  <c r="AH61" i="1"/>
  <c r="AI61" i="1"/>
  <c r="AJ61" i="1"/>
  <c r="AK61" i="1"/>
  <c r="AL61" i="1"/>
  <c r="AM61" i="1"/>
  <c r="AN61" i="1"/>
  <c r="AO61" i="1"/>
  <c r="AQ61" i="1"/>
  <c r="AR61" i="1"/>
  <c r="AS61" i="1"/>
  <c r="AT61" i="1"/>
  <c r="AU61" i="1"/>
  <c r="AW61" i="1"/>
  <c r="AX61" i="1"/>
  <c r="AZ61" i="1"/>
  <c r="BA61" i="1"/>
  <c r="BB61" i="1"/>
  <c r="BC61" i="1"/>
  <c r="BE61" i="1"/>
  <c r="BF61" i="1"/>
  <c r="BG61" i="1"/>
  <c r="BH61" i="1"/>
  <c r="BI61" i="1"/>
  <c r="BJ61" i="1"/>
  <c r="BK61" i="1"/>
  <c r="BL61" i="1"/>
  <c r="P62" i="1"/>
  <c r="Q62" i="1"/>
  <c r="R62" i="1"/>
  <c r="S62" i="1"/>
  <c r="T62" i="1"/>
  <c r="U62" i="1"/>
  <c r="V62" i="1"/>
  <c r="W62" i="1"/>
  <c r="X62" i="1"/>
  <c r="Y62" i="1"/>
  <c r="Z62" i="1"/>
  <c r="AB62" i="1"/>
  <c r="AC62" i="1"/>
  <c r="AD62" i="1"/>
  <c r="AE62" i="1"/>
  <c r="AF62" i="1"/>
  <c r="AG62" i="1"/>
  <c r="AH62" i="1"/>
  <c r="AI62" i="1"/>
  <c r="AJ62" i="1"/>
  <c r="AK62" i="1"/>
  <c r="AL62" i="1"/>
  <c r="AM62" i="1"/>
  <c r="AN62" i="1"/>
  <c r="AO62" i="1"/>
  <c r="AQ62" i="1"/>
  <c r="AR62" i="1"/>
  <c r="AS62" i="1"/>
  <c r="AT62" i="1"/>
  <c r="AU62" i="1"/>
  <c r="AW62" i="1"/>
  <c r="AX62" i="1"/>
  <c r="AZ62" i="1"/>
  <c r="BA62" i="1"/>
  <c r="BB62" i="1"/>
  <c r="BC62" i="1"/>
  <c r="BE62" i="1"/>
  <c r="BF62" i="1"/>
  <c r="BG62" i="1"/>
  <c r="BH62" i="1"/>
  <c r="BI62" i="1"/>
  <c r="BJ62" i="1"/>
  <c r="BK62" i="1"/>
  <c r="BL62" i="1"/>
  <c r="P53" i="1"/>
  <c r="Q53" i="1"/>
  <c r="R53" i="1"/>
  <c r="S53" i="1"/>
  <c r="S9" i="1" s="1"/>
  <c r="T53" i="1"/>
  <c r="U53" i="1"/>
  <c r="V53" i="1"/>
  <c r="W53" i="1"/>
  <c r="X53" i="1"/>
  <c r="Y53" i="1"/>
  <c r="Z53" i="1"/>
  <c r="AB53" i="1"/>
  <c r="AC53" i="1"/>
  <c r="AD53" i="1"/>
  <c r="AE53" i="1"/>
  <c r="AF53" i="1"/>
  <c r="AG53" i="1"/>
  <c r="AH53" i="1"/>
  <c r="AI53" i="1"/>
  <c r="AJ53" i="1"/>
  <c r="AJ9" i="1" s="1"/>
  <c r="AK53" i="1"/>
  <c r="AK9" i="1"/>
  <c r="AL53" i="1"/>
  <c r="AM53" i="1"/>
  <c r="AN53" i="1"/>
  <c r="AO53" i="1"/>
  <c r="AQ53" i="1"/>
  <c r="AR53" i="1"/>
  <c r="AS53" i="1"/>
  <c r="AT53" i="1"/>
  <c r="AU53" i="1"/>
  <c r="AW53" i="1"/>
  <c r="AX53" i="1"/>
  <c r="AZ53" i="1"/>
  <c r="BA53" i="1"/>
  <c r="BB53" i="1"/>
  <c r="BC53" i="1"/>
  <c r="BC9" i="1" s="1"/>
  <c r="BE53" i="1"/>
  <c r="BE9" i="1" s="1"/>
  <c r="BF53" i="1"/>
  <c r="BG53" i="1"/>
  <c r="BH53" i="1"/>
  <c r="BI53" i="1"/>
  <c r="BJ53" i="1"/>
  <c r="BK53" i="1"/>
  <c r="BL53" i="1"/>
  <c r="BL9" i="1" s="1"/>
  <c r="P54" i="1"/>
  <c r="Q54" i="1"/>
  <c r="R54" i="1"/>
  <c r="S54" i="1"/>
  <c r="S10" i="1"/>
  <c r="T54" i="1"/>
  <c r="U54" i="1"/>
  <c r="V54" i="1"/>
  <c r="W54" i="1"/>
  <c r="X54" i="1"/>
  <c r="Y54" i="1"/>
  <c r="Z54" i="1"/>
  <c r="AB54" i="1"/>
  <c r="AC54" i="1"/>
  <c r="AD54" i="1"/>
  <c r="AE54" i="1"/>
  <c r="AF54" i="1"/>
  <c r="AF10" i="1" s="1"/>
  <c r="AG54" i="1"/>
  <c r="AH54" i="1"/>
  <c r="AH10" i="1" s="1"/>
  <c r="AI54" i="1"/>
  <c r="AJ54" i="1"/>
  <c r="AK54" i="1"/>
  <c r="AL54" i="1"/>
  <c r="AL10" i="1" s="1"/>
  <c r="AM54" i="1"/>
  <c r="AN54" i="1"/>
  <c r="AN10" i="1" s="1"/>
  <c r="AO54" i="1"/>
  <c r="AQ54" i="1"/>
  <c r="AR54" i="1"/>
  <c r="AS54" i="1"/>
  <c r="AT54" i="1"/>
  <c r="AU54" i="1"/>
  <c r="AW54" i="1"/>
  <c r="AX54" i="1"/>
  <c r="AZ54" i="1"/>
  <c r="BA54" i="1"/>
  <c r="BB54" i="1"/>
  <c r="BC54" i="1"/>
  <c r="BE54" i="1"/>
  <c r="BF54" i="1"/>
  <c r="BG54" i="1"/>
  <c r="BH54" i="1"/>
  <c r="BH10" i="1" s="1"/>
  <c r="BI54" i="1"/>
  <c r="BJ54" i="1"/>
  <c r="BK54" i="1"/>
  <c r="BL54" i="1"/>
  <c r="O31" i="1"/>
  <c r="BP70" i="1"/>
  <c r="BO70" i="1"/>
  <c r="BN70" i="1"/>
  <c r="BQ70" i="1"/>
  <c r="BP69" i="1"/>
  <c r="BU69" i="1"/>
  <c r="BO69" i="1"/>
  <c r="BN69" i="1"/>
  <c r="BP408" i="1"/>
  <c r="BO408" i="1"/>
  <c r="BN408" i="1"/>
  <c r="BQ408" i="1" s="1"/>
  <c r="BP407" i="1"/>
  <c r="BU407" i="1" s="1"/>
  <c r="BO407" i="1"/>
  <c r="BN407" i="1"/>
  <c r="BQ407" i="1"/>
  <c r="BP246" i="1"/>
  <c r="BO246" i="1"/>
  <c r="BN246" i="1"/>
  <c r="BP245" i="1"/>
  <c r="BU245" i="1"/>
  <c r="BO245" i="1"/>
  <c r="BN245" i="1"/>
  <c r="BN233" i="1" s="1"/>
  <c r="O202" i="1"/>
  <c r="O201" i="1"/>
  <c r="O194" i="1"/>
  <c r="O193" i="1"/>
  <c r="BN119" i="1"/>
  <c r="BO119" i="1"/>
  <c r="BP119" i="1"/>
  <c r="BN120" i="1"/>
  <c r="BO120" i="1"/>
  <c r="BP120" i="1"/>
  <c r="BU119" i="1"/>
  <c r="BN121" i="1"/>
  <c r="BO121" i="1"/>
  <c r="BP121" i="1"/>
  <c r="BN122" i="1"/>
  <c r="BS121" i="1"/>
  <c r="BO122" i="1"/>
  <c r="BP122" i="1"/>
  <c r="O256" i="1"/>
  <c r="O255" i="1"/>
  <c r="BP404" i="1"/>
  <c r="BP409" i="1"/>
  <c r="BP337" i="1"/>
  <c r="BP124" i="1"/>
  <c r="BP63" i="1"/>
  <c r="BP35" i="1"/>
  <c r="BP34" i="1"/>
  <c r="BO35" i="1"/>
  <c r="BN35" i="1"/>
  <c r="BO33" i="1"/>
  <c r="BN33" i="1"/>
  <c r="BQ33" i="1"/>
  <c r="BP107" i="1"/>
  <c r="BP123" i="1"/>
  <c r="BU123" i="1" s="1"/>
  <c r="BP13" i="1"/>
  <c r="BO63" i="1"/>
  <c r="BN63" i="1"/>
  <c r="BQ63" i="1"/>
  <c r="BP128" i="1"/>
  <c r="BO124" i="1"/>
  <c r="BN124" i="1"/>
  <c r="BP108" i="1"/>
  <c r="BU107" i="1"/>
  <c r="BO108" i="1"/>
  <c r="BN108" i="1"/>
  <c r="BP416" i="1"/>
  <c r="BO416" i="1"/>
  <c r="BN416" i="1"/>
  <c r="BP414" i="1"/>
  <c r="BO414" i="1"/>
  <c r="BT413" i="1"/>
  <c r="BN414" i="1"/>
  <c r="BS413" i="1"/>
  <c r="BP410" i="1"/>
  <c r="BO410" i="1"/>
  <c r="BN410" i="1"/>
  <c r="BP406" i="1"/>
  <c r="BO406" i="1"/>
  <c r="BN406" i="1"/>
  <c r="BO404" i="1"/>
  <c r="BT403" i="1"/>
  <c r="BN404" i="1"/>
  <c r="BP352" i="1"/>
  <c r="BO352" i="1"/>
  <c r="BT351" i="1"/>
  <c r="BN352" i="1"/>
  <c r="BQ352" i="1"/>
  <c r="BP344" i="1"/>
  <c r="BO344" i="1"/>
  <c r="BN344" i="1"/>
  <c r="BP340" i="1"/>
  <c r="BO340" i="1"/>
  <c r="BN340" i="1"/>
  <c r="BP338" i="1"/>
  <c r="BU337" i="1" s="1"/>
  <c r="BO338" i="1"/>
  <c r="BN338" i="1"/>
  <c r="BP336" i="1"/>
  <c r="BO336" i="1"/>
  <c r="BN336" i="1"/>
  <c r="BQ336" i="1"/>
  <c r="BP334" i="1"/>
  <c r="BO334" i="1"/>
  <c r="BN334" i="1"/>
  <c r="BP332" i="1"/>
  <c r="BO332" i="1"/>
  <c r="BN332" i="1"/>
  <c r="BQ332" i="1" s="1"/>
  <c r="BP328" i="1"/>
  <c r="BO328" i="1"/>
  <c r="BN328" i="1"/>
  <c r="BP326" i="1"/>
  <c r="BO326" i="1"/>
  <c r="BN326" i="1"/>
  <c r="BP276" i="1"/>
  <c r="BO276" i="1"/>
  <c r="BN276" i="1"/>
  <c r="BP258" i="1"/>
  <c r="BO258" i="1"/>
  <c r="BN258" i="1"/>
  <c r="BP226" i="1"/>
  <c r="BO226" i="1"/>
  <c r="BN226" i="1"/>
  <c r="BP415" i="1"/>
  <c r="BU415" i="1" s="1"/>
  <c r="BO415" i="1"/>
  <c r="BT415" i="1" s="1"/>
  <c r="BN415" i="1"/>
  <c r="BO409" i="1"/>
  <c r="BT409" i="1" s="1"/>
  <c r="BN409" i="1"/>
  <c r="BS409" i="1" s="1"/>
  <c r="BP405" i="1"/>
  <c r="BO405" i="1"/>
  <c r="BT405" i="1"/>
  <c r="BN405" i="1"/>
  <c r="BS405" i="1" s="1"/>
  <c r="BP343" i="1"/>
  <c r="BU343" i="1" s="1"/>
  <c r="BO343" i="1"/>
  <c r="BN343" i="1"/>
  <c r="BQ343" i="1"/>
  <c r="BP339" i="1"/>
  <c r="BO339" i="1"/>
  <c r="BN339" i="1"/>
  <c r="BQ339" i="1"/>
  <c r="BO337" i="1"/>
  <c r="BT337" i="1"/>
  <c r="BN337" i="1"/>
  <c r="BS337" i="1"/>
  <c r="BP335" i="1"/>
  <c r="BU335" i="1"/>
  <c r="BO335" i="1"/>
  <c r="BN335" i="1"/>
  <c r="BP333" i="1"/>
  <c r="BO333" i="1"/>
  <c r="BN333" i="1"/>
  <c r="BP331" i="1"/>
  <c r="BO331" i="1"/>
  <c r="BN331" i="1"/>
  <c r="BQ331" i="1" s="1"/>
  <c r="BS331" i="1"/>
  <c r="BP327" i="1"/>
  <c r="BO327" i="1"/>
  <c r="BN327" i="1"/>
  <c r="BP325" i="1"/>
  <c r="BO325" i="1"/>
  <c r="BN325" i="1"/>
  <c r="BP275" i="1"/>
  <c r="BO275" i="1"/>
  <c r="BN275" i="1"/>
  <c r="BP257" i="1"/>
  <c r="BO257" i="1"/>
  <c r="BN257" i="1"/>
  <c r="BS257" i="1"/>
  <c r="BP225" i="1"/>
  <c r="BO225" i="1"/>
  <c r="BN225" i="1"/>
  <c r="BP127" i="1"/>
  <c r="BP125" i="1"/>
  <c r="BU127" i="1"/>
  <c r="BO123" i="1"/>
  <c r="BN123" i="1"/>
  <c r="BQ123" i="1" s="1"/>
  <c r="BO107" i="1"/>
  <c r="BN107" i="1"/>
  <c r="BP64" i="1"/>
  <c r="BO64" i="1"/>
  <c r="BT63" i="1" s="1"/>
  <c r="BN64" i="1"/>
  <c r="BP36" i="1"/>
  <c r="BO36" i="1"/>
  <c r="BT35" i="1" s="1"/>
  <c r="BN36" i="1"/>
  <c r="BO34" i="1"/>
  <c r="BN34" i="1"/>
  <c r="BS33" i="1"/>
  <c r="BO14" i="1"/>
  <c r="BN14" i="1"/>
  <c r="BP14" i="1"/>
  <c r="BU13" i="1" s="1"/>
  <c r="BO13" i="1"/>
  <c r="O126" i="1"/>
  <c r="O125" i="1"/>
  <c r="O284" i="1"/>
  <c r="O283" i="1"/>
  <c r="O273" i="1"/>
  <c r="O274" i="1"/>
  <c r="O321" i="1"/>
  <c r="O175" i="1"/>
  <c r="O176" i="1"/>
  <c r="T14" i="6"/>
  <c r="M19" i="6"/>
  <c r="I4" i="6"/>
  <c r="I3" i="6"/>
  <c r="I5" i="6" s="1"/>
  <c r="F5" i="6"/>
  <c r="G5" i="6"/>
  <c r="H5" i="6"/>
  <c r="E5" i="6"/>
  <c r="N19" i="6"/>
  <c r="O19" i="6"/>
  <c r="H12" i="6"/>
  <c r="H13" i="6"/>
  <c r="H17" i="6"/>
  <c r="H18" i="6"/>
  <c r="AC28" i="6"/>
  <c r="O53" i="6"/>
  <c r="O63" i="6"/>
  <c r="O65" i="6"/>
  <c r="O67" i="6"/>
  <c r="O75" i="6"/>
  <c r="O77" i="6"/>
  <c r="O79" i="6"/>
  <c r="O32" i="1"/>
  <c r="O37" i="1"/>
  <c r="O38" i="1"/>
  <c r="O53" i="1"/>
  <c r="O54" i="1"/>
  <c r="O61" i="1"/>
  <c r="O62" i="1"/>
  <c r="O105" i="1"/>
  <c r="O106" i="1"/>
  <c r="O297" i="1"/>
  <c r="O329" i="1"/>
  <c r="O330" i="1"/>
  <c r="O411" i="1"/>
  <c r="O412" i="1"/>
  <c r="V146" i="1"/>
  <c r="AI145" i="1"/>
  <c r="BC146" i="1"/>
  <c r="AQ146" i="1"/>
  <c r="AQ104" i="1"/>
  <c r="AD146" i="1"/>
  <c r="Q146" i="1"/>
  <c r="BH146" i="1"/>
  <c r="E81" i="12"/>
  <c r="E82" i="12"/>
  <c r="O81" i="12"/>
  <c r="O82" i="12"/>
  <c r="K81" i="12"/>
  <c r="K82" i="12"/>
  <c r="H81" i="12"/>
  <c r="H82" i="12"/>
  <c r="F81" i="12"/>
  <c r="F82" i="12"/>
  <c r="G81" i="12"/>
  <c r="G82" i="12"/>
  <c r="G67" i="12"/>
  <c r="N81" i="12"/>
  <c r="N82" i="12"/>
  <c r="H33" i="11"/>
  <c r="T50" i="11"/>
  <c r="G33" i="11"/>
  <c r="I33" i="11"/>
  <c r="T51" i="11"/>
  <c r="T49" i="11"/>
  <c r="I81" i="12"/>
  <c r="I82" i="12"/>
  <c r="D39" i="12"/>
  <c r="D40" i="12"/>
  <c r="D41" i="12"/>
  <c r="D44" i="12"/>
  <c r="D42" i="12"/>
  <c r="J67" i="12"/>
  <c r="BR163" i="1"/>
  <c r="M81" i="12"/>
  <c r="M82" i="12"/>
  <c r="BS237" i="1"/>
  <c r="BS57" i="1"/>
  <c r="BS219" i="1"/>
  <c r="W28" i="11"/>
  <c r="BR275" i="1"/>
  <c r="BR359" i="1"/>
  <c r="W20" i="11"/>
  <c r="BQ260" i="1"/>
  <c r="BR129" i="1"/>
  <c r="BR331" i="1"/>
  <c r="U28" i="11"/>
  <c r="Q32" i="11"/>
  <c r="N4" i="11"/>
  <c r="N5" i="11"/>
  <c r="X19" i="11"/>
  <c r="F38" i="11"/>
  <c r="BR351" i="1"/>
  <c r="BT141" i="1"/>
  <c r="BR157" i="1"/>
  <c r="BS159" i="1"/>
  <c r="BU153" i="1"/>
  <c r="BT263" i="1"/>
  <c r="BT127" i="1"/>
  <c r="BT23" i="1"/>
  <c r="BU15" i="1"/>
  <c r="BU55" i="1"/>
  <c r="BT89" i="1"/>
  <c r="BT111" i="1"/>
  <c r="BT195" i="1"/>
  <c r="BQ200" i="1"/>
  <c r="BQ197" i="1"/>
  <c r="BT247" i="1"/>
  <c r="BQ266" i="1"/>
  <c r="BQ259" i="1"/>
  <c r="BT361" i="1"/>
  <c r="BQ358" i="1"/>
  <c r="BT353" i="1"/>
  <c r="BT367" i="1"/>
  <c r="BU367" i="1"/>
  <c r="BT371" i="1"/>
  <c r="BQ381" i="1"/>
  <c r="BU381" i="1"/>
  <c r="BS373" i="1"/>
  <c r="BT375" i="1"/>
  <c r="BU375" i="1"/>
  <c r="BU203" i="1"/>
  <c r="BT211" i="1"/>
  <c r="BQ384" i="1"/>
  <c r="BS235" i="1"/>
  <c r="BT243" i="1"/>
  <c r="BT239" i="1"/>
  <c r="N28" i="12"/>
  <c r="BT157" i="1"/>
  <c r="BS163" i="1"/>
  <c r="BR85" i="1"/>
  <c r="BR95" i="1"/>
  <c r="BR257" i="1"/>
  <c r="BR265" i="1"/>
  <c r="BR293" i="1"/>
  <c r="BU237" i="1"/>
  <c r="BU403" i="1"/>
  <c r="BR203" i="1"/>
  <c r="BQ394" i="1"/>
  <c r="BR59" i="1"/>
  <c r="BR345" i="1"/>
  <c r="BR87" i="1"/>
  <c r="BR167" i="1"/>
  <c r="BR71" i="1"/>
  <c r="BR169" i="1"/>
  <c r="BQ164" i="1"/>
  <c r="BR353" i="1"/>
  <c r="BR369" i="1"/>
  <c r="BR377" i="1"/>
  <c r="BQ218" i="1"/>
  <c r="BQ217" i="1"/>
  <c r="BQ219" i="1"/>
  <c r="BR237" i="1"/>
  <c r="BQ243" i="1"/>
  <c r="BQ390" i="1"/>
  <c r="BQ78" i="1"/>
  <c r="N27" i="12"/>
  <c r="R26" i="12"/>
  <c r="BQ86" i="1"/>
  <c r="BQ134" i="1"/>
  <c r="BU285" i="1"/>
  <c r="BS347" i="1"/>
  <c r="BU345" i="1"/>
  <c r="BU357" i="1"/>
  <c r="BS355" i="1"/>
  <c r="BQ369" i="1"/>
  <c r="BU369" i="1"/>
  <c r="BS371" i="1"/>
  <c r="BU373" i="1"/>
  <c r="BS375" i="1"/>
  <c r="BQ377" i="1"/>
  <c r="BU213" i="1"/>
  <c r="BU243" i="1"/>
  <c r="BR23" i="1"/>
  <c r="BQ112" i="1"/>
  <c r="BR367" i="1"/>
  <c r="BR375" i="1"/>
  <c r="BR405" i="1"/>
  <c r="BS141" i="1"/>
  <c r="BT135" i="1"/>
  <c r="BQ132" i="1"/>
  <c r="BQ131" i="1"/>
  <c r="BV131" i="1"/>
  <c r="BQ129" i="1"/>
  <c r="BQ130" i="1"/>
  <c r="BV129" i="1" s="1"/>
  <c r="BS287" i="1"/>
  <c r="BT309" i="1"/>
  <c r="BT301" i="1"/>
  <c r="BQ310" i="1"/>
  <c r="BT79" i="1"/>
  <c r="BS119" i="1"/>
  <c r="BR89" i="1"/>
  <c r="BR121" i="1"/>
  <c r="BR131" i="1"/>
  <c r="BR165" i="1"/>
  <c r="BR173" i="1"/>
  <c r="BR247" i="1"/>
  <c r="BR269" i="1"/>
  <c r="BQ280" i="1"/>
  <c r="BU353" i="1"/>
  <c r="BU377" i="1"/>
  <c r="BS203" i="1"/>
  <c r="BS267" i="1"/>
  <c r="BT269" i="1"/>
  <c r="BQ195" i="1"/>
  <c r="BR245" i="1"/>
  <c r="BR259" i="1"/>
  <c r="BR267" i="1"/>
  <c r="BT257" i="1"/>
  <c r="BO350" i="1"/>
  <c r="BN350" i="1"/>
  <c r="BH222" i="1"/>
  <c r="BQ133" i="1"/>
  <c r="BV133" i="1"/>
  <c r="BU171" i="1"/>
  <c r="BQ144" i="1"/>
  <c r="BS195" i="1"/>
  <c r="BT373" i="1"/>
  <c r="BQ373" i="1"/>
  <c r="BU33" i="1"/>
  <c r="BU279" i="1"/>
  <c r="BQ279" i="1"/>
  <c r="BV279" i="1" s="1"/>
  <c r="BR133" i="1"/>
  <c r="J27" i="12"/>
  <c r="BT379" i="1"/>
  <c r="BQ263" i="1"/>
  <c r="BT171" i="1"/>
  <c r="BR91" i="1"/>
  <c r="R27" i="12"/>
  <c r="Q27" i="12"/>
  <c r="P27" i="12"/>
  <c r="I27" i="12"/>
  <c r="H27" i="12"/>
  <c r="Q26" i="12"/>
  <c r="BP349" i="1"/>
  <c r="BO349" i="1"/>
  <c r="BT349" i="1"/>
  <c r="K26" i="12"/>
  <c r="BN349" i="1"/>
  <c r="I26" i="12"/>
  <c r="H26" i="12"/>
  <c r="N30" i="12"/>
  <c r="BU59" i="1"/>
  <c r="BQ142" i="1"/>
  <c r="BQ357" i="1"/>
  <c r="BQ353" i="1"/>
  <c r="BQ366" i="1"/>
  <c r="BQ370" i="1"/>
  <c r="BQ372" i="1"/>
  <c r="BQ380" i="1"/>
  <c r="BQ376" i="1"/>
  <c r="BQ378" i="1"/>
  <c r="BV377" i="1" s="1"/>
  <c r="BQ208" i="1"/>
  <c r="R29" i="12"/>
  <c r="Z28" i="12" s="1"/>
  <c r="G43" i="12" s="1"/>
  <c r="Q29" i="12"/>
  <c r="P29" i="12"/>
  <c r="O29" i="12"/>
  <c r="M29" i="12"/>
  <c r="L29" i="12"/>
  <c r="K29" i="12"/>
  <c r="J29" i="12"/>
  <c r="I29" i="12"/>
  <c r="G29" i="12"/>
  <c r="R28" i="12"/>
  <c r="Q28" i="12"/>
  <c r="P28" i="12"/>
  <c r="O28" i="12"/>
  <c r="M28" i="12"/>
  <c r="L28" i="12"/>
  <c r="K28" i="12"/>
  <c r="I28" i="12"/>
  <c r="BQ170" i="1"/>
  <c r="BQ268" i="1"/>
  <c r="BR17" i="1"/>
  <c r="BR25" i="1"/>
  <c r="BR67" i="1"/>
  <c r="BQ139" i="1"/>
  <c r="BQ355" i="1"/>
  <c r="BQ363" i="1"/>
  <c r="BR285" i="1"/>
  <c r="BR365" i="1"/>
  <c r="BQ374" i="1"/>
  <c r="BR381" i="1"/>
  <c r="BQ351" i="1"/>
  <c r="BV351" i="1" s="1"/>
  <c r="BR207" i="1"/>
  <c r="BT245" i="1"/>
  <c r="BT101" i="1"/>
  <c r="BS115" i="1"/>
  <c r="BU113" i="1"/>
  <c r="BT113" i="1"/>
  <c r="BS139" i="1"/>
  <c r="BU131" i="1"/>
  <c r="BT131" i="1"/>
  <c r="BS129" i="1"/>
  <c r="BQ173" i="1"/>
  <c r="BS181" i="1"/>
  <c r="BS197" i="1"/>
  <c r="BU227" i="1"/>
  <c r="BS263" i="1"/>
  <c r="BU277" i="1"/>
  <c r="BU313" i="1"/>
  <c r="BQ313" i="1"/>
  <c r="BS309" i="1"/>
  <c r="BS301" i="1"/>
  <c r="BU235" i="1"/>
  <c r="BU165" i="1"/>
  <c r="BS167" i="1"/>
  <c r="BQ303" i="1"/>
  <c r="BQ386" i="1"/>
  <c r="BQ388" i="1"/>
  <c r="BQ389" i="1"/>
  <c r="BQ391" i="1"/>
  <c r="BQ392" i="1"/>
  <c r="BQ393" i="1"/>
  <c r="BQ395" i="1"/>
  <c r="BQ396" i="1"/>
  <c r="O3" i="11"/>
  <c r="K4" i="11"/>
  <c r="O33" i="11"/>
  <c r="L31" i="11"/>
  <c r="I3" i="11"/>
  <c r="U30" i="11"/>
  <c r="Y30" i="11"/>
  <c r="J32" i="11"/>
  <c r="J33" i="11"/>
  <c r="W30" i="11"/>
  <c r="BQ302" i="1"/>
  <c r="BC222" i="1"/>
  <c r="BQ320" i="1"/>
  <c r="BR339" i="1"/>
  <c r="BS339" i="1"/>
  <c r="BQ348" i="1"/>
  <c r="BR347" i="1"/>
  <c r="BR363" i="1"/>
  <c r="BU371" i="1"/>
  <c r="BP350" i="1"/>
  <c r="BU349" i="1" s="1"/>
  <c r="M27" i="12"/>
  <c r="K27" i="12"/>
  <c r="G27" i="12"/>
  <c r="N26" i="12"/>
  <c r="M26" i="12"/>
  <c r="L26" i="12"/>
  <c r="BR357" i="1"/>
  <c r="J26" i="12"/>
  <c r="BQ368" i="1"/>
  <c r="BQ367" i="1"/>
  <c r="BQ409" i="1"/>
  <c r="BR407" i="1"/>
  <c r="BQ403" i="1"/>
  <c r="H28" i="12"/>
  <c r="N31" i="12"/>
  <c r="H31" i="12"/>
  <c r="H30" i="12"/>
  <c r="BS345" i="1"/>
  <c r="BT343" i="1"/>
  <c r="BQ413" i="1"/>
  <c r="BT333" i="1"/>
  <c r="BT331" i="1"/>
  <c r="BR337" i="1"/>
  <c r="BQ382" i="1"/>
  <c r="BQ354" i="1"/>
  <c r="BS369" i="1"/>
  <c r="BQ371" i="1"/>
  <c r="BV371" i="1"/>
  <c r="BT381" i="1"/>
  <c r="BQ375" i="1"/>
  <c r="BV375" i="1" s="1"/>
  <c r="BM350" i="1"/>
  <c r="BQ350" i="1"/>
  <c r="BR139" i="1"/>
  <c r="BQ140" i="1"/>
  <c r="BM125" i="1"/>
  <c r="BM117" i="1"/>
  <c r="BM105" i="1"/>
  <c r="BQ141" i="1"/>
  <c r="BR261" i="1"/>
  <c r="BR279" i="1"/>
  <c r="BR289" i="1"/>
  <c r="BQ289" i="1"/>
  <c r="BR299" i="1"/>
  <c r="BR297" i="1"/>
  <c r="BQ361" i="1"/>
  <c r="BS27" i="1"/>
  <c r="BU17" i="1"/>
  <c r="BT87" i="1"/>
  <c r="BQ113" i="1"/>
  <c r="BQ110" i="1"/>
  <c r="BT261" i="1"/>
  <c r="BT281" i="1"/>
  <c r="BQ281" i="1"/>
  <c r="BQ278" i="1"/>
  <c r="BT303" i="1"/>
  <c r="BS357" i="1"/>
  <c r="BS365" i="1"/>
  <c r="BS379" i="1"/>
  <c r="BS377" i="1"/>
  <c r="BS205" i="1"/>
  <c r="BU207" i="1"/>
  <c r="BU211" i="1"/>
  <c r="BR69" i="1"/>
  <c r="BR183" i="1"/>
  <c r="BR191" i="1"/>
  <c r="BR301" i="1"/>
  <c r="BQ383" i="1"/>
  <c r="BQ397" i="1"/>
  <c r="BQ405" i="1"/>
  <c r="BQ410" i="1"/>
  <c r="BV409" i="1"/>
  <c r="BR417" i="1"/>
  <c r="AQ103" i="1"/>
  <c r="AJ222" i="1"/>
  <c r="S221" i="1"/>
  <c r="Q31" i="12"/>
  <c r="M31" i="12"/>
  <c r="L31" i="12"/>
  <c r="J31" i="12"/>
  <c r="P30" i="12"/>
  <c r="K30" i="12"/>
  <c r="J30" i="12"/>
  <c r="I30" i="12"/>
  <c r="BT17" i="1"/>
  <c r="BS85" i="1"/>
  <c r="BS95" i="1"/>
  <c r="BQ96" i="1"/>
  <c r="BS101" i="1"/>
  <c r="BQ100" i="1"/>
  <c r="BS97" i="1"/>
  <c r="BS131" i="1"/>
  <c r="BS173" i="1"/>
  <c r="BS199" i="1"/>
  <c r="BT253" i="1"/>
  <c r="BS247" i="1"/>
  <c r="BU271" i="1"/>
  <c r="BQ271" i="1"/>
  <c r="BS265" i="1"/>
  <c r="BU293" i="1"/>
  <c r="BS363" i="1"/>
  <c r="BQ360" i="1"/>
  <c r="BS359" i="1"/>
  <c r="BS269" i="1"/>
  <c r="BT377" i="1"/>
  <c r="BQ204" i="1"/>
  <c r="BU205" i="1"/>
  <c r="BS207" i="1"/>
  <c r="BT209" i="1"/>
  <c r="BU209" i="1"/>
  <c r="BS211" i="1"/>
  <c r="BQ400" i="1"/>
  <c r="BQ398" i="1"/>
  <c r="BT151" i="1"/>
  <c r="BT159" i="1"/>
  <c r="BQ77" i="1"/>
  <c r="BQ89" i="1"/>
  <c r="BQ87" i="1"/>
  <c r="BU95" i="1"/>
  <c r="BQ101" i="1"/>
  <c r="BS99" i="1"/>
  <c r="BU97" i="1"/>
  <c r="BQ203" i="1"/>
  <c r="BV203" i="1" s="1"/>
  <c r="BT203" i="1"/>
  <c r="BT207" i="1"/>
  <c r="BQ385" i="1"/>
  <c r="BT81" i="1"/>
  <c r="BU77" i="1"/>
  <c r="BQ282" i="1"/>
  <c r="BQ277" i="1"/>
  <c r="BT277" i="1"/>
  <c r="BS279" i="1"/>
  <c r="BQ267" i="1"/>
  <c r="BV267" i="1"/>
  <c r="BT271" i="1"/>
  <c r="BS261" i="1"/>
  <c r="BU267" i="1"/>
  <c r="BQ270" i="1"/>
  <c r="BU259" i="1"/>
  <c r="BQ261" i="1"/>
  <c r="BT265" i="1"/>
  <c r="BS253" i="1"/>
  <c r="BQ242" i="1"/>
  <c r="BQ238" i="1"/>
  <c r="BS241" i="1"/>
  <c r="BT229" i="1"/>
  <c r="BQ232" i="1"/>
  <c r="BQ231" i="1"/>
  <c r="BV231" i="1"/>
  <c r="BD221" i="1"/>
  <c r="BQ229" i="1"/>
  <c r="BS227" i="1"/>
  <c r="BU173" i="1"/>
  <c r="BU169" i="1"/>
  <c r="BR171" i="1"/>
  <c r="BS171" i="1"/>
  <c r="BQ168" i="1"/>
  <c r="BP411" i="1"/>
  <c r="BP412" i="1"/>
  <c r="BU411" i="1"/>
  <c r="BO411" i="1"/>
  <c r="P31" i="12"/>
  <c r="Q30" i="12"/>
  <c r="M30" i="12"/>
  <c r="BN412" i="1"/>
  <c r="K31" i="12"/>
  <c r="R30" i="12"/>
  <c r="BR413" i="1"/>
  <c r="BN411" i="1"/>
  <c r="BN402" i="1"/>
  <c r="BM401" i="1"/>
  <c r="G28" i="12"/>
  <c r="BP402" i="1"/>
  <c r="BO401" i="1"/>
  <c r="BN401" i="1"/>
  <c r="BO402" i="1"/>
  <c r="BT401" i="1"/>
  <c r="BM402" i="1"/>
  <c r="BP401" i="1"/>
  <c r="H29" i="12"/>
  <c r="J28" i="12"/>
  <c r="BQ346" i="1"/>
  <c r="BT347" i="1"/>
  <c r="BC221" i="1"/>
  <c r="AX221" i="1"/>
  <c r="AN221" i="1"/>
  <c r="AJ221" i="1"/>
  <c r="BQ345" i="1"/>
  <c r="BV345" i="1"/>
  <c r="BR343" i="1"/>
  <c r="BQ236" i="1"/>
  <c r="BQ235" i="1"/>
  <c r="BS239" i="1"/>
  <c r="BR235" i="1"/>
  <c r="BT237" i="1"/>
  <c r="BU247" i="1"/>
  <c r="BQ247" i="1"/>
  <c r="BQ249" i="1"/>
  <c r="BQ241" i="1"/>
  <c r="BQ253" i="1"/>
  <c r="BQ246" i="1"/>
  <c r="BQ254" i="1"/>
  <c r="BU253" i="1"/>
  <c r="BT241" i="1"/>
  <c r="BQ245" i="1"/>
  <c r="BV245" i="1"/>
  <c r="BQ248" i="1"/>
  <c r="BQ252" i="1"/>
  <c r="BS243" i="1"/>
  <c r="BR253" i="1"/>
  <c r="AB221" i="1"/>
  <c r="BR243" i="1"/>
  <c r="BQ250" i="1"/>
  <c r="BT231" i="1"/>
  <c r="BR225" i="1"/>
  <c r="BU231" i="1"/>
  <c r="BT227" i="1"/>
  <c r="BQ227" i="1"/>
  <c r="BU229" i="1"/>
  <c r="BR227" i="1"/>
  <c r="BQ228" i="1"/>
  <c r="BV227" i="1" s="1"/>
  <c r="BQ230" i="1"/>
  <c r="BL222" i="1"/>
  <c r="BR217" i="1"/>
  <c r="BQ220" i="1"/>
  <c r="BV219" i="1"/>
  <c r="BQ205" i="1"/>
  <c r="BQ212" i="1"/>
  <c r="BQ206" i="1"/>
  <c r="BQ209" i="1"/>
  <c r="BQ210" i="1"/>
  <c r="BV209" i="1" s="1"/>
  <c r="BQ213" i="1"/>
  <c r="BT213" i="1"/>
  <c r="BR211" i="1"/>
  <c r="BS213" i="1"/>
  <c r="BQ207" i="1"/>
  <c r="BT205" i="1"/>
  <c r="BR205" i="1"/>
  <c r="BQ211" i="1"/>
  <c r="BQ214" i="1"/>
  <c r="BS209" i="1"/>
  <c r="BR213" i="1"/>
  <c r="BQ199" i="1"/>
  <c r="BQ196" i="1"/>
  <c r="BT199" i="1"/>
  <c r="BR197" i="1"/>
  <c r="BR199" i="1"/>
  <c r="BR195" i="1"/>
  <c r="BU191" i="1"/>
  <c r="BR123" i="1"/>
  <c r="BT121" i="1"/>
  <c r="BR119" i="1"/>
  <c r="BQ121" i="1"/>
  <c r="BU121" i="1"/>
  <c r="BQ115" i="1"/>
  <c r="BU115" i="1"/>
  <c r="BT115" i="1"/>
  <c r="BR115" i="1"/>
  <c r="BQ114" i="1"/>
  <c r="BV113" i="1" s="1"/>
  <c r="BR113" i="1"/>
  <c r="BQ111" i="1"/>
  <c r="BT109" i="1"/>
  <c r="BR107" i="1"/>
  <c r="BS113" i="1"/>
  <c r="BQ102" i="1"/>
  <c r="BQ98" i="1"/>
  <c r="BT95" i="1"/>
  <c r="BT99" i="1"/>
  <c r="BU101" i="1"/>
  <c r="BQ99" i="1"/>
  <c r="BU99" i="1"/>
  <c r="BQ95" i="1"/>
  <c r="BV95" i="1"/>
  <c r="BR101" i="1"/>
  <c r="BQ92" i="1"/>
  <c r="BU85" i="1"/>
  <c r="BS91" i="1"/>
  <c r="BQ91" i="1"/>
  <c r="BV91" i="1"/>
  <c r="BQ79" i="1"/>
  <c r="BQ82" i="1"/>
  <c r="BR81" i="1"/>
  <c r="BQ81" i="1"/>
  <c r="BV81" i="1"/>
  <c r="BU75" i="1"/>
  <c r="BQ75" i="1"/>
  <c r="BV77" i="1"/>
  <c r="BT91" i="1"/>
  <c r="BS89" i="1"/>
  <c r="BQ90" i="1"/>
  <c r="BV89" i="1" s="1"/>
  <c r="BT85" i="1"/>
  <c r="S222" i="1"/>
  <c r="BH221" i="1"/>
  <c r="AF221" i="1"/>
  <c r="W221" i="1"/>
  <c r="BU91" i="1"/>
  <c r="BU197" i="1"/>
  <c r="AA104" i="1"/>
  <c r="AA419" i="1"/>
  <c r="AA420" i="1" s="1"/>
  <c r="BS59" i="1"/>
  <c r="BQ116" i="1"/>
  <c r="BV115" i="1"/>
  <c r="BQ128" i="1"/>
  <c r="BQ136" i="1"/>
  <c r="BQ239" i="1"/>
  <c r="BQ312" i="1"/>
  <c r="BS351" i="1"/>
  <c r="BQ344" i="1"/>
  <c r="BV343" i="1"/>
  <c r="BT123" i="1"/>
  <c r="O26" i="12"/>
  <c r="BQ97" i="1"/>
  <c r="BT289" i="1"/>
  <c r="BQ311" i="1"/>
  <c r="BS155" i="1"/>
  <c r="BU157" i="1"/>
  <c r="BR97" i="1"/>
  <c r="BT77" i="1"/>
  <c r="BQ76" i="1"/>
  <c r="BQ338" i="1"/>
  <c r="AD103" i="1"/>
  <c r="L27" i="12"/>
  <c r="O31" i="12"/>
  <c r="BU87" i="1"/>
  <c r="BT357" i="1"/>
  <c r="BU241" i="1"/>
  <c r="BU141" i="1"/>
  <c r="BU159" i="1"/>
  <c r="BR21" i="1"/>
  <c r="BR29" i="1"/>
  <c r="BR277" i="1"/>
  <c r="BU219" i="1"/>
  <c r="BT13" i="1"/>
  <c r="BT339" i="1"/>
  <c r="BT69" i="1"/>
  <c r="BS299" i="1"/>
  <c r="BS297" i="1"/>
  <c r="AN222" i="1"/>
  <c r="I31" i="12"/>
  <c r="L30" i="12"/>
  <c r="BQ30" i="1"/>
  <c r="BV29" i="1" s="1"/>
  <c r="BT29" i="1"/>
  <c r="BT21" i="1"/>
  <c r="BS15" i="1"/>
  <c r="BS133" i="1"/>
  <c r="BU289" i="1"/>
  <c r="BU301" i="1"/>
  <c r="BU297" i="1"/>
  <c r="BS353" i="1"/>
  <c r="BQ143" i="1"/>
  <c r="BQ85" i="1"/>
  <c r="BV85" i="1"/>
  <c r="BR13" i="1"/>
  <c r="BR403" i="1"/>
  <c r="BQ80" i="1"/>
  <c r="BQ35" i="1"/>
  <c r="BR35" i="1"/>
  <c r="BR109" i="1"/>
  <c r="BQ109" i="1"/>
  <c r="BT345" i="1"/>
  <c r="BQ362" i="1"/>
  <c r="BU361" i="1"/>
  <c r="BQ165" i="1"/>
  <c r="BS165" i="1"/>
  <c r="BR127" i="1"/>
  <c r="BQ364" i="1"/>
  <c r="BM411" i="1"/>
  <c r="G30" i="12"/>
  <c r="BU287" i="1"/>
  <c r="BU347" i="1"/>
  <c r="BQ347" i="1"/>
  <c r="BV347" i="1"/>
  <c r="BT359" i="1"/>
  <c r="BQ269" i="1"/>
  <c r="BV269" i="1"/>
  <c r="BU269" i="1"/>
  <c r="BP233" i="1"/>
  <c r="BP223" i="1"/>
  <c r="BQ240" i="1"/>
  <c r="BV239" i="1" s="1"/>
  <c r="BT165" i="1"/>
  <c r="BQ166" i="1"/>
  <c r="BV165" i="1"/>
  <c r="BR135" i="1"/>
  <c r="BQ135" i="1"/>
  <c r="BU333" i="1"/>
  <c r="BQ359" i="1"/>
  <c r="BV359" i="1"/>
  <c r="Q104" i="1"/>
  <c r="U104" i="1"/>
  <c r="BJ103" i="1"/>
  <c r="AX222" i="1"/>
  <c r="BT133" i="1"/>
  <c r="BU129" i="1"/>
  <c r="BU265" i="1"/>
  <c r="BQ265" i="1"/>
  <c r="BV265" i="1"/>
  <c r="BR335" i="1"/>
  <c r="BM233" i="1"/>
  <c r="BM223" i="1"/>
  <c r="BQ198" i="1"/>
  <c r="BV197" i="1"/>
  <c r="BR229" i="1"/>
  <c r="BR239" i="1"/>
  <c r="BQ188" i="1"/>
  <c r="BQ120" i="1"/>
  <c r="AH103" i="1"/>
  <c r="U103" i="1"/>
  <c r="BR311" i="1"/>
  <c r="BQ237" i="1"/>
  <c r="BV237" i="1" s="1"/>
  <c r="BR333" i="1"/>
  <c r="BQ244" i="1"/>
  <c r="AD104" i="1"/>
  <c r="AF222" i="1"/>
  <c r="W222" i="1"/>
  <c r="P26" i="12"/>
  <c r="BO412" i="1"/>
  <c r="BT411" i="1"/>
  <c r="BS229" i="1"/>
  <c r="BT355" i="1"/>
  <c r="BQ356" i="1"/>
  <c r="BU239" i="1"/>
  <c r="BQ365" i="1"/>
  <c r="BR415" i="1"/>
  <c r="BT219" i="1"/>
  <c r="BQ387" i="1"/>
  <c r="BJ104" i="1"/>
  <c r="BF104" i="1"/>
  <c r="AU104" i="1"/>
  <c r="BL221" i="1"/>
  <c r="AS221" i="1"/>
  <c r="AS222" i="1"/>
  <c r="AB222" i="1"/>
  <c r="AH104" i="1"/>
  <c r="Y104" i="1"/>
  <c r="BQ163" i="1"/>
  <c r="BV163" i="1"/>
  <c r="BQ262" i="1"/>
  <c r="R31" i="12"/>
  <c r="Y31" i="12" s="1"/>
  <c r="O30" i="12"/>
  <c r="W30" i="12" s="1"/>
  <c r="BQ272" i="1"/>
  <c r="BV271" i="1"/>
  <c r="BU309" i="1"/>
  <c r="BU413" i="1"/>
  <c r="BU351" i="1"/>
  <c r="BU63" i="1"/>
  <c r="AJ10" i="1"/>
  <c r="BU27" i="1"/>
  <c r="BU23" i="1"/>
  <c r="BQ71" i="1"/>
  <c r="BQ174" i="1"/>
  <c r="BS303" i="1"/>
  <c r="BF103" i="1"/>
  <c r="AU103" i="1"/>
  <c r="BQ153" i="1"/>
  <c r="BT169" i="1"/>
  <c r="BT59" i="1"/>
  <c r="BQ309" i="1"/>
  <c r="BV309" i="1"/>
  <c r="BR55" i="1"/>
  <c r="BQ172" i="1"/>
  <c r="BR303" i="1"/>
  <c r="BQ314" i="1"/>
  <c r="BV313" i="1"/>
  <c r="BQ319" i="1"/>
  <c r="BQ58" i="1"/>
  <c r="BT57" i="1"/>
  <c r="BS47" i="1"/>
  <c r="BT45" i="1"/>
  <c r="BU41" i="1"/>
  <c r="BS71" i="1"/>
  <c r="BS271" i="1"/>
  <c r="BU303" i="1"/>
  <c r="AK222" i="1"/>
  <c r="BT313" i="1"/>
  <c r="BS313" i="1"/>
  <c r="Y103" i="1"/>
  <c r="Q103" i="1"/>
  <c r="BQ167" i="1"/>
  <c r="BR33" i="1"/>
  <c r="BR63" i="1"/>
  <c r="BQ72" i="1"/>
  <c r="BQ68" i="1"/>
  <c r="BQ56" i="1"/>
  <c r="BU57" i="1"/>
  <c r="BQ55" i="1"/>
  <c r="BT55" i="1"/>
  <c r="BQ59" i="1"/>
  <c r="BQ60" i="1"/>
  <c r="BV59" i="1"/>
  <c r="BQ57" i="1"/>
  <c r="BS55" i="1"/>
  <c r="AB10" i="1"/>
  <c r="AR9" i="1"/>
  <c r="BU49" i="1"/>
  <c r="BR39" i="1"/>
  <c r="BS51" i="1"/>
  <c r="BU45" i="1"/>
  <c r="BD10" i="1"/>
  <c r="BS43" i="1"/>
  <c r="BQ36" i="1"/>
  <c r="BS35" i="1"/>
  <c r="AX10" i="1"/>
  <c r="AS10" i="1"/>
  <c r="BS21" i="1"/>
  <c r="BQ21" i="1"/>
  <c r="BN11" i="1"/>
  <c r="BS29" i="1"/>
  <c r="BS25" i="1"/>
  <c r="BQ13" i="1"/>
  <c r="BQ29" i="1"/>
  <c r="BQ23" i="1"/>
  <c r="BO11" i="1"/>
  <c r="BQ26" i="1"/>
  <c r="BU25" i="1"/>
  <c r="BU19" i="1"/>
  <c r="BR19" i="1"/>
  <c r="BQ19" i="1"/>
  <c r="BS23" i="1"/>
  <c r="BT15" i="1"/>
  <c r="BS13" i="1"/>
  <c r="BQ27" i="1"/>
  <c r="BQ25" i="1"/>
  <c r="BV25" i="1" s="1"/>
  <c r="BQ16" i="1"/>
  <c r="BR27" i="1"/>
  <c r="BQ18" i="1"/>
  <c r="BT149" i="1"/>
  <c r="BT153" i="1"/>
  <c r="BR153" i="1"/>
  <c r="BT147" i="1"/>
  <c r="BP145" i="1"/>
  <c r="BQ150" i="1"/>
  <c r="BU151" i="1"/>
  <c r="BS153" i="1"/>
  <c r="BQ155" i="1"/>
  <c r="BQ158" i="1"/>
  <c r="BO145" i="1"/>
  <c r="BQ151" i="1"/>
  <c r="BS149" i="1"/>
  <c r="BU155" i="1"/>
  <c r="BS157" i="1"/>
  <c r="BR155" i="1"/>
  <c r="BQ148" i="1"/>
  <c r="BU149" i="1"/>
  <c r="BS151" i="1"/>
  <c r="BQ149" i="1"/>
  <c r="BV149" i="1"/>
  <c r="BR151" i="1"/>
  <c r="BR159" i="1"/>
  <c r="BU147" i="1"/>
  <c r="BQ156" i="1"/>
  <c r="BR147" i="1"/>
  <c r="BM145" i="1"/>
  <c r="BQ147" i="1"/>
  <c r="BV147" i="1" s="1"/>
  <c r="O104" i="1"/>
  <c r="BT155" i="1"/>
  <c r="BQ152" i="1"/>
  <c r="BV151" i="1" s="1"/>
  <c r="BQ154" i="1"/>
  <c r="BQ159" i="1"/>
  <c r="BQ157" i="1"/>
  <c r="BV157" i="1"/>
  <c r="BQ160" i="1"/>
  <c r="BS147" i="1"/>
  <c r="BR149" i="1"/>
  <c r="BN145" i="1"/>
  <c r="BT173" i="1"/>
  <c r="BQ171" i="1"/>
  <c r="BQ169" i="1"/>
  <c r="BV169" i="1"/>
  <c r="BU167" i="1"/>
  <c r="BT299" i="1"/>
  <c r="BT297" i="1"/>
  <c r="BQ304" i="1"/>
  <c r="BR309" i="1"/>
  <c r="BR313" i="1"/>
  <c r="BQ301" i="1"/>
  <c r="BV195" i="1"/>
  <c r="BV353" i="1"/>
  <c r="BV135" i="1"/>
  <c r="BV301" i="1"/>
  <c r="BV101" i="1"/>
  <c r="BV141" i="1"/>
  <c r="BS401" i="1"/>
  <c r="BV355" i="1"/>
  <c r="BV97" i="1"/>
  <c r="BV365" i="1"/>
  <c r="BV99" i="1"/>
  <c r="W28" i="12"/>
  <c r="BV303" i="1"/>
  <c r="BP341" i="1"/>
  <c r="BP329" i="1"/>
  <c r="BV367" i="1"/>
  <c r="BV407" i="1"/>
  <c r="BS411" i="1"/>
  <c r="BV75" i="1"/>
  <c r="BV205" i="1"/>
  <c r="BV361" i="1"/>
  <c r="BV235" i="1"/>
  <c r="BV171" i="1"/>
  <c r="BQ401" i="1"/>
  <c r="BU401" i="1"/>
  <c r="BR401" i="1"/>
  <c r="BV211" i="1"/>
  <c r="BV213" i="1"/>
  <c r="BV57" i="1"/>
  <c r="BV159" i="1"/>
  <c r="BV297" i="1"/>
  <c r="BQ402" i="1"/>
  <c r="BV155" i="1"/>
  <c r="BQ69" i="1"/>
  <c r="BV69" i="1"/>
  <c r="BV111" i="1"/>
  <c r="BV217" i="1"/>
  <c r="BQ124" i="1"/>
  <c r="BQ119" i="1"/>
  <c r="BV119" i="1"/>
  <c r="BQ299" i="1"/>
  <c r="BU299" i="1"/>
  <c r="BL10" i="1"/>
  <c r="BC10" i="1"/>
  <c r="BF10" i="1"/>
  <c r="AD10" i="1"/>
  <c r="U10" i="1"/>
  <c r="AX104" i="1"/>
  <c r="BV401" i="1"/>
  <c r="BT407" i="1"/>
  <c r="BV261" i="1"/>
  <c r="BS343" i="1"/>
  <c r="BV369" i="1"/>
  <c r="O10" i="1"/>
  <c r="BS63" i="1"/>
  <c r="BQ64" i="1"/>
  <c r="BV63" i="1"/>
  <c r="BP117" i="1"/>
  <c r="BQ275" i="1"/>
  <c r="BU225" i="1"/>
  <c r="BS275" i="1"/>
  <c r="BT335" i="1"/>
  <c r="BO341" i="1"/>
  <c r="BO329" i="1"/>
  <c r="BQ34" i="1"/>
  <c r="BV33" i="1"/>
  <c r="BQ418" i="1"/>
  <c r="BS69" i="1"/>
  <c r="BQ276" i="1"/>
  <c r="BV173" i="1"/>
  <c r="Z10" i="1"/>
  <c r="BK10" i="1"/>
  <c r="BK9" i="1"/>
  <c r="BG9" i="1"/>
  <c r="BB9" i="1"/>
  <c r="BB419" i="1" s="1"/>
  <c r="BB420" i="1" s="1"/>
  <c r="AW9" i="1"/>
  <c r="AM9" i="1"/>
  <c r="AI9" i="1"/>
  <c r="AE9" i="1"/>
  <c r="Z9" i="1"/>
  <c r="V9" i="1"/>
  <c r="R9" i="1"/>
  <c r="BI104" i="1"/>
  <c r="X104" i="1"/>
  <c r="AZ103" i="1"/>
  <c r="AK103" i="1"/>
  <c r="AC103" i="1"/>
  <c r="BV35" i="1"/>
  <c r="BS407" i="1"/>
  <c r="O103" i="1"/>
  <c r="BS107" i="1"/>
  <c r="BQ107" i="1"/>
  <c r="BU257" i="1"/>
  <c r="BQ258" i="1"/>
  <c r="BT119" i="1"/>
  <c r="BS127" i="1"/>
  <c r="BN125" i="1"/>
  <c r="BN117" i="1" s="1"/>
  <c r="W10" i="1"/>
  <c r="BJ10" i="1"/>
  <c r="BA10" i="1"/>
  <c r="AQ10" i="1"/>
  <c r="Y10" i="1"/>
  <c r="AQ222" i="1"/>
  <c r="BF221" i="1"/>
  <c r="Y221" i="1"/>
  <c r="BT39" i="1"/>
  <c r="BS39" i="1"/>
  <c r="BT49" i="1"/>
  <c r="BQ45" i="1"/>
  <c r="BT41" i="1"/>
  <c r="BQ41" i="1"/>
  <c r="BU71" i="1"/>
  <c r="BQ88" i="1"/>
  <c r="BU139" i="1"/>
  <c r="BU133" i="1"/>
  <c r="BQ285" i="1"/>
  <c r="BU295" i="1"/>
  <c r="BQ294" i="1"/>
  <c r="BU291" i="1"/>
  <c r="BS289" i="1"/>
  <c r="BT287" i="1"/>
  <c r="BT267" i="1"/>
  <c r="BU365" i="1"/>
  <c r="BT369" i="1"/>
  <c r="BD104" i="1"/>
  <c r="BR291" i="1"/>
  <c r="BR75" i="1"/>
  <c r="AP103" i="1"/>
  <c r="BV241" i="1"/>
  <c r="BV259" i="1"/>
  <c r="BV199" i="1"/>
  <c r="BS225" i="1"/>
  <c r="BU275" i="1"/>
  <c r="BQ414" i="1"/>
  <c r="BV413" i="1"/>
  <c r="BT33" i="1"/>
  <c r="BU35" i="1"/>
  <c r="BU409" i="1"/>
  <c r="BS245" i="1"/>
  <c r="BO233" i="1"/>
  <c r="BS417" i="1"/>
  <c r="BI9" i="1"/>
  <c r="R20" i="12" s="1"/>
  <c r="AZ9" i="1"/>
  <c r="AT9" i="1"/>
  <c r="AT419" i="1" s="1"/>
  <c r="AO9" i="1"/>
  <c r="AG9" i="1"/>
  <c r="AC9" i="1"/>
  <c r="X9" i="1"/>
  <c r="T9" i="1"/>
  <c r="BK104" i="1"/>
  <c r="BG104" i="1"/>
  <c r="BB104" i="1"/>
  <c r="AW104" i="1"/>
  <c r="AR104" i="1"/>
  <c r="AM104" i="1"/>
  <c r="AI104" i="1"/>
  <c r="AE104" i="1"/>
  <c r="Z104" i="1"/>
  <c r="R104" i="1"/>
  <c r="BK103" i="1"/>
  <c r="BG103" i="1"/>
  <c r="BB103" i="1"/>
  <c r="AW103" i="1"/>
  <c r="AR103" i="1"/>
  <c r="AM103" i="1"/>
  <c r="AI103" i="1"/>
  <c r="AE103" i="1"/>
  <c r="Z103" i="1"/>
  <c r="V103" i="1"/>
  <c r="R103" i="1"/>
  <c r="BI222" i="1"/>
  <c r="P222" i="1"/>
  <c r="AO221" i="1"/>
  <c r="T221" i="1"/>
  <c r="BS109" i="1"/>
  <c r="BU181" i="1"/>
  <c r="BU359" i="1"/>
  <c r="BR355" i="1"/>
  <c r="BU81" i="1"/>
  <c r="BV247" i="1"/>
  <c r="BV253" i="1"/>
  <c r="BQ411" i="1"/>
  <c r="BV281" i="1"/>
  <c r="BV357" i="1"/>
  <c r="BV123" i="1"/>
  <c r="BT225" i="1"/>
  <c r="BT327" i="1"/>
  <c r="BU339" i="1"/>
  <c r="BQ226" i="1"/>
  <c r="BQ334" i="1"/>
  <c r="BQ340" i="1"/>
  <c r="BV339" i="1"/>
  <c r="BQ416" i="1"/>
  <c r="BA104" i="1"/>
  <c r="AL104" i="1"/>
  <c r="BA103" i="1"/>
  <c r="AL103" i="1"/>
  <c r="BS111" i="1"/>
  <c r="BU135" i="1"/>
  <c r="BQ264" i="1"/>
  <c r="BV263" i="1" s="1"/>
  <c r="N29" i="12"/>
  <c r="W29" i="12" s="1"/>
  <c r="BQ177" i="1"/>
  <c r="BR371" i="1"/>
  <c r="BQ379" i="1"/>
  <c r="BV379" i="1"/>
  <c r="BQ182" i="1"/>
  <c r="BQ190" i="1"/>
  <c r="BR231" i="1"/>
  <c r="BS77" i="1"/>
  <c r="BT75" i="1"/>
  <c r="AP9" i="1"/>
  <c r="BD9" i="1"/>
  <c r="BD103" i="1"/>
  <c r="BQ295" i="1"/>
  <c r="BS293" i="1"/>
  <c r="BQ291" i="1"/>
  <c r="BJ222" i="1"/>
  <c r="BF222" i="1"/>
  <c r="BA222" i="1"/>
  <c r="AU222" i="1"/>
  <c r="AL222" i="1"/>
  <c r="AH222" i="1"/>
  <c r="AD222" i="1"/>
  <c r="Y222" i="1"/>
  <c r="U222" i="1"/>
  <c r="Q222" i="1"/>
  <c r="BJ221" i="1"/>
  <c r="BA221" i="1"/>
  <c r="AU221" i="1"/>
  <c r="AQ221" i="1"/>
  <c r="AL221" i="1"/>
  <c r="AD221" i="1"/>
  <c r="U221" i="1"/>
  <c r="Q221" i="1"/>
  <c r="BQ296" i="1"/>
  <c r="BV295" i="1" s="1"/>
  <c r="BQ292" i="1"/>
  <c r="BV291" i="1"/>
  <c r="BQ293" i="1"/>
  <c r="BT293" i="1"/>
  <c r="BT295" i="1"/>
  <c r="BR295" i="1"/>
  <c r="BE222" i="1"/>
  <c r="AZ222" i="1"/>
  <c r="AT222" i="1"/>
  <c r="AO222" i="1"/>
  <c r="AG222" i="1"/>
  <c r="AC222" i="1"/>
  <c r="X222" i="1"/>
  <c r="T222" i="1"/>
  <c r="BI221" i="1"/>
  <c r="BE221" i="1"/>
  <c r="AZ221" i="1"/>
  <c r="AT221" i="1"/>
  <c r="AK221" i="1"/>
  <c r="AG221" i="1"/>
  <c r="AC221" i="1"/>
  <c r="X221" i="1"/>
  <c r="P221" i="1"/>
  <c r="BQ287" i="1"/>
  <c r="BV287" i="1"/>
  <c r="BQ286" i="1"/>
  <c r="BV285" i="1"/>
  <c r="BD222" i="1"/>
  <c r="BQ290" i="1"/>
  <c r="BV289" i="1"/>
  <c r="BK222" i="1"/>
  <c r="BG222" i="1"/>
  <c r="BB222" i="1"/>
  <c r="AR222" i="1"/>
  <c r="Z222" i="1"/>
  <c r="I25" i="12"/>
  <c r="BK221" i="1"/>
  <c r="BG221" i="1"/>
  <c r="Q24" i="12" s="1"/>
  <c r="AM221" i="1"/>
  <c r="AI221" i="1"/>
  <c r="K24" i="12" s="1"/>
  <c r="Z221" i="1"/>
  <c r="AP222" i="1"/>
  <c r="M25" i="12" s="1"/>
  <c r="BU325" i="1"/>
  <c r="BT325" i="1"/>
  <c r="BQ233" i="1"/>
  <c r="BV153" i="1"/>
  <c r="Y28" i="12"/>
  <c r="BQ44" i="1"/>
  <c r="BQ145" i="1"/>
  <c r="BQ48" i="1"/>
  <c r="BV167" i="1"/>
  <c r="BV207" i="1"/>
  <c r="BV229" i="1"/>
  <c r="BV79" i="1"/>
  <c r="BV277" i="1"/>
  <c r="BV109" i="1"/>
  <c r="BS49" i="1"/>
  <c r="BQ47" i="1"/>
  <c r="BQ46" i="1"/>
  <c r="BU43" i="1"/>
  <c r="BV87" i="1"/>
  <c r="BQ42" i="1"/>
  <c r="BQ328" i="1"/>
  <c r="BR325" i="1"/>
  <c r="BS179" i="1"/>
  <c r="BR181" i="1"/>
  <c r="BR189" i="1"/>
  <c r="BR185" i="1"/>
  <c r="AV10" i="1"/>
  <c r="AV9" i="1"/>
  <c r="AY9" i="1"/>
  <c r="O20" i="12" s="1"/>
  <c r="BQ50" i="1"/>
  <c r="BR49" i="1"/>
  <c r="BU51" i="1"/>
  <c r="BQ40" i="1"/>
  <c r="BT51" i="1"/>
  <c r="BQ51" i="1"/>
  <c r="BR41" i="1"/>
  <c r="Q9" i="1"/>
  <c r="G20" i="12" s="1"/>
  <c r="BQ189" i="1"/>
  <c r="BV189" i="1"/>
  <c r="BQ178" i="1"/>
  <c r="BT179" i="1"/>
  <c r="BQ186" i="1"/>
  <c r="BU177" i="1"/>
  <c r="BQ179" i="1"/>
  <c r="N24" i="12"/>
  <c r="BQ327" i="1"/>
  <c r="BP321" i="1"/>
  <c r="BP297" i="1"/>
  <c r="BP283" i="1"/>
  <c r="BP273" i="1"/>
  <c r="BP255" i="1"/>
  <c r="BR327" i="1"/>
  <c r="O221" i="1"/>
  <c r="BS327" i="1"/>
  <c r="BQ325" i="1"/>
  <c r="BO321" i="1"/>
  <c r="BO297" i="1"/>
  <c r="BO283" i="1"/>
  <c r="BO273" i="1"/>
  <c r="BO255" i="1"/>
  <c r="N25" i="12"/>
  <c r="BU327" i="1"/>
  <c r="AW222" i="1"/>
  <c r="AM222" i="1"/>
  <c r="L25" i="12"/>
  <c r="AI222" i="1"/>
  <c r="AE222" i="1"/>
  <c r="V222" i="1"/>
  <c r="BB221" i="1"/>
  <c r="AW221" i="1"/>
  <c r="O24" i="12"/>
  <c r="AR221" i="1"/>
  <c r="AE221" i="1"/>
  <c r="V221" i="1"/>
  <c r="H24" i="12"/>
  <c r="R221" i="1"/>
  <c r="BT191" i="1"/>
  <c r="BQ191" i="1"/>
  <c r="BT187" i="1"/>
  <c r="BQ187" i="1"/>
  <c r="BV187" i="1"/>
  <c r="BR187" i="1"/>
  <c r="BT183" i="1"/>
  <c r="BQ183" i="1"/>
  <c r="X28" i="12"/>
  <c r="F43" i="12" s="1"/>
  <c r="BL104" i="1"/>
  <c r="BC104" i="1"/>
  <c r="AS104" i="1"/>
  <c r="AN104" i="1"/>
  <c r="AJ104" i="1"/>
  <c r="AF104" i="1"/>
  <c r="AB104" i="1"/>
  <c r="J23" i="12"/>
  <c r="W104" i="1"/>
  <c r="S104" i="1"/>
  <c r="BL103" i="1"/>
  <c r="BC103" i="1"/>
  <c r="P22" i="12"/>
  <c r="AX103" i="1"/>
  <c r="O22" i="12"/>
  <c r="AS103" i="1"/>
  <c r="N22" i="12"/>
  <c r="AN103" i="1"/>
  <c r="AJ103" i="1"/>
  <c r="AJ419" i="1"/>
  <c r="AJ420" i="1" s="1"/>
  <c r="AF103" i="1"/>
  <c r="K22" i="12"/>
  <c r="AB103" i="1"/>
  <c r="J22" i="12"/>
  <c r="W103" i="1"/>
  <c r="S103" i="1"/>
  <c r="H22" i="12"/>
  <c r="BR179" i="1"/>
  <c r="BV177" i="1"/>
  <c r="BH104" i="1"/>
  <c r="Q23" i="12"/>
  <c r="BH103" i="1"/>
  <c r="Q22" i="12"/>
  <c r="G23" i="12"/>
  <c r="BR177" i="1"/>
  <c r="BS191" i="1"/>
  <c r="BT185" i="1"/>
  <c r="O23" i="12"/>
  <c r="BQ185" i="1"/>
  <c r="BV185" i="1"/>
  <c r="BQ184" i="1"/>
  <c r="L23" i="12"/>
  <c r="BT177" i="1"/>
  <c r="BQ181" i="1"/>
  <c r="BV181" i="1"/>
  <c r="BQ192" i="1"/>
  <c r="V104" i="1"/>
  <c r="L33" i="11"/>
  <c r="I4" i="11"/>
  <c r="I5" i="11"/>
  <c r="N33" i="11"/>
  <c r="K3" i="11"/>
  <c r="K5" i="11"/>
  <c r="H4" i="11"/>
  <c r="V29" i="11"/>
  <c r="E43" i="11"/>
  <c r="M32" i="11"/>
  <c r="G4" i="11"/>
  <c r="G5" i="11"/>
  <c r="Z27" i="11"/>
  <c r="G42" i="11"/>
  <c r="X23" i="11"/>
  <c r="F40" i="11"/>
  <c r="Y22" i="11"/>
  <c r="W19" i="11"/>
  <c r="X25" i="11"/>
  <c r="F41" i="11"/>
  <c r="Z29" i="11"/>
  <c r="G43" i="11"/>
  <c r="Q33" i="11"/>
  <c r="V19" i="11"/>
  <c r="E38" i="11"/>
  <c r="U20" i="11"/>
  <c r="Y19" i="11"/>
  <c r="Z19" i="11"/>
  <c r="G38" i="11"/>
  <c r="R32" i="11"/>
  <c r="BV41" i="1"/>
  <c r="BR51" i="1"/>
  <c r="BQ52" i="1"/>
  <c r="BQ39" i="1"/>
  <c r="BQ43" i="1"/>
  <c r="BV43" i="1"/>
  <c r="BQ49" i="1"/>
  <c r="BV49" i="1"/>
  <c r="P10" i="1"/>
  <c r="O9" i="1"/>
  <c r="P9" i="1"/>
  <c r="BE10" i="1"/>
  <c r="BQ404" i="1"/>
  <c r="BV403" i="1"/>
  <c r="BS403" i="1"/>
  <c r="BT107" i="1"/>
  <c r="BQ108" i="1"/>
  <c r="BQ417" i="1"/>
  <c r="BU417" i="1"/>
  <c r="G26" i="12"/>
  <c r="BM349" i="1"/>
  <c r="AB9" i="1"/>
  <c r="AF9" i="1"/>
  <c r="AN9" i="1"/>
  <c r="AX9" i="1"/>
  <c r="BV47" i="1"/>
  <c r="BQ406" i="1"/>
  <c r="BV405" i="1"/>
  <c r="BU405" i="1"/>
  <c r="AS9" i="1"/>
  <c r="BH9" i="1"/>
  <c r="BH419" i="1" s="1"/>
  <c r="G22" i="12"/>
  <c r="BV55" i="1"/>
  <c r="AT10" i="1"/>
  <c r="AT420" i="1" s="1"/>
  <c r="AK10" i="1"/>
  <c r="L21" i="12" s="1"/>
  <c r="AC10" i="1"/>
  <c r="T10" i="1"/>
  <c r="T420" i="1" s="1"/>
  <c r="BJ9" i="1"/>
  <c r="BJ419" i="1" s="1"/>
  <c r="BF9" i="1"/>
  <c r="AU9" i="1"/>
  <c r="AL9" i="1"/>
  <c r="AD9" i="1"/>
  <c r="AD419" i="1" s="1"/>
  <c r="I22" i="12"/>
  <c r="U9" i="1"/>
  <c r="H20" i="12"/>
  <c r="BG10" i="1"/>
  <c r="BB10" i="1"/>
  <c r="AW10" i="1"/>
  <c r="AM10" i="1"/>
  <c r="AM419" i="1" s="1"/>
  <c r="AI10" i="1"/>
  <c r="AI419" i="1" s="1"/>
  <c r="AI420" i="1" s="1"/>
  <c r="Z420" i="1"/>
  <c r="T419" i="1"/>
  <c r="BV71" i="1"/>
  <c r="R23" i="12"/>
  <c r="BV363" i="1"/>
  <c r="BV373" i="1"/>
  <c r="AR10" i="1"/>
  <c r="AE10" i="1"/>
  <c r="V10" i="1"/>
  <c r="R10" i="1"/>
  <c r="R420" i="1" s="1"/>
  <c r="P25" i="12"/>
  <c r="BP222" i="1"/>
  <c r="BV243" i="1"/>
  <c r="BM412" i="1"/>
  <c r="G31" i="12"/>
  <c r="BS333" i="1"/>
  <c r="BQ333" i="1"/>
  <c r="BV333" i="1"/>
  <c r="O222" i="1"/>
  <c r="BV139" i="1"/>
  <c r="BV381" i="1"/>
  <c r="BN105" i="1"/>
  <c r="BO117" i="1"/>
  <c r="BO105" i="1"/>
  <c r="BP105" i="1"/>
  <c r="BQ122" i="1"/>
  <c r="BV121" i="1"/>
  <c r="BS349" i="1"/>
  <c r="BN341" i="1"/>
  <c r="BN329" i="1"/>
  <c r="BN321" i="1"/>
  <c r="BN297" i="1"/>
  <c r="BN283" i="1"/>
  <c r="BN273" i="1"/>
  <c r="BN255" i="1"/>
  <c r="BV331" i="1"/>
  <c r="BQ335" i="1"/>
  <c r="BV335" i="1"/>
  <c r="BS415" i="1"/>
  <c r="BQ415" i="1"/>
  <c r="BV415" i="1"/>
  <c r="BO223" i="1"/>
  <c r="BS325" i="1"/>
  <c r="BQ326" i="1"/>
  <c r="BR379" i="1"/>
  <c r="BQ257" i="1"/>
  <c r="BS123" i="1"/>
  <c r="BQ337" i="1"/>
  <c r="BV337" i="1"/>
  <c r="BQ225" i="1"/>
  <c r="BV225" i="1"/>
  <c r="BS335" i="1"/>
  <c r="BT275" i="1"/>
  <c r="BU331" i="1"/>
  <c r="O420" i="1"/>
  <c r="BM103" i="1"/>
  <c r="M22" i="12"/>
  <c r="W22" i="12" s="1"/>
  <c r="R22" i="12"/>
  <c r="K23" i="12"/>
  <c r="BP104" i="1"/>
  <c r="N23" i="12"/>
  <c r="BV327" i="1"/>
  <c r="L24" i="12"/>
  <c r="R24" i="12"/>
  <c r="BE419" i="1"/>
  <c r="BV293" i="1"/>
  <c r="BV275" i="1"/>
  <c r="S419" i="1"/>
  <c r="BV417" i="1"/>
  <c r="BV39" i="1"/>
  <c r="L22" i="12"/>
  <c r="BV45" i="1"/>
  <c r="S420" i="1"/>
  <c r="BF419" i="1"/>
  <c r="BF420" i="1" s="1"/>
  <c r="I24" i="12"/>
  <c r="P420" i="1"/>
  <c r="H25" i="12"/>
  <c r="Q25" i="12"/>
  <c r="K25" i="12"/>
  <c r="R25" i="12"/>
  <c r="Z419" i="1"/>
  <c r="O25" i="12"/>
  <c r="J25" i="12"/>
  <c r="BM221" i="1"/>
  <c r="BV51" i="1"/>
  <c r="H23" i="12"/>
  <c r="BL419" i="1"/>
  <c r="BL420" i="1"/>
  <c r="BV183" i="1"/>
  <c r="AX419" i="1"/>
  <c r="AX420" i="1"/>
  <c r="BM104" i="1"/>
  <c r="BR103" i="1"/>
  <c r="G24" i="12"/>
  <c r="BN222" i="1"/>
  <c r="J24" i="12"/>
  <c r="BN221" i="1"/>
  <c r="AW419" i="1"/>
  <c r="AW420" i="1" s="1"/>
  <c r="P24" i="12"/>
  <c r="BP221" i="1"/>
  <c r="BP215" i="1"/>
  <c r="BO222" i="1"/>
  <c r="BV191" i="1"/>
  <c r="BN103" i="1"/>
  <c r="BP103" i="1"/>
  <c r="BU103" i="1"/>
  <c r="H32" i="12"/>
  <c r="BN104" i="1"/>
  <c r="BO103" i="1"/>
  <c r="P23" i="12"/>
  <c r="Y23" i="12" s="1"/>
  <c r="J4" i="11"/>
  <c r="J5" i="11"/>
  <c r="M33" i="11"/>
  <c r="O4" i="11"/>
  <c r="O5" i="11"/>
  <c r="R33" i="11"/>
  <c r="P419" i="1"/>
  <c r="AE419" i="1"/>
  <c r="AE420" i="1" s="1"/>
  <c r="BG419" i="1"/>
  <c r="BG420" i="1" s="1"/>
  <c r="AL419" i="1"/>
  <c r="AL420" i="1"/>
  <c r="L20" i="12"/>
  <c r="J20" i="12"/>
  <c r="AR419" i="1"/>
  <c r="AR420" i="1" s="1"/>
  <c r="R419" i="1"/>
  <c r="U419" i="1"/>
  <c r="U420" i="1"/>
  <c r="AC419" i="1"/>
  <c r="AC420" i="1"/>
  <c r="AN419" i="1"/>
  <c r="Q21" i="12"/>
  <c r="BM222" i="1"/>
  <c r="G25" i="12"/>
  <c r="BQ412" i="1"/>
  <c r="BV411" i="1"/>
  <c r="BR411" i="1"/>
  <c r="H21" i="12"/>
  <c r="H33" i="12" s="1"/>
  <c r="O419" i="1"/>
  <c r="AS419" i="1"/>
  <c r="AS420" i="1" s="1"/>
  <c r="BV325" i="1"/>
  <c r="BR349" i="1"/>
  <c r="BM341" i="1"/>
  <c r="BM329" i="1"/>
  <c r="BM321" i="1"/>
  <c r="BM297" i="1"/>
  <c r="BM283" i="1"/>
  <c r="BM273" i="1"/>
  <c r="BM255" i="1"/>
  <c r="BQ349" i="1"/>
  <c r="BV107" i="1"/>
  <c r="BE420" i="1"/>
  <c r="BV257" i="1"/>
  <c r="Y22" i="12"/>
  <c r="V420" i="1"/>
  <c r="V419" i="1"/>
  <c r="AK419" i="1"/>
  <c r="AF419" i="1"/>
  <c r="BQ223" i="1"/>
  <c r="BS103" i="1"/>
  <c r="W25" i="12"/>
  <c r="BR221" i="1"/>
  <c r="BU221" i="1"/>
  <c r="BS221" i="1"/>
  <c r="BP93" i="1"/>
  <c r="BP83" i="1"/>
  <c r="BP73" i="1"/>
  <c r="BP67" i="1"/>
  <c r="BP65" i="1"/>
  <c r="BP61" i="1"/>
  <c r="BP53" i="1"/>
  <c r="BP37" i="1"/>
  <c r="BP31" i="1"/>
  <c r="BM93" i="1"/>
  <c r="BM83" i="1"/>
  <c r="BM73" i="1"/>
  <c r="BM65" i="1"/>
  <c r="BM61" i="1"/>
  <c r="BM53" i="1"/>
  <c r="BM37" i="1"/>
  <c r="BM31" i="1"/>
  <c r="BP201" i="1"/>
  <c r="BP193" i="1"/>
  <c r="BP175" i="1"/>
  <c r="BP161" i="1"/>
  <c r="BU215" i="1"/>
  <c r="BQ103" i="1"/>
  <c r="BN93" i="1"/>
  <c r="BN83" i="1"/>
  <c r="BN73" i="1"/>
  <c r="BN67" i="1"/>
  <c r="BN65" i="1"/>
  <c r="BN61" i="1"/>
  <c r="BN53" i="1"/>
  <c r="BN37" i="1"/>
  <c r="BN31" i="1"/>
  <c r="Z22" i="12"/>
  <c r="G40" i="12" s="1"/>
  <c r="AK420" i="1"/>
  <c r="BV349" i="1"/>
  <c r="BQ341" i="1"/>
  <c r="BQ329" i="1"/>
  <c r="BQ321" i="1"/>
  <c r="AN420" i="1"/>
  <c r="BM215" i="1"/>
  <c r="BQ222" i="1"/>
  <c r="BU67" i="1"/>
  <c r="BS67" i="1"/>
  <c r="BR215" i="1"/>
  <c r="BM201" i="1"/>
  <c r="BM193" i="1"/>
  <c r="BM175" i="1"/>
  <c r="BM161" i="1"/>
  <c r="V26" i="12" l="1"/>
  <c r="E42" i="12" s="1"/>
  <c r="Y26" i="12"/>
  <c r="W31" i="12"/>
  <c r="W26" i="12"/>
  <c r="L32" i="12"/>
  <c r="V28" i="12"/>
  <c r="E43" i="12" s="1"/>
  <c r="Y27" i="12"/>
  <c r="L33" i="12"/>
  <c r="V22" i="12"/>
  <c r="E40" i="12" s="1"/>
  <c r="Y24" i="12"/>
  <c r="Y25" i="12"/>
  <c r="Y29" i="12"/>
  <c r="Q33" i="12"/>
  <c r="J32" i="12"/>
  <c r="V24" i="12"/>
  <c r="E41" i="12" s="1"/>
  <c r="L34" i="12"/>
  <c r="G32" i="12"/>
  <c r="R32" i="12"/>
  <c r="Y420" i="1"/>
  <c r="Y419" i="1"/>
  <c r="O21" i="12"/>
  <c r="BP10" i="1"/>
  <c r="BJ420" i="1"/>
  <c r="BN10" i="1"/>
  <c r="BI419" i="1"/>
  <c r="R21" i="12"/>
  <c r="R33" i="12" s="1"/>
  <c r="R34" i="12" s="1"/>
  <c r="BI420" i="1"/>
  <c r="AQ419" i="1"/>
  <c r="AQ420" i="1" s="1"/>
  <c r="AN422" i="1" s="1"/>
  <c r="M20" i="12"/>
  <c r="BO9" i="1"/>
  <c r="BE421" i="1"/>
  <c r="N3" i="12" s="1"/>
  <c r="BH420" i="1"/>
  <c r="BE422" i="1" s="1"/>
  <c r="O32" i="12"/>
  <c r="Q419" i="1"/>
  <c r="O421" i="1" s="1"/>
  <c r="D3" i="12" s="1"/>
  <c r="G21" i="12"/>
  <c r="G33" i="12" s="1"/>
  <c r="K21" i="12"/>
  <c r="K33" i="12" s="1"/>
  <c r="AG419" i="1"/>
  <c r="AG420" i="1" s="1"/>
  <c r="AN421" i="1"/>
  <c r="J3" i="12" s="1"/>
  <c r="BC419" i="1"/>
  <c r="BC420" i="1" s="1"/>
  <c r="S422" i="1"/>
  <c r="BQ15" i="1"/>
  <c r="BV15" i="1" s="1"/>
  <c r="BS17" i="1"/>
  <c r="BV27" i="1"/>
  <c r="BT27" i="1"/>
  <c r="BT19" i="1"/>
  <c r="J21" i="12"/>
  <c r="J33" i="12" s="1"/>
  <c r="J34" i="12" s="1"/>
  <c r="X10" i="1"/>
  <c r="AB419" i="1"/>
  <c r="AB421" i="1" s="1"/>
  <c r="AH9" i="1"/>
  <c r="BM11" i="1"/>
  <c r="BQ22" i="1"/>
  <c r="BA9" i="1"/>
  <c r="BP11" i="1"/>
  <c r="N20" i="12"/>
  <c r="N32" i="12" s="1"/>
  <c r="AW421" i="1"/>
  <c r="L3" i="12" s="1"/>
  <c r="P21" i="12"/>
  <c r="P33" i="12" s="1"/>
  <c r="AF420" i="1"/>
  <c r="BQ14" i="1"/>
  <c r="BS19" i="1"/>
  <c r="S421" i="1"/>
  <c r="E3" i="12" s="1"/>
  <c r="E4" i="12"/>
  <c r="H34" i="12"/>
  <c r="AW422" i="1"/>
  <c r="AJ421" i="1"/>
  <c r="I3" i="12" s="1"/>
  <c r="AM420" i="1"/>
  <c r="AJ422" i="1" s="1"/>
  <c r="AD420" i="1"/>
  <c r="W9" i="1"/>
  <c r="Q420" i="1"/>
  <c r="O422" i="1" s="1"/>
  <c r="BV21" i="1"/>
  <c r="Q20" i="12"/>
  <c r="Z24" i="12"/>
  <c r="G41" i="12" s="1"/>
  <c r="BK419" i="1"/>
  <c r="BI421" i="1" s="1"/>
  <c r="O3" i="12" s="1"/>
  <c r="BD419" i="1"/>
  <c r="Y30" i="12"/>
  <c r="Z26" i="12"/>
  <c r="G42" i="12" s="1"/>
  <c r="BN223" i="1"/>
  <c r="BN215" i="1" s="1"/>
  <c r="K31" i="11"/>
  <c r="U19" i="11"/>
  <c r="P32" i="11"/>
  <c r="Y20" i="11"/>
  <c r="X21" i="11"/>
  <c r="F39" i="11" s="1"/>
  <c r="V21" i="11"/>
  <c r="E39" i="11" s="1"/>
  <c r="Z21" i="11"/>
  <c r="G39" i="11" s="1"/>
  <c r="Y23" i="11"/>
  <c r="V23" i="11"/>
  <c r="E40" i="11" s="1"/>
  <c r="Z23" i="11"/>
  <c r="G40" i="11" s="1"/>
  <c r="Z25" i="11"/>
  <c r="G41" i="11" s="1"/>
  <c r="V27" i="11"/>
  <c r="E42" i="11" s="1"/>
  <c r="U27" i="11"/>
  <c r="Y27" i="11"/>
  <c r="X27" i="11"/>
  <c r="F42" i="11" s="1"/>
  <c r="Y28" i="11"/>
  <c r="X29" i="11"/>
  <c r="F43" i="11" s="1"/>
  <c r="BQ127" i="1"/>
  <c r="BQ300" i="1"/>
  <c r="AU10" i="1"/>
  <c r="O27" i="12"/>
  <c r="BU179" i="1"/>
  <c r="BQ180" i="1"/>
  <c r="T52" i="12"/>
  <c r="T55" i="12"/>
  <c r="AP221" i="1"/>
  <c r="AP104" i="1"/>
  <c r="AP10" i="1"/>
  <c r="Y21" i="12" l="1"/>
  <c r="G34" i="12"/>
  <c r="BA419" i="1"/>
  <c r="BA420" i="1" s="1"/>
  <c r="P20" i="12"/>
  <c r="Y20" i="12" s="1"/>
  <c r="BP9" i="1"/>
  <c r="X419" i="1"/>
  <c r="I21" i="12"/>
  <c r="I33" i="12" s="1"/>
  <c r="X420" i="1"/>
  <c r="AB420" i="1"/>
  <c r="AB422" i="1" s="1"/>
  <c r="E5" i="12"/>
  <c r="BM10" i="1"/>
  <c r="BU9" i="1"/>
  <c r="AH419" i="1"/>
  <c r="AH420" i="1" s="1"/>
  <c r="AF422" i="1" s="1"/>
  <c r="BN9" i="1"/>
  <c r="BS9" i="1" s="1"/>
  <c r="S423" i="1"/>
  <c r="W20" i="12"/>
  <c r="BK420" i="1"/>
  <c r="BI422" i="1" s="1"/>
  <c r="O4" i="12" s="1"/>
  <c r="O5" i="12" s="1"/>
  <c r="BQ11" i="1"/>
  <c r="BV13" i="1"/>
  <c r="K20" i="12"/>
  <c r="I4" i="12"/>
  <c r="I5" i="12" s="1"/>
  <c r="AJ423" i="1"/>
  <c r="Q32" i="12"/>
  <c r="N4" i="12"/>
  <c r="N5" i="12" s="1"/>
  <c r="BE423" i="1"/>
  <c r="AN423" i="1"/>
  <c r="J4" i="12"/>
  <c r="J5" i="12" s="1"/>
  <c r="AW423" i="1"/>
  <c r="L4" i="12"/>
  <c r="L5" i="12" s="1"/>
  <c r="G3" i="12"/>
  <c r="BM9" i="1"/>
  <c r="W420" i="1"/>
  <c r="W422" i="1" s="1"/>
  <c r="I20" i="12"/>
  <c r="I32" i="12" s="1"/>
  <c r="W419" i="1"/>
  <c r="W421" i="1" s="1"/>
  <c r="O423" i="1"/>
  <c r="D4" i="12"/>
  <c r="D5" i="12" s="1"/>
  <c r="BO10" i="1"/>
  <c r="M21" i="12"/>
  <c r="M23" i="12"/>
  <c r="BO104" i="1"/>
  <c r="M24" i="12"/>
  <c r="BO221" i="1"/>
  <c r="BV179" i="1"/>
  <c r="W27" i="12"/>
  <c r="X26" i="12"/>
  <c r="F42" i="12" s="1"/>
  <c r="O33" i="12"/>
  <c r="O34" i="12" s="1"/>
  <c r="AU419" i="1"/>
  <c r="AS421" i="1" s="1"/>
  <c r="N21" i="12"/>
  <c r="N33" i="12" s="1"/>
  <c r="N34" i="12" s="1"/>
  <c r="BV299" i="1"/>
  <c r="BQ297" i="1"/>
  <c r="BQ283" i="1"/>
  <c r="BQ273" i="1" s="1"/>
  <c r="BQ255" i="1" s="1"/>
  <c r="BV127" i="1"/>
  <c r="BQ125" i="1"/>
  <c r="BQ117" i="1" s="1"/>
  <c r="BQ105" i="1" s="1"/>
  <c r="M4" i="11"/>
  <c r="M5" i="11" s="1"/>
  <c r="P33" i="11"/>
  <c r="H3" i="11"/>
  <c r="H5" i="11" s="1"/>
  <c r="K33" i="11"/>
  <c r="BS215" i="1"/>
  <c r="BN201" i="1"/>
  <c r="BN193" i="1" s="1"/>
  <c r="BN175" i="1" s="1"/>
  <c r="BN161" i="1" s="1"/>
  <c r="BD420" i="1"/>
  <c r="BI423" i="1"/>
  <c r="I34" i="12" l="1"/>
  <c r="E46" i="12"/>
  <c r="AB423" i="1"/>
  <c r="G4" i="12"/>
  <c r="G5" i="12" s="1"/>
  <c r="H4" i="12"/>
  <c r="AF423" i="1"/>
  <c r="BA421" i="1"/>
  <c r="G45" i="12" s="1"/>
  <c r="K32" i="12"/>
  <c r="K34" i="12" s="1"/>
  <c r="V20" i="12"/>
  <c r="E39" i="12" s="1"/>
  <c r="AF421" i="1"/>
  <c r="AB424" i="1" s="1"/>
  <c r="O424" i="1"/>
  <c r="BA422" i="1"/>
  <c r="P32" i="12"/>
  <c r="P34" i="12" s="1"/>
  <c r="Z20" i="12"/>
  <c r="G39" i="12" s="1"/>
  <c r="F3" i="12"/>
  <c r="D45" i="12"/>
  <c r="BR9" i="1"/>
  <c r="BQ9" i="1"/>
  <c r="O425" i="1"/>
  <c r="Q34" i="12"/>
  <c r="AU420" i="1"/>
  <c r="AS422" i="1" s="1"/>
  <c r="AN425" i="1" s="1"/>
  <c r="F4" i="12"/>
  <c r="W423" i="1"/>
  <c r="D46" i="12"/>
  <c r="G46" i="12"/>
  <c r="M4" i="12"/>
  <c r="K3" i="12"/>
  <c r="F45" i="12"/>
  <c r="BO215" i="1"/>
  <c r="BT221" i="1"/>
  <c r="BQ221" i="1"/>
  <c r="X24" i="12"/>
  <c r="F41" i="12" s="1"/>
  <c r="W24" i="12"/>
  <c r="M32" i="12"/>
  <c r="BT103" i="1"/>
  <c r="BO93" i="1"/>
  <c r="BO83" i="1" s="1"/>
  <c r="BO73" i="1" s="1"/>
  <c r="BO67" i="1" s="1"/>
  <c r="BQ104" i="1"/>
  <c r="X22" i="12"/>
  <c r="F40" i="12" s="1"/>
  <c r="W23" i="12"/>
  <c r="M33" i="12"/>
  <c r="W21" i="12"/>
  <c r="X20" i="12"/>
  <c r="F39" i="12" s="1"/>
  <c r="BT9" i="1"/>
  <c r="BQ10" i="1"/>
  <c r="BV9" i="1" s="1"/>
  <c r="M3" i="12" l="1"/>
  <c r="P3" i="12" s="1"/>
  <c r="BA424" i="1"/>
  <c r="Z30" i="12"/>
  <c r="G44" i="12" s="1"/>
  <c r="V30" i="12"/>
  <c r="E44" i="12" s="1"/>
  <c r="BM421" i="1"/>
  <c r="BA423" i="1"/>
  <c r="H5" i="12"/>
  <c r="H3" i="12"/>
  <c r="E45" i="12"/>
  <c r="E47" i="12" s="1"/>
  <c r="F5" i="12"/>
  <c r="F46" i="12"/>
  <c r="F47" i="12" s="1"/>
  <c r="AS423" i="1"/>
  <c r="AN424" i="1"/>
  <c r="K4" i="12"/>
  <c r="K5" i="12" s="1"/>
  <c r="D47" i="12"/>
  <c r="M34" i="12"/>
  <c r="X30" i="12"/>
  <c r="F44" i="12" s="1"/>
  <c r="BV103" i="1"/>
  <c r="BQ93" i="1"/>
  <c r="BQ83" i="1" s="1"/>
  <c r="BQ73" i="1" s="1"/>
  <c r="BQ67" i="1" s="1"/>
  <c r="BO65" i="1"/>
  <c r="BO61" i="1" s="1"/>
  <c r="BO53" i="1" s="1"/>
  <c r="BO37" i="1" s="1"/>
  <c r="BO31" i="1" s="1"/>
  <c r="BT67" i="1"/>
  <c r="BQ215" i="1"/>
  <c r="BV221" i="1"/>
  <c r="BO201" i="1"/>
  <c r="BO193" i="1" s="1"/>
  <c r="BO175" i="1" s="1"/>
  <c r="BO161" i="1" s="1"/>
  <c r="BT215" i="1"/>
  <c r="BP422" i="1"/>
  <c r="O426" i="1"/>
  <c r="G47" i="12"/>
  <c r="P4" i="12" l="1"/>
  <c r="P5" i="12" s="1"/>
  <c r="M5" i="12"/>
  <c r="BQ201" i="1"/>
  <c r="BQ193" i="1" s="1"/>
  <c r="BQ175" i="1" s="1"/>
  <c r="BQ161" i="1" s="1"/>
  <c r="BV215" i="1"/>
  <c r="BQ65" i="1"/>
  <c r="BQ61" i="1" s="1"/>
  <c r="BQ53" i="1" s="1"/>
  <c r="BQ37" i="1" s="1"/>
  <c r="BQ31" i="1" s="1"/>
  <c r="BV6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ADMSST05</author>
    <author>admsst05</author>
    <author>Consuelo Arboleda Arias</author>
    <author>Sandra Milena Duarte Medina</author>
    <author>Velandia Hernandez, Jose Orlando</author>
    <author>admsst01</author>
  </authors>
  <commentList>
    <comment ref="BL13" authorId="0" shapeId="0" xr:uid="{101A4C02-64D8-4A42-BF1F-98007CB68C1B}">
      <text>
        <r>
          <rPr>
            <b/>
            <sz val="9"/>
            <color indexed="81"/>
            <rFont val="Tahoma"/>
            <family val="2"/>
          </rPr>
          <t>ADMSST05:</t>
        </r>
        <r>
          <rPr>
            <sz val="9"/>
            <color indexed="81"/>
            <rFont val="Tahoma"/>
            <family val="2"/>
          </rPr>
          <t xml:space="preserve">
VACACIONES CA</t>
        </r>
      </text>
    </comment>
    <comment ref="Y63" authorId="0" shapeId="0" xr:uid="{FC92D8C5-26EE-4272-9AA1-5B848A809410}">
      <text>
        <r>
          <rPr>
            <b/>
            <sz val="9"/>
            <color indexed="81"/>
            <rFont val="Tahoma"/>
            <family val="2"/>
          </rPr>
          <t>ADMSST05:</t>
        </r>
        <r>
          <rPr>
            <sz val="9"/>
            <color indexed="81"/>
            <rFont val="Tahoma"/>
            <family val="2"/>
          </rPr>
          <t xml:space="preserve">
NO SE HA PROGRAMADO REUNION CON CONTRATACION</t>
        </r>
      </text>
    </comment>
    <comment ref="Z85" authorId="0" shapeId="0" xr:uid="{5D29AC7A-96CC-4221-9C44-B9B24C1BAD7E}">
      <text>
        <r>
          <rPr>
            <b/>
            <sz val="9"/>
            <color indexed="81"/>
            <rFont val="Tahoma"/>
            <family val="2"/>
          </rPr>
          <t>ADMSST05:</t>
        </r>
        <r>
          <rPr>
            <sz val="9"/>
            <color indexed="81"/>
            <rFont val="Tahoma"/>
            <family val="2"/>
          </rPr>
          <t xml:space="preserve">
SE REALIZA FICHA TECNICA CON LINEAS ARTICULADAS</t>
        </r>
      </text>
    </comment>
    <comment ref="S107" authorId="0" shapeId="0" xr:uid="{0C081FF5-344C-48F6-9C04-AE8E360E83DB}">
      <text>
        <r>
          <rPr>
            <b/>
            <sz val="9"/>
            <color indexed="81"/>
            <rFont val="Tahoma"/>
            <family val="2"/>
          </rPr>
          <t>ADMSST05:</t>
        </r>
        <r>
          <rPr>
            <sz val="9"/>
            <color indexed="81"/>
            <rFont val="Tahoma"/>
            <family val="2"/>
          </rPr>
          <t xml:space="preserve">
DIAGNOSTICO</t>
        </r>
      </text>
    </comment>
    <comment ref="V109" authorId="0" shapeId="0" xr:uid="{F6A4102A-8DE3-4085-B5E4-391860398BFB}">
      <text>
        <r>
          <rPr>
            <b/>
            <sz val="9"/>
            <color indexed="81"/>
            <rFont val="Tahoma"/>
            <family val="2"/>
          </rPr>
          <t>ADMSST05:</t>
        </r>
        <r>
          <rPr>
            <sz val="9"/>
            <color indexed="81"/>
            <rFont val="Tahoma"/>
            <family val="2"/>
          </rPr>
          <t xml:space="preserve">
CALDERAS</t>
        </r>
      </text>
    </comment>
    <comment ref="Z109" authorId="0" shapeId="0" xr:uid="{4A985F8B-52ED-4CDD-928B-E7BCAB7AD4FE}">
      <text>
        <r>
          <rPr>
            <b/>
            <sz val="9"/>
            <color indexed="81"/>
            <rFont val="Tahoma"/>
            <family val="2"/>
          </rPr>
          <t>ADMSST05:</t>
        </r>
        <r>
          <rPr>
            <sz val="9"/>
            <color indexed="81"/>
            <rFont val="Tahoma"/>
            <family val="2"/>
          </rPr>
          <t xml:space="preserve">
GESTION DEL ROESGO</t>
        </r>
      </text>
    </comment>
    <comment ref="AE109" authorId="0" shapeId="0" xr:uid="{C7B731C5-9A72-4F8F-BE7A-F44B1A21466D}">
      <text>
        <r>
          <rPr>
            <b/>
            <sz val="9"/>
            <color indexed="81"/>
            <rFont val="Tahoma"/>
            <family val="2"/>
          </rPr>
          <t>ADMSST05:</t>
        </r>
        <r>
          <rPr>
            <sz val="9"/>
            <color indexed="81"/>
            <rFont val="Tahoma"/>
            <family val="2"/>
          </rPr>
          <t xml:space="preserve">
PESV</t>
        </r>
      </text>
    </comment>
    <comment ref="AI109" authorId="0" shapeId="0" xr:uid="{1B87E321-4FD7-4EE1-85C9-0D66E0B95A3F}">
      <text>
        <r>
          <rPr>
            <b/>
            <sz val="9"/>
            <color indexed="81"/>
            <rFont val="Tahoma"/>
            <family val="2"/>
          </rPr>
          <t>ADMSST05:</t>
        </r>
        <r>
          <rPr>
            <sz val="9"/>
            <color indexed="81"/>
            <rFont val="Tahoma"/>
            <family val="2"/>
          </rPr>
          <t xml:space="preserve">
MANUELA BELTRAN</t>
        </r>
      </text>
    </comment>
    <comment ref="BI109" authorId="0" shapeId="0" xr:uid="{8F43C5AB-062C-4490-954E-56DE8D1DC30A}">
      <text>
        <r>
          <rPr>
            <b/>
            <sz val="9"/>
            <color indexed="81"/>
            <rFont val="Tahoma"/>
            <family val="2"/>
          </rPr>
          <t>ADMSST05:</t>
        </r>
        <r>
          <rPr>
            <sz val="9"/>
            <color indexed="81"/>
            <rFont val="Tahoma"/>
            <family val="2"/>
          </rPr>
          <t xml:space="preserve">
HOSPITAL USME</t>
        </r>
      </text>
    </comment>
    <comment ref="Z137" authorId="0" shapeId="0" xr:uid="{640E3CBC-0618-4EFA-9445-43B14012AD02}">
      <text>
        <r>
          <rPr>
            <b/>
            <sz val="9"/>
            <color indexed="81"/>
            <rFont val="Tahoma"/>
            <family val="2"/>
          </rPr>
          <t>ADMSST05:</t>
        </r>
        <r>
          <rPr>
            <sz val="9"/>
            <color indexed="81"/>
            <rFont val="Tahoma"/>
            <family val="2"/>
          </rPr>
          <t xml:space="preserve">
diseño</t>
        </r>
      </text>
    </comment>
    <comment ref="AE137" authorId="0" shapeId="0" xr:uid="{CB64F8FB-316B-4736-B887-E59C14C2E674}">
      <text>
        <r>
          <rPr>
            <b/>
            <sz val="9"/>
            <color indexed="81"/>
            <rFont val="Tahoma"/>
            <family val="2"/>
          </rPr>
          <t>ADMSST05:</t>
        </r>
        <r>
          <rPr>
            <sz val="9"/>
            <color indexed="81"/>
            <rFont val="Tahoma"/>
            <family val="2"/>
          </rPr>
          <t xml:space="preserve">
APLICACIÓN Y SEGUIMIENTO A COBERTURA</t>
        </r>
      </text>
    </comment>
    <comment ref="AI137" authorId="0" shapeId="0" xr:uid="{5F48E28C-A288-4CEA-A76F-A492FE044B6B}">
      <text>
        <r>
          <rPr>
            <b/>
            <sz val="9"/>
            <color indexed="81"/>
            <rFont val="Tahoma"/>
            <family val="2"/>
          </rPr>
          <t>ADMSST05:</t>
        </r>
        <r>
          <rPr>
            <sz val="9"/>
            <color indexed="81"/>
            <rFont val="Tahoma"/>
            <family val="2"/>
          </rPr>
          <t xml:space="preserve">
APLICACIÓN Y SEGUIMIENTO A COBERTURA</t>
        </r>
      </text>
    </comment>
    <comment ref="AM137" authorId="0" shapeId="0" xr:uid="{FA151FDA-DCC0-4AD3-97D5-80A15050CB0B}">
      <text>
        <r>
          <rPr>
            <b/>
            <sz val="9"/>
            <color indexed="81"/>
            <rFont val="Tahoma"/>
            <family val="2"/>
          </rPr>
          <t>ADMSST05:</t>
        </r>
        <r>
          <rPr>
            <sz val="9"/>
            <color indexed="81"/>
            <rFont val="Tahoma"/>
            <family val="2"/>
          </rPr>
          <t xml:space="preserve">
APLICACIÓN Y SEGUIMIENTO A COBERTURA</t>
        </r>
      </text>
    </comment>
    <comment ref="AR137" authorId="0" shapeId="0" xr:uid="{5F9E3016-A635-4EF3-ABC8-B9DF0153E146}">
      <text>
        <r>
          <rPr>
            <b/>
            <sz val="9"/>
            <color indexed="81"/>
            <rFont val="Tahoma"/>
            <family val="2"/>
          </rPr>
          <t>ADMSST05:</t>
        </r>
        <r>
          <rPr>
            <sz val="9"/>
            <color indexed="81"/>
            <rFont val="Tahoma"/>
            <family val="2"/>
          </rPr>
          <t xml:space="preserve">
INFORME O DIAGNOSTICO QUE SE OPTIENE DE LA ENCUESTA</t>
        </r>
      </text>
    </comment>
    <comment ref="F139" authorId="1" shapeId="0" xr:uid="{A8D167B7-4D90-4788-A863-5E12B9E28529}">
      <text>
        <r>
          <rPr>
            <b/>
            <sz val="9"/>
            <color indexed="81"/>
            <rFont val="Tahoma"/>
            <family val="2"/>
          </rPr>
          <t>admsst05:</t>
        </r>
        <r>
          <rPr>
            <sz val="9"/>
            <color indexed="81"/>
            <rFont val="Tahoma"/>
            <family val="2"/>
          </rPr>
          <t xml:space="preserve">
SE UNIRA CON EL PROGRAMA EN CAPITULO ADICIONAL</t>
        </r>
      </text>
    </comment>
    <comment ref="E141" authorId="2" shapeId="0" xr:uid="{331B4DAF-5EF5-496C-9CAE-DD66616005F0}">
      <text>
        <r>
          <rPr>
            <b/>
            <sz val="9"/>
            <color indexed="81"/>
            <rFont val="Tahoma"/>
            <family val="2"/>
          </rPr>
          <t xml:space="preserve">relacionado con mapas de riesgos </t>
        </r>
      </text>
    </comment>
    <comment ref="AG166" authorId="2" shapeId="0" xr:uid="{673C3EA6-15C9-4B13-9E9D-404A7537AF12}">
      <text>
        <r>
          <rPr>
            <b/>
            <sz val="9"/>
            <color indexed="81"/>
            <rFont val="Tahoma"/>
            <family val="2"/>
          </rPr>
          <t>20 MAYO INS USME</t>
        </r>
      </text>
    </comment>
    <comment ref="AO166" authorId="2" shapeId="0" xr:uid="{9A136B60-9FDD-4F98-9805-1863D2ABC79E}">
      <text>
        <r>
          <rPr>
            <b/>
            <sz val="9"/>
            <color indexed="81"/>
            <rFont val="Tahoma"/>
            <family val="2"/>
          </rPr>
          <t>17 Julio Tunjuelito
22 Julio Tunjuelito</t>
        </r>
      </text>
    </comment>
    <comment ref="AQ166" authorId="2" shapeId="0" xr:uid="{5BB27BCC-9E44-4706-9BC3-09603861F76F}">
      <text>
        <r>
          <rPr>
            <b/>
            <sz val="9"/>
            <color indexed="81"/>
            <rFont val="Tahoma"/>
            <family val="2"/>
          </rPr>
          <t>19 JULIO SEGUIMIENTO HALLAZGOS EN v. Alsacia y Bravo PAez</t>
        </r>
      </text>
    </comment>
    <comment ref="AQ168" authorId="2" shapeId="0" xr:uid="{88CF789E-7A77-4452-9497-7AFB64B8A277}">
      <text>
        <r>
          <rPr>
            <b/>
            <sz val="9"/>
            <color indexed="81"/>
            <rFont val="Tahoma"/>
            <family val="2"/>
          </rPr>
          <t>taller es virtual, no se evidencia ingreso de colaboradores a este.
Se priorizan actividades propias del mes de sst.</t>
        </r>
      </text>
    </comment>
    <comment ref="AH169" authorId="0" shapeId="0" xr:uid="{DC231338-4AAA-4DF7-90B0-3B005D7930ED}">
      <text>
        <r>
          <rPr>
            <b/>
            <sz val="9"/>
            <color indexed="81"/>
            <rFont val="Tahoma"/>
            <family val="2"/>
          </rPr>
          <t>ADMSST05: REALIZACION Y EJECUCION DE</t>
        </r>
        <r>
          <rPr>
            <sz val="9"/>
            <color indexed="81"/>
            <rFont val="Tahoma"/>
            <family val="2"/>
          </rPr>
          <t xml:space="preserve"> TALLER</t>
        </r>
      </text>
    </comment>
    <comment ref="AZ169" authorId="0" shapeId="0" xr:uid="{FD47A27E-CE1E-4E1F-A4DC-9924FDE02233}">
      <text>
        <r>
          <rPr>
            <b/>
            <sz val="9"/>
            <color indexed="81"/>
            <rFont val="Tahoma"/>
            <family val="2"/>
          </rPr>
          <t xml:space="preserve">ADMSST05: REALIZACION </t>
        </r>
        <r>
          <rPr>
            <sz val="9"/>
            <color indexed="81"/>
            <rFont val="Tahoma"/>
            <family val="2"/>
          </rPr>
          <t xml:space="preserve"> TALLER</t>
        </r>
      </text>
    </comment>
    <comment ref="AH170" authorId="2" shapeId="0" xr:uid="{039E08FF-6B0B-41EE-9EB9-FD4A0004432D}">
      <text>
        <r>
          <rPr>
            <b/>
            <sz val="9"/>
            <color indexed="81"/>
            <rFont val="Tahoma"/>
            <family val="2"/>
          </rPr>
          <t>diseño del taller con psicosocial</t>
        </r>
      </text>
    </comment>
    <comment ref="Z171" authorId="0" shapeId="0" xr:uid="{65A826C3-93EC-49DD-BD3A-056B3000F6F9}">
      <text>
        <r>
          <rPr>
            <b/>
            <sz val="9"/>
            <color indexed="81"/>
            <rFont val="Tahoma"/>
            <family val="2"/>
          </rPr>
          <t xml:space="preserve">ADMSST05 </t>
        </r>
        <r>
          <rPr>
            <sz val="9"/>
            <color indexed="81"/>
            <rFont val="Tahoma"/>
            <family val="2"/>
          </rPr>
          <t>22 DE MARZO SOPORTES DEL TRIMESTRE</t>
        </r>
      </text>
    </comment>
    <comment ref="AM171" authorId="0" shapeId="0" xr:uid="{665498E1-D7F6-429C-8405-2BDA19FA4476}">
      <text>
        <r>
          <rPr>
            <b/>
            <sz val="9"/>
            <color indexed="81"/>
            <rFont val="Tahoma"/>
            <family val="2"/>
          </rPr>
          <t>ADMSST05:</t>
        </r>
        <r>
          <rPr>
            <sz val="9"/>
            <color indexed="81"/>
            <rFont val="Tahoma"/>
            <family val="2"/>
          </rPr>
          <t xml:space="preserve">
24 JUNIO SOPORTES DEL TRIMESTRE</t>
        </r>
      </text>
    </comment>
    <comment ref="BJ171" authorId="0" shapeId="0" xr:uid="{C6C549E8-7B77-4720-9D5B-F22ADEE38FE6}">
      <text>
        <r>
          <rPr>
            <b/>
            <sz val="9"/>
            <color indexed="81"/>
            <rFont val="Tahoma"/>
            <family val="2"/>
          </rPr>
          <t>ADMSST05:</t>
        </r>
        <r>
          <rPr>
            <sz val="9"/>
            <color indexed="81"/>
            <rFont val="Tahoma"/>
            <family val="2"/>
          </rPr>
          <t xml:space="preserve">
13 DE DIC ENTREGA SOPORTES</t>
        </r>
      </text>
    </comment>
    <comment ref="Z173" authorId="0" shapeId="0" xr:uid="{F6F74302-62ED-4512-80B3-9F67FA61E963}">
      <text>
        <r>
          <rPr>
            <b/>
            <sz val="9"/>
            <color indexed="81"/>
            <rFont val="Tahoma"/>
            <family val="2"/>
          </rPr>
          <t xml:space="preserve">ADMSST05 </t>
        </r>
        <r>
          <rPr>
            <sz val="9"/>
            <color indexed="81"/>
            <rFont val="Tahoma"/>
            <family val="2"/>
          </rPr>
          <t>22 DE MARZO SOPORTES DEL TRIMESTRE</t>
        </r>
      </text>
    </comment>
    <comment ref="AM173" authorId="0" shapeId="0" xr:uid="{A49BA584-6FCF-49CE-9AFC-F23BBCD8AEE4}">
      <text>
        <r>
          <rPr>
            <b/>
            <sz val="9"/>
            <color indexed="81"/>
            <rFont val="Tahoma"/>
            <family val="2"/>
          </rPr>
          <t>ADMSST05:</t>
        </r>
        <r>
          <rPr>
            <sz val="9"/>
            <color indexed="81"/>
            <rFont val="Tahoma"/>
            <family val="2"/>
          </rPr>
          <t xml:space="preserve">
24 JUNIO SOPORTES DEL TRIMESTRE</t>
        </r>
      </text>
    </comment>
    <comment ref="BJ173" authorId="0" shapeId="0" xr:uid="{A1A61616-E2C8-4B38-922D-54A7014C612F}">
      <text>
        <r>
          <rPr>
            <b/>
            <sz val="9"/>
            <color indexed="81"/>
            <rFont val="Tahoma"/>
            <family val="2"/>
          </rPr>
          <t>ADMSST05:</t>
        </r>
        <r>
          <rPr>
            <sz val="9"/>
            <color indexed="81"/>
            <rFont val="Tahoma"/>
            <family val="2"/>
          </rPr>
          <t xml:space="preserve">
13 DE DIC ENTREGA SOPORTES</t>
        </r>
      </text>
    </comment>
    <comment ref="W181" authorId="0" shapeId="0" xr:uid="{BC204BAB-1CE6-4D7A-8A4E-32C25AEF0417}">
      <text>
        <r>
          <rPr>
            <b/>
            <sz val="9"/>
            <color indexed="81"/>
            <rFont val="Tahoma"/>
            <family val="2"/>
          </rPr>
          <t>ADMSST05:</t>
        </r>
        <r>
          <rPr>
            <sz val="9"/>
            <color indexed="81"/>
            <rFont val="Tahoma"/>
            <family val="2"/>
          </rPr>
          <t xml:space="preserve">
INVENTARIO</t>
        </r>
      </text>
    </comment>
    <comment ref="X181" authorId="0" shapeId="0" xr:uid="{E8E50C39-C56B-4492-93BE-E147420C441C}">
      <text>
        <r>
          <rPr>
            <b/>
            <sz val="9"/>
            <color indexed="81"/>
            <rFont val="Tahoma"/>
            <family val="2"/>
          </rPr>
          <t>ADMSST05:</t>
        </r>
        <r>
          <rPr>
            <sz val="9"/>
            <color indexed="81"/>
            <rFont val="Tahoma"/>
            <family val="2"/>
          </rPr>
          <t xml:space="preserve">
INVENTARIO</t>
        </r>
      </text>
    </comment>
    <comment ref="AC181" authorId="0" shapeId="0" xr:uid="{1FF75312-D717-491B-BE35-EEBFF577D099}">
      <text>
        <r>
          <rPr>
            <b/>
            <sz val="9"/>
            <color indexed="81"/>
            <rFont val="Tahoma"/>
            <family val="2"/>
          </rPr>
          <t>ADMSST05:</t>
        </r>
        <r>
          <rPr>
            <sz val="9"/>
            <color indexed="81"/>
            <rFont val="Tahoma"/>
            <family val="2"/>
          </rPr>
          <t xml:space="preserve">
CARACTERIZACION</t>
        </r>
      </text>
    </comment>
    <comment ref="D185" authorId="3" shapeId="0" xr:uid="{CCFA3E89-F684-4FE4-9A57-16EB837A0D55}">
      <text>
        <r>
          <rPr>
            <b/>
            <sz val="9"/>
            <color indexed="81"/>
            <rFont val="Tahoma"/>
            <family val="2"/>
          </rPr>
          <t>Sandra Milena Duarte Medina:</t>
        </r>
        <r>
          <rPr>
            <sz val="9"/>
            <color indexed="81"/>
            <rFont val="Tahoma"/>
            <family val="2"/>
          </rPr>
          <t xml:space="preserve">
SE PROGRAMARAN DE ACUERDO AL CRONOGRAMA DE SIMULACROS ESTABLECIDO .</t>
        </r>
      </text>
    </comment>
    <comment ref="AE189" authorId="0" shapeId="0" xr:uid="{C59EBCA4-712D-4B58-8CC6-A88E8D5C67BA}">
      <text>
        <r>
          <rPr>
            <b/>
            <sz val="9"/>
            <color indexed="81"/>
            <rFont val="Tahoma"/>
            <family val="2"/>
          </rPr>
          <t>ADMSST05:</t>
        </r>
        <r>
          <rPr>
            <sz val="9"/>
            <color indexed="81"/>
            <rFont val="Tahoma"/>
            <family val="2"/>
          </rPr>
          <t xml:space="preserve">
SEMANA DE LA SALUD</t>
        </r>
      </text>
    </comment>
    <comment ref="Q213" authorId="4" shapeId="0" xr:uid="{0557E8B0-BADA-47B5-9AAD-CC5BA09F5101}">
      <text>
        <r>
          <rPr>
            <b/>
            <sz val="9"/>
            <color indexed="81"/>
            <rFont val="Tahoma"/>
            <family val="2"/>
          </rPr>
          <t>Velandia Hernandez, Jose Orlando:</t>
        </r>
        <r>
          <rPr>
            <sz val="9"/>
            <color indexed="81"/>
            <rFont val="Tahoma"/>
            <family val="2"/>
          </rPr>
          <t xml:space="preserve">
Trabajo en Alturas Tanques</t>
        </r>
      </text>
    </comment>
    <comment ref="R213" authorId="4" shapeId="0" xr:uid="{E81A30C5-EDDD-4E18-8F05-1E72474B2F08}">
      <text>
        <r>
          <rPr>
            <b/>
            <sz val="9"/>
            <color indexed="81"/>
            <rFont val="Tahoma"/>
            <family val="2"/>
          </rPr>
          <t>Velandia Hernandez, Jose Orlando:</t>
        </r>
        <r>
          <rPr>
            <sz val="9"/>
            <color indexed="81"/>
            <rFont val="Tahoma"/>
            <family val="2"/>
          </rPr>
          <t xml:space="preserve">
</t>
        </r>
      </text>
    </comment>
    <comment ref="S213" authorId="4" shapeId="0" xr:uid="{FD1D05BB-B1D0-400A-A0F1-8DB5EAB8BBBC}">
      <text>
        <r>
          <rPr>
            <b/>
            <sz val="9"/>
            <color indexed="81"/>
            <rFont val="Tahoma"/>
            <family val="2"/>
          </rPr>
          <t>Velandia Hernandez, Jose Orlando:</t>
        </r>
        <r>
          <rPr>
            <sz val="9"/>
            <color indexed="81"/>
            <rFont val="Tahoma"/>
            <family val="2"/>
          </rPr>
          <t xml:space="preserve">
Nazareth</t>
        </r>
      </text>
    </comment>
    <comment ref="Z271" authorId="5" shapeId="0" xr:uid="{CB2C66D5-F6CB-40CF-9A07-8967D96BE005}">
      <text>
        <r>
          <rPr>
            <b/>
            <sz val="9"/>
            <color indexed="81"/>
            <rFont val="Tahoma"/>
            <family val="2"/>
          </rPr>
          <t>admsst01:</t>
        </r>
        <r>
          <rPr>
            <sz val="9"/>
            <color indexed="81"/>
            <rFont val="Tahoma"/>
            <family val="2"/>
          </rPr>
          <t xml:space="preserve">
TBC</t>
        </r>
      </text>
    </comment>
    <comment ref="AD271" authorId="5" shapeId="0" xr:uid="{A865CB7A-5665-4C49-9C39-438AEE25483A}">
      <text>
        <r>
          <rPr>
            <b/>
            <sz val="9"/>
            <color indexed="81"/>
            <rFont val="Tahoma"/>
            <family val="2"/>
          </rPr>
          <t>admsst01:</t>
        </r>
        <r>
          <rPr>
            <sz val="9"/>
            <color indexed="81"/>
            <rFont val="Tahoma"/>
            <family val="2"/>
          </rPr>
          <t xml:space="preserve">
HEPATITIS</t>
        </r>
      </text>
    </comment>
    <comment ref="BA271" authorId="5" shapeId="0" xr:uid="{EBC8D629-4F37-4D62-9B50-F97426EEC1C7}">
      <text>
        <r>
          <rPr>
            <b/>
            <sz val="9"/>
            <color indexed="81"/>
            <rFont val="Tahoma"/>
            <family val="2"/>
          </rPr>
          <t>admsst01:</t>
        </r>
        <r>
          <rPr>
            <sz val="9"/>
            <color indexed="81"/>
            <rFont val="Tahoma"/>
            <family val="2"/>
          </rPr>
          <t xml:space="preserve">
LAVADO DE MANOS -MENINGITIS</t>
        </r>
      </text>
    </comment>
    <comment ref="BI271" authorId="5" shapeId="0" xr:uid="{845E2397-7B37-483A-B320-AB63B2617B74}">
      <text>
        <r>
          <rPr>
            <b/>
            <sz val="9"/>
            <color indexed="81"/>
            <rFont val="Tahoma"/>
            <family val="2"/>
          </rPr>
          <t>admsst01:</t>
        </r>
        <r>
          <rPr>
            <sz val="9"/>
            <color indexed="81"/>
            <rFont val="Tahoma"/>
            <family val="2"/>
          </rPr>
          <t xml:space="preserve">
VIH</t>
        </r>
      </text>
    </comment>
    <comment ref="V275" authorId="0" shapeId="0" xr:uid="{2AE01F05-2095-4685-B351-866F6C48AD27}">
      <text>
        <r>
          <rPr>
            <b/>
            <sz val="9"/>
            <color indexed="81"/>
            <rFont val="Tahoma"/>
            <family val="2"/>
          </rPr>
          <t>ADMSST05:</t>
        </r>
        <r>
          <rPr>
            <sz val="9"/>
            <color indexed="81"/>
            <rFont val="Tahoma"/>
            <family val="2"/>
          </rPr>
          <t xml:space="preserve">
REVISION MATRIZ DE PELIGROS.</t>
        </r>
      </text>
    </comment>
    <comment ref="W275" authorId="0" shapeId="0" xr:uid="{882C95EE-78FE-4F01-988D-1C305302CA69}">
      <text>
        <r>
          <rPr>
            <b/>
            <sz val="9"/>
            <color indexed="81"/>
            <rFont val="Tahoma"/>
            <family val="2"/>
          </rPr>
          <t>ADMSST05:</t>
        </r>
        <r>
          <rPr>
            <sz val="9"/>
            <color indexed="81"/>
            <rFont val="Tahoma"/>
            <family val="2"/>
          </rPr>
          <t xml:space="preserve">
DIAGNOSTICO INTEGRA</t>
        </r>
      </text>
    </comment>
    <comment ref="X275" authorId="0" shapeId="0" xr:uid="{7143EDBB-828C-4598-AA73-27973539E1D3}">
      <text>
        <r>
          <rPr>
            <b/>
            <sz val="9"/>
            <color indexed="81"/>
            <rFont val="Tahoma"/>
            <family val="2"/>
          </rPr>
          <t>ADMSST05:</t>
        </r>
        <r>
          <rPr>
            <sz val="9"/>
            <color indexed="81"/>
            <rFont val="Tahoma"/>
            <family val="2"/>
          </rPr>
          <t xml:space="preserve">
DIAGNOSTICO INTEGRA</t>
        </r>
      </text>
    </comment>
    <comment ref="BF275" authorId="0" shapeId="0" xr:uid="{207063CB-21FD-4CCC-A602-7CF850A70C9C}">
      <text>
        <r>
          <rPr>
            <b/>
            <sz val="9"/>
            <color indexed="81"/>
            <rFont val="Tahoma"/>
            <family val="2"/>
          </rPr>
          <t>ADMSST05:</t>
        </r>
        <r>
          <rPr>
            <sz val="9"/>
            <color indexed="81"/>
            <rFont val="Tahoma"/>
            <family val="2"/>
          </rPr>
          <t xml:space="preserve">
DOCUMENTACION</t>
        </r>
      </text>
    </comment>
    <comment ref="BG275" authorId="0" shapeId="0" xr:uid="{E36B8A63-E2E1-46E2-B689-0B2B00C4A595}">
      <text>
        <r>
          <rPr>
            <b/>
            <sz val="9"/>
            <color indexed="81"/>
            <rFont val="Tahoma"/>
            <family val="2"/>
          </rPr>
          <t>ADMSST05:</t>
        </r>
        <r>
          <rPr>
            <sz val="9"/>
            <color indexed="81"/>
            <rFont val="Tahoma"/>
            <family val="2"/>
          </rPr>
          <t xml:space="preserve">
DOCUMENTACION</t>
        </r>
      </text>
    </comment>
    <comment ref="AD279" authorId="0" shapeId="0" xr:uid="{2E163905-20D6-46FC-9485-81B036287237}">
      <text>
        <r>
          <rPr>
            <b/>
            <sz val="9"/>
            <color indexed="81"/>
            <rFont val="Tahoma"/>
            <family val="2"/>
          </rPr>
          <t>ADMSST05:</t>
        </r>
        <r>
          <rPr>
            <sz val="9"/>
            <color indexed="81"/>
            <rFont val="Tahoma"/>
            <family val="2"/>
          </rPr>
          <t xml:space="preserve">
INFORME PERFIL SOCIODEMOGRAFICO</t>
        </r>
      </text>
    </comment>
    <comment ref="AE279" authorId="0" shapeId="0" xr:uid="{1089FB8E-60F8-4CE9-A934-1B1318C143F0}">
      <text>
        <r>
          <rPr>
            <b/>
            <sz val="9"/>
            <color indexed="81"/>
            <rFont val="Tahoma"/>
            <family val="2"/>
          </rPr>
          <t>ADMSST05:</t>
        </r>
        <r>
          <rPr>
            <sz val="9"/>
            <color indexed="81"/>
            <rFont val="Tahoma"/>
            <family val="2"/>
          </rPr>
          <t xml:space="preserve">
SEGUIMIENTO SINTOMATICOS + SEMANA SALUD </t>
        </r>
      </text>
    </comment>
    <comment ref="AP281" authorId="0" shapeId="0" xr:uid="{2379C7FE-1BE7-40F9-9D46-4CCAAE991FFB}">
      <text>
        <r>
          <rPr>
            <b/>
            <sz val="9"/>
            <color indexed="81"/>
            <rFont val="Tahoma"/>
            <family val="2"/>
          </rPr>
          <t>ADMSST05:</t>
        </r>
        <r>
          <rPr>
            <sz val="9"/>
            <color indexed="81"/>
            <rFont val="Tahoma"/>
            <family val="2"/>
          </rPr>
          <t xml:space="preserve">
CONMEMORACION SST</t>
        </r>
      </text>
    </comment>
    <comment ref="AQ281" authorId="0" shapeId="0" xr:uid="{1C8EAAB5-DF44-4B83-B988-F70A1E79428A}">
      <text>
        <r>
          <rPr>
            <b/>
            <sz val="9"/>
            <color indexed="81"/>
            <rFont val="Tahoma"/>
            <family val="2"/>
          </rPr>
          <t>ADMSST05:</t>
        </r>
        <r>
          <rPr>
            <sz val="9"/>
            <color indexed="81"/>
            <rFont val="Tahoma"/>
            <family val="2"/>
          </rPr>
          <t xml:space="preserve">
CONMEMORACION SST</t>
        </r>
      </text>
    </comment>
    <comment ref="Z299" authorId="0" shapeId="0" xr:uid="{9A1192B8-BBE8-4949-B84B-4900A8C481AD}">
      <text>
        <r>
          <rPr>
            <b/>
            <sz val="9"/>
            <color indexed="81"/>
            <rFont val="Tahoma"/>
            <family val="2"/>
          </rPr>
          <t>ADMSST05:</t>
        </r>
        <r>
          <rPr>
            <sz val="9"/>
            <color indexed="81"/>
            <rFont val="Tahoma"/>
            <family val="2"/>
          </rPr>
          <t xml:space="preserve">
ACTUALIZACIONBATERIA 2024</t>
        </r>
      </text>
    </comment>
    <comment ref="AB299" authorId="0" shapeId="0" xr:uid="{F7EC9627-D16D-40F6-822A-5ADD6144D26A}">
      <text>
        <r>
          <rPr>
            <b/>
            <sz val="9"/>
            <color indexed="81"/>
            <rFont val="Tahoma"/>
            <family val="2"/>
          </rPr>
          <t>ADMSST05:</t>
        </r>
        <r>
          <rPr>
            <sz val="9"/>
            <color indexed="81"/>
            <rFont val="Tahoma"/>
            <family val="2"/>
          </rPr>
          <t xml:space="preserve">
ACTUALIZACION CON BATERIA 2024</t>
        </r>
      </text>
    </comment>
    <comment ref="AE299" authorId="0" shapeId="0" xr:uid="{09EDE5BE-04BC-45BF-8180-4981E1FF4546}">
      <text>
        <r>
          <rPr>
            <b/>
            <sz val="9"/>
            <color indexed="81"/>
            <rFont val="Tahoma"/>
            <family val="2"/>
          </rPr>
          <t>ADMSST05:</t>
        </r>
        <r>
          <rPr>
            <sz val="9"/>
            <color indexed="81"/>
            <rFont val="Tahoma"/>
            <family val="2"/>
          </rPr>
          <t xml:space="preserve">
IPVR</t>
        </r>
      </text>
    </comment>
    <comment ref="AF299" authorId="0" shapeId="0" xr:uid="{49BE0B2C-FE3B-4C80-83B2-57B82C5DED5A}">
      <text>
        <r>
          <rPr>
            <b/>
            <sz val="9"/>
            <color indexed="81"/>
            <rFont val="Tahoma"/>
            <family val="2"/>
          </rPr>
          <t>ADMSST05:</t>
        </r>
        <r>
          <rPr>
            <sz val="9"/>
            <color indexed="81"/>
            <rFont val="Tahoma"/>
            <family val="2"/>
          </rPr>
          <t xml:space="preserve">
IPVR</t>
        </r>
      </text>
    </comment>
    <comment ref="AG299" authorId="0" shapeId="0" xr:uid="{2AE8F557-1B42-41C1-AE64-D019398A9FD7}">
      <text>
        <r>
          <rPr>
            <b/>
            <sz val="9"/>
            <color indexed="81"/>
            <rFont val="Tahoma"/>
            <family val="2"/>
          </rPr>
          <t>ADMSST05:</t>
        </r>
        <r>
          <rPr>
            <sz val="9"/>
            <color indexed="81"/>
            <rFont val="Tahoma"/>
            <family val="2"/>
          </rPr>
          <t xml:space="preserve">
IPVR</t>
        </r>
      </text>
    </comment>
    <comment ref="BH299" authorId="0" shapeId="0" xr:uid="{07258821-8DF2-4712-B8F4-328E15767D10}">
      <text>
        <r>
          <rPr>
            <b/>
            <sz val="9"/>
            <color indexed="81"/>
            <rFont val="Tahoma"/>
            <family val="2"/>
          </rPr>
          <t>ADMSST05:</t>
        </r>
        <r>
          <rPr>
            <sz val="9"/>
            <color indexed="81"/>
            <rFont val="Tahoma"/>
            <family val="2"/>
          </rPr>
          <t xml:space="preserve">
ACTUALIZACION DOCIMENTAL</t>
        </r>
      </text>
    </comment>
    <comment ref="Q303" authorId="0" shapeId="0" xr:uid="{B1747E58-0F39-4BCC-81FE-F12EEEB7FBC7}">
      <text>
        <r>
          <rPr>
            <b/>
            <sz val="9"/>
            <color indexed="81"/>
            <rFont val="Tahoma"/>
            <family val="2"/>
          </rPr>
          <t>ADMSST05:</t>
        </r>
        <r>
          <rPr>
            <sz val="9"/>
            <color indexed="81"/>
            <rFont val="Tahoma"/>
            <family val="2"/>
          </rPr>
          <t xml:space="preserve">
3.1</t>
        </r>
      </text>
    </comment>
    <comment ref="R303" authorId="0" shapeId="0" xr:uid="{F9806273-01EE-4D32-888D-95982B76DE48}">
      <text>
        <r>
          <rPr>
            <b/>
            <sz val="9"/>
            <color indexed="81"/>
            <rFont val="Tahoma"/>
            <family val="2"/>
          </rPr>
          <t>ADMSST05:</t>
        </r>
        <r>
          <rPr>
            <sz val="9"/>
            <color indexed="81"/>
            <rFont val="Tahoma"/>
            <family val="2"/>
          </rPr>
          <t xml:space="preserve">
3.1</t>
        </r>
      </text>
    </comment>
    <comment ref="S303" authorId="0" shapeId="0" xr:uid="{17032F12-7199-4913-9A9D-2906E58A9D71}">
      <text>
        <r>
          <rPr>
            <b/>
            <sz val="9"/>
            <color indexed="81"/>
            <rFont val="Tahoma"/>
            <family val="2"/>
          </rPr>
          <t>ADMSST05:</t>
        </r>
        <r>
          <rPr>
            <sz val="9"/>
            <color indexed="81"/>
            <rFont val="Tahoma"/>
            <family val="2"/>
          </rPr>
          <t xml:space="preserve">
3.1</t>
        </r>
      </text>
    </comment>
    <comment ref="T303" authorId="0" shapeId="0" xr:uid="{91910AD0-06CD-41C3-AF09-93CB262F9659}">
      <text>
        <r>
          <rPr>
            <b/>
            <sz val="9"/>
            <color indexed="81"/>
            <rFont val="Tahoma"/>
            <family val="2"/>
          </rPr>
          <t>ADMSST05:</t>
        </r>
        <r>
          <rPr>
            <sz val="9"/>
            <color indexed="81"/>
            <rFont val="Tahoma"/>
            <family val="2"/>
          </rPr>
          <t xml:space="preserve">
3.1</t>
        </r>
      </text>
    </comment>
    <comment ref="Z303" authorId="0" shapeId="0" xr:uid="{9B498E40-47F1-4AFD-8BC6-EE4D2825DFE1}">
      <text>
        <r>
          <rPr>
            <b/>
            <sz val="9"/>
            <color indexed="81"/>
            <rFont val="Tahoma"/>
            <family val="2"/>
          </rPr>
          <t>ADMSST05:</t>
        </r>
        <r>
          <rPr>
            <sz val="9"/>
            <color indexed="81"/>
            <rFont val="Tahoma"/>
            <family val="2"/>
          </rPr>
          <t xml:space="preserve">
3.2</t>
        </r>
      </text>
    </comment>
    <comment ref="AE303" authorId="0" shapeId="0" xr:uid="{E8ADB0DF-6BFC-4209-A204-BBFC99E18C82}">
      <text>
        <r>
          <rPr>
            <b/>
            <sz val="9"/>
            <color indexed="81"/>
            <rFont val="Tahoma"/>
            <family val="2"/>
          </rPr>
          <t>ADMSST05:</t>
        </r>
        <r>
          <rPr>
            <sz val="9"/>
            <color indexed="81"/>
            <rFont val="Tahoma"/>
            <family val="2"/>
          </rPr>
          <t xml:space="preserve">
3.3</t>
        </r>
      </text>
    </comment>
    <comment ref="AF303" authorId="0" shapeId="0" xr:uid="{63FBDF59-9B74-4721-B337-2CB5A4CBA371}">
      <text>
        <r>
          <rPr>
            <b/>
            <sz val="9"/>
            <color indexed="81"/>
            <rFont val="Tahoma"/>
            <family val="2"/>
          </rPr>
          <t>ADMSST05:</t>
        </r>
        <r>
          <rPr>
            <sz val="9"/>
            <color indexed="81"/>
            <rFont val="Tahoma"/>
            <family val="2"/>
          </rPr>
          <t xml:space="preserve">
3.3</t>
        </r>
      </text>
    </comment>
    <comment ref="AN303" authorId="0" shapeId="0" xr:uid="{0F90EA60-131E-4E98-B719-4D605967F4F0}">
      <text>
        <r>
          <rPr>
            <b/>
            <sz val="9"/>
            <color indexed="81"/>
            <rFont val="Tahoma"/>
            <family val="2"/>
          </rPr>
          <t>ADMSST05:</t>
        </r>
        <r>
          <rPr>
            <sz val="9"/>
            <color indexed="81"/>
            <rFont val="Tahoma"/>
            <family val="2"/>
          </rPr>
          <t xml:space="preserve">
3.4</t>
        </r>
      </text>
    </comment>
    <comment ref="AO303" authorId="0" shapeId="0" xr:uid="{120F85C5-FD5A-415A-87A0-F9FFDCD08D30}">
      <text>
        <r>
          <rPr>
            <b/>
            <sz val="9"/>
            <color indexed="81"/>
            <rFont val="Tahoma"/>
            <family val="2"/>
          </rPr>
          <t>ADMSST05:</t>
        </r>
        <r>
          <rPr>
            <sz val="9"/>
            <color indexed="81"/>
            <rFont val="Tahoma"/>
            <family val="2"/>
          </rPr>
          <t xml:space="preserve">
3.4</t>
        </r>
      </text>
    </comment>
    <comment ref="AP303" authorId="0" shapeId="0" xr:uid="{5BCC787F-4151-4AB5-B3E5-8D796E705FD0}">
      <text>
        <r>
          <rPr>
            <b/>
            <sz val="9"/>
            <color indexed="81"/>
            <rFont val="Tahoma"/>
            <family val="2"/>
          </rPr>
          <t>ADMSST05:</t>
        </r>
        <r>
          <rPr>
            <sz val="9"/>
            <color indexed="81"/>
            <rFont val="Tahoma"/>
            <family val="2"/>
          </rPr>
          <t xml:space="preserve">
3.4</t>
        </r>
      </text>
    </comment>
    <comment ref="BD303" authorId="0" shapeId="0" xr:uid="{F7742242-9EBE-4C8B-9ECD-4700ACB080F6}">
      <text>
        <r>
          <rPr>
            <b/>
            <sz val="9"/>
            <color indexed="81"/>
            <rFont val="Tahoma"/>
            <family val="2"/>
          </rPr>
          <t>ADMSST05:</t>
        </r>
        <r>
          <rPr>
            <sz val="9"/>
            <color indexed="81"/>
            <rFont val="Tahoma"/>
            <family val="2"/>
          </rPr>
          <t xml:space="preserve">
3.4</t>
        </r>
      </text>
    </comment>
    <comment ref="AI305" authorId="0" shapeId="0" xr:uid="{26608A27-4B2F-45C8-9961-AE3CC642EBA0}">
      <text>
        <r>
          <rPr>
            <b/>
            <sz val="9"/>
            <color indexed="81"/>
            <rFont val="Tahoma"/>
            <family val="2"/>
          </rPr>
          <t>ADMSST05:</t>
        </r>
        <r>
          <rPr>
            <sz val="9"/>
            <color indexed="81"/>
            <rFont val="Tahoma"/>
            <family val="2"/>
          </rPr>
          <t xml:space="preserve">
El Día Mundial sin Tabaco se celebra cada año el 31 de mayo. La Organización Mundial de la Salud (OMS) y sus socios lo celebran para concientizar sobre los riesgos del tabaco y promover políticas para reducir su consumo</t>
        </r>
      </text>
    </comment>
    <comment ref="AW305" authorId="0" shapeId="0" xr:uid="{A1FE369F-6A52-4D39-BA9E-FAB395352764}">
      <text>
        <r>
          <rPr>
            <b/>
            <sz val="9"/>
            <color indexed="81"/>
            <rFont val="Tahoma"/>
            <family val="2"/>
          </rPr>
          <t>ADMSST05:</t>
        </r>
        <r>
          <rPr>
            <sz val="9"/>
            <color indexed="81"/>
            <rFont val="Tahoma"/>
            <family val="2"/>
          </rPr>
          <t xml:space="preserve">
El Día Mundial de la Prevención del Suicidio, celebrado el 10 de septiembre, busca concienciar sobre la importancia de prevenir el suicidio, un tema prioritario para la Organización Mundial de la Salud (OMS) y la Asociación Internacional para la Prevención del Suicidio .</t>
        </r>
      </text>
    </comment>
    <comment ref="BA305" authorId="0" shapeId="0" xr:uid="{F3A229C3-3028-4A1E-9C3C-AE068C3B50D0}">
      <text>
        <r>
          <rPr>
            <b/>
            <sz val="9"/>
            <color indexed="81"/>
            <rFont val="Tahoma"/>
            <family val="2"/>
          </rPr>
          <t>ADMSST05:</t>
        </r>
        <r>
          <rPr>
            <sz val="9"/>
            <color indexed="81"/>
            <rFont val="Tahoma"/>
            <family val="2"/>
          </rPr>
          <t xml:space="preserve">
El Día Mundial de la Salud Mental se celebra el 10 de octubre de cada año, con el objetivo de crear conciencia sobre los problemas de salud mental en todo el mundo y movilizar esfuerzos en apoyo de la salud mental.</t>
        </r>
      </text>
    </comment>
    <comment ref="BG305" authorId="0" shapeId="0" xr:uid="{F2D0355B-1A27-4C3B-B876-4D5B46C45B53}">
      <text>
        <r>
          <rPr>
            <b/>
            <sz val="9"/>
            <color indexed="81"/>
            <rFont val="Tahoma"/>
            <family val="2"/>
          </rPr>
          <t>ADMSST05:</t>
        </r>
        <r>
          <rPr>
            <sz val="9"/>
            <color indexed="81"/>
            <rFont val="Tahoma"/>
            <family val="2"/>
          </rPr>
          <t xml:space="preserve">
El Día Internacional de la Eliminación de la Violencia contra la Mujer se celebra el 25 de noviembre, por lo que en 2025 se celebrará el mismo día</t>
        </r>
      </text>
    </comment>
    <comment ref="AG307" authorId="0" shapeId="0" xr:uid="{F042A2AE-C74A-4220-AB04-10D777E8140D}">
      <text>
        <r>
          <rPr>
            <b/>
            <sz val="9"/>
            <color indexed="81"/>
            <rFont val="Tahoma"/>
            <family val="2"/>
          </rPr>
          <t>ADMSST05:</t>
        </r>
        <r>
          <rPr>
            <sz val="9"/>
            <color indexed="81"/>
            <rFont val="Tahoma"/>
            <family val="2"/>
          </rPr>
          <t xml:space="preserve">
DE acuerdo con resultado de cada grupo</t>
        </r>
      </text>
    </comment>
    <comment ref="AK307" authorId="0" shapeId="0" xr:uid="{9C4789C6-3F8D-4064-AD44-CFEFA185F98E}">
      <text>
        <r>
          <rPr>
            <b/>
            <sz val="9"/>
            <color indexed="81"/>
            <rFont val="Tahoma"/>
            <family val="2"/>
          </rPr>
          <t>ADMSST05:</t>
        </r>
        <r>
          <rPr>
            <sz val="9"/>
            <color indexed="81"/>
            <rFont val="Tahoma"/>
            <family val="2"/>
          </rPr>
          <t xml:space="preserve">
DE acuerdo con resultado de cada grupo</t>
        </r>
      </text>
    </comment>
    <comment ref="AO307" authorId="0" shapeId="0" xr:uid="{11636754-AB98-463E-A9B1-298FABE1A026}">
      <text>
        <r>
          <rPr>
            <b/>
            <sz val="9"/>
            <color indexed="81"/>
            <rFont val="Tahoma"/>
            <family val="2"/>
          </rPr>
          <t>ADMSST05:</t>
        </r>
        <r>
          <rPr>
            <sz val="9"/>
            <color indexed="81"/>
            <rFont val="Tahoma"/>
            <family val="2"/>
          </rPr>
          <t xml:space="preserve">
DE acuerdo con resultado de cada grupo</t>
        </r>
      </text>
    </comment>
    <comment ref="AT307" authorId="0" shapeId="0" xr:uid="{DC4BA052-3F1B-4A34-8149-7858371DEF91}">
      <text>
        <r>
          <rPr>
            <b/>
            <sz val="9"/>
            <color indexed="81"/>
            <rFont val="Tahoma"/>
            <family val="2"/>
          </rPr>
          <t>ADMSST05:</t>
        </r>
        <r>
          <rPr>
            <sz val="9"/>
            <color indexed="81"/>
            <rFont val="Tahoma"/>
            <family val="2"/>
          </rPr>
          <t xml:space="preserve">
DE acuerdo con resultado de cada grupo</t>
        </r>
      </text>
    </comment>
    <comment ref="AX307" authorId="0" shapeId="0" xr:uid="{389D4EF9-1E4A-44B4-9184-CE32DF550E2D}">
      <text>
        <r>
          <rPr>
            <b/>
            <sz val="9"/>
            <color indexed="81"/>
            <rFont val="Tahoma"/>
            <family val="2"/>
          </rPr>
          <t>ADMSST05:</t>
        </r>
        <r>
          <rPr>
            <sz val="9"/>
            <color indexed="81"/>
            <rFont val="Tahoma"/>
            <family val="2"/>
          </rPr>
          <t xml:space="preserve">
DE acuerdo con resultado de cada grupo</t>
        </r>
      </text>
    </comment>
    <comment ref="BB307" authorId="0" shapeId="0" xr:uid="{9CCC8414-E3F4-43DF-92AD-9BF468309DB5}">
      <text>
        <r>
          <rPr>
            <b/>
            <sz val="9"/>
            <color indexed="81"/>
            <rFont val="Tahoma"/>
            <family val="2"/>
          </rPr>
          <t>ADMSST05:</t>
        </r>
        <r>
          <rPr>
            <sz val="9"/>
            <color indexed="81"/>
            <rFont val="Tahoma"/>
            <family val="2"/>
          </rPr>
          <t xml:space="preserve">
DE acuerdo con resultado de cada grupo</t>
        </r>
      </text>
    </comment>
    <comment ref="BF307" authorId="0" shapeId="0" xr:uid="{13A153AB-F9D3-48B8-9931-F3D222DB6AED}">
      <text>
        <r>
          <rPr>
            <b/>
            <sz val="9"/>
            <color indexed="81"/>
            <rFont val="Tahoma"/>
            <family val="2"/>
          </rPr>
          <t>ADMSST05:</t>
        </r>
        <r>
          <rPr>
            <sz val="9"/>
            <color indexed="81"/>
            <rFont val="Tahoma"/>
            <family val="2"/>
          </rPr>
          <t xml:space="preserve">
DE acuerdo con resultado de cada grupo</t>
        </r>
      </text>
    </comment>
    <comment ref="AB309" authorId="0" shapeId="0" xr:uid="{DB945007-9BDC-4F1D-8236-3748DE1B851A}">
      <text>
        <r>
          <rPr>
            <b/>
            <sz val="9"/>
            <color indexed="81"/>
            <rFont val="Tahoma"/>
            <family val="2"/>
          </rPr>
          <t>ADMSST05:</t>
        </r>
        <r>
          <rPr>
            <sz val="9"/>
            <color indexed="81"/>
            <rFont val="Tahoma"/>
            <family val="2"/>
          </rPr>
          <t xml:space="preserve">
VALIDACION DE SOPORTES</t>
        </r>
      </text>
    </comment>
    <comment ref="AN309" authorId="0" shapeId="0" xr:uid="{4C6532B6-C7A4-4088-87EC-CB73BAA89516}">
      <text>
        <r>
          <rPr>
            <b/>
            <sz val="9"/>
            <color indexed="81"/>
            <rFont val="Tahoma"/>
            <family val="2"/>
          </rPr>
          <t>ADMSST05:</t>
        </r>
        <r>
          <rPr>
            <sz val="9"/>
            <color indexed="81"/>
            <rFont val="Tahoma"/>
            <family val="2"/>
          </rPr>
          <t xml:space="preserve">
VALIDACION DE SOPORTES</t>
        </r>
      </text>
    </comment>
    <comment ref="AI317" authorId="0" shapeId="0" xr:uid="{868DD3CA-5140-4A29-9779-10EDA0C72403}">
      <text>
        <r>
          <rPr>
            <b/>
            <sz val="9"/>
            <color indexed="81"/>
            <rFont val="Tahoma"/>
            <family val="2"/>
          </rPr>
          <t>ADMSST05:</t>
        </r>
        <r>
          <rPr>
            <sz val="9"/>
            <color indexed="81"/>
            <rFont val="Tahoma"/>
            <family val="2"/>
          </rPr>
          <t xml:space="preserve">
31 DE MAYO DIA PRVENCION DEL CONSUMO DE TABACO</t>
        </r>
      </text>
    </comment>
    <comment ref="Z327" authorId="0" shapeId="0" xr:uid="{F62EF160-9927-4EE8-A699-D1ACD483526C}">
      <text>
        <r>
          <rPr>
            <b/>
            <sz val="9"/>
            <color indexed="81"/>
            <rFont val="Tahoma"/>
            <family val="2"/>
          </rPr>
          <t>ADMSST05:</t>
        </r>
        <r>
          <rPr>
            <sz val="9"/>
            <color indexed="81"/>
            <rFont val="Tahoma"/>
            <family val="2"/>
          </rPr>
          <t xml:space="preserve">
meissen</t>
        </r>
      </text>
    </comment>
    <comment ref="AM327" authorId="0" shapeId="0" xr:uid="{A85D1D0E-F285-4610-BE70-C4C2D1583CE3}">
      <text>
        <r>
          <rPr>
            <b/>
            <sz val="9"/>
            <color indexed="81"/>
            <rFont val="Tahoma"/>
            <family val="2"/>
          </rPr>
          <t>ADMSST05:</t>
        </r>
        <r>
          <rPr>
            <sz val="9"/>
            <color indexed="81"/>
            <rFont val="Tahoma"/>
            <family val="2"/>
          </rPr>
          <t xml:space="preserve">
tunal</t>
        </r>
      </text>
    </comment>
    <comment ref="AZ327" authorId="0" shapeId="0" xr:uid="{A585332D-D38C-4A83-9E7D-64278F79A1A2}">
      <text>
        <r>
          <rPr>
            <b/>
            <sz val="9"/>
            <color indexed="81"/>
            <rFont val="Tahoma"/>
            <family val="2"/>
          </rPr>
          <t>ADMSST05:</t>
        </r>
        <r>
          <rPr>
            <sz val="9"/>
            <color indexed="81"/>
            <rFont val="Tahoma"/>
            <family val="2"/>
          </rPr>
          <t xml:space="preserve">
segumiento meissen y tunal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ADMSST05</author>
  </authors>
  <commentList>
    <comment ref="D46" authorId="0" shapeId="0" xr:uid="{77E8E32C-57E0-4EDA-86C0-8ACB2CF2D9CA}">
      <text>
        <r>
          <rPr>
            <b/>
            <sz val="9"/>
            <color indexed="81"/>
            <rFont val="Tahoma"/>
            <family val="2"/>
          </rPr>
          <t>ADMSST05:</t>
        </r>
        <r>
          <rPr>
            <sz val="9"/>
            <color indexed="81"/>
            <rFont val="Tahoma"/>
            <family val="2"/>
          </rPr>
          <t xml:space="preserve">
238 -95%
</t>
        </r>
      </text>
    </comment>
    <comment ref="O64" authorId="0" shapeId="0" xr:uid="{91ABA2FA-F4A6-4C95-A45E-908C12CA5AE5}">
      <text>
        <r>
          <rPr>
            <b/>
            <sz val="9"/>
            <color indexed="81"/>
            <rFont val="Tahoma"/>
            <family val="2"/>
          </rPr>
          <t>ADMSST05:</t>
        </r>
        <r>
          <rPr>
            <sz val="9"/>
            <color indexed="81"/>
            <rFont val="Tahoma"/>
            <family val="2"/>
          </rPr>
          <t xml:space="preserve">
promedio oct nov</t>
        </r>
      </text>
    </comment>
  </commentList>
</comments>
</file>

<file path=xl/sharedStrings.xml><?xml version="1.0" encoding="utf-8"?>
<sst xmlns="http://schemas.openxmlformats.org/spreadsheetml/2006/main" count="3245" uniqueCount="633">
  <si>
    <t>SUBRED INTEGRADA DE SERVICIOS DE SALUD SUR E.S.E</t>
  </si>
  <si>
    <t>PLAN DE TRABAJO  DE SEGURIDAD Y SALUD EN EL TRABAJO</t>
  </si>
  <si>
    <r>
      <t xml:space="preserve">Objetivo: </t>
    </r>
    <r>
      <rPr>
        <sz val="14"/>
        <rFont val="Arial"/>
        <family val="2"/>
      </rPr>
      <t>Promover la mejora continua del  el Sistema de Gestión de la Seguridad y Salud en el Trabajo (SG-SST), desde la identificación del riesgo ocupacional hasta su intervención y control, con  base en  las necesidades y expectativas de las partes interesadas, para evitar la materialización del riesgo en  accidentes de trabajo y/o de  enfermedades laborales, cumpliendo así los estándares mínimos que permitan garantizar un ambiente de trabajo seguro y el cumplimiento normativo</t>
    </r>
  </si>
  <si>
    <t>No.</t>
  </si>
  <si>
    <t>METAS</t>
  </si>
  <si>
    <t>Resolución 312 de 2019 Art 16 
Aplicado a la Resolución 1111 de 2017</t>
  </si>
  <si>
    <t xml:space="preserve">ACTIVIDAD ESPECIFICA </t>
  </si>
  <si>
    <t>SOPORTE</t>
  </si>
  <si>
    <t>RECURSOS</t>
  </si>
  <si>
    <t>RESPONSABLE</t>
  </si>
  <si>
    <t>ACTIVIDADES PROGRAMADAS / EJECUTADAS</t>
  </si>
  <si>
    <t>PORCENTAJE CUMPLIMIENTO</t>
  </si>
  <si>
    <t>HUMANOS</t>
  </si>
  <si>
    <t>FISICOS</t>
  </si>
  <si>
    <t>FINANCIERO</t>
  </si>
  <si>
    <t>TRANSPORTE</t>
  </si>
  <si>
    <t>TECNOLOGICOS</t>
  </si>
  <si>
    <t>ENERO</t>
  </si>
  <si>
    <t>FEBRERO</t>
  </si>
  <si>
    <t>MARZO</t>
  </si>
  <si>
    <t>ABRIL</t>
  </si>
  <si>
    <t>MAYO</t>
  </si>
  <si>
    <t>JUNIO</t>
  </si>
  <si>
    <t>JULIO</t>
  </si>
  <si>
    <t>AGOSTO</t>
  </si>
  <si>
    <t>SEPTIEMBRE</t>
  </si>
  <si>
    <t>OCTUBRE</t>
  </si>
  <si>
    <t>NOVIEMBRE</t>
  </si>
  <si>
    <t>DICIEMBRE</t>
  </si>
  <si>
    <t>PRINCIPAL</t>
  </si>
  <si>
    <t xml:space="preserve">APOYO </t>
  </si>
  <si>
    <t>2 al 10</t>
  </si>
  <si>
    <t>13 al 17</t>
  </si>
  <si>
    <t>20 al 24</t>
  </si>
  <si>
    <t>27 al 31</t>
  </si>
  <si>
    <t>3 al 7</t>
  </si>
  <si>
    <t>10 al 14</t>
  </si>
  <si>
    <t>17 al 21</t>
  </si>
  <si>
    <t>24 al 28</t>
  </si>
  <si>
    <t>25 al 31</t>
  </si>
  <si>
    <t>1 al 4</t>
  </si>
  <si>
    <t>7 al 11</t>
  </si>
  <si>
    <t>14 al 16</t>
  </si>
  <si>
    <t>21 al 30</t>
  </si>
  <si>
    <t>2 al 9</t>
  </si>
  <si>
    <t>12 al 16</t>
  </si>
  <si>
    <t>19 al 23</t>
  </si>
  <si>
    <t>26 al 30</t>
  </si>
  <si>
    <t>3 al 6</t>
  </si>
  <si>
    <t>9 al 13</t>
  </si>
  <si>
    <t>16 al 20</t>
  </si>
  <si>
    <t>24 al 27</t>
  </si>
  <si>
    <t>14 al 18</t>
  </si>
  <si>
    <t>21 al 25</t>
  </si>
  <si>
    <t>28 al 31</t>
  </si>
  <si>
    <t>4 al 8</t>
  </si>
  <si>
    <t>11 al 15</t>
  </si>
  <si>
    <t>18 al 22</t>
  </si>
  <si>
    <t>25 al 29</t>
  </si>
  <si>
    <t>1 al 5</t>
  </si>
  <si>
    <t>8 al 12</t>
  </si>
  <si>
    <t>15 al 19</t>
  </si>
  <si>
    <t>22 al 30</t>
  </si>
  <si>
    <t>1 al 10</t>
  </si>
  <si>
    <t>14 al 17</t>
  </si>
  <si>
    <t>4 al 7</t>
  </si>
  <si>
    <t>9 al 12</t>
  </si>
  <si>
    <t>15 a 19</t>
  </si>
  <si>
    <t>22 a 31</t>
  </si>
  <si>
    <t>1 trimestre</t>
  </si>
  <si>
    <t>2 trimestre</t>
  </si>
  <si>
    <t>3 trimestre</t>
  </si>
  <si>
    <t>4 trimestre</t>
  </si>
  <si>
    <t>AÑO</t>
  </si>
  <si>
    <t>GESTIÓN INTEGRAL DEL SGSST</t>
  </si>
  <si>
    <t xml:space="preserve">Documentos actualizados
</t>
  </si>
  <si>
    <t>P</t>
  </si>
  <si>
    <t>X</t>
  </si>
  <si>
    <t>Dr. Daniel Gonzalez</t>
  </si>
  <si>
    <t xml:space="preserve">Consultor ARL </t>
  </si>
  <si>
    <t>E</t>
  </si>
  <si>
    <t>2.1.1.
2.1.2.</t>
  </si>
  <si>
    <t xml:space="preserve">Actas y registros de asistencia </t>
  </si>
  <si>
    <t>2.1.1
2.1.2</t>
  </si>
  <si>
    <t>Política, objetivos y metas SGSST</t>
  </si>
  <si>
    <t>1. Documentos con cambio de versiona ctualizada
2. Plan de capacitaciones actualizado
3. Acta y formato validado y articulado
4. Matriz legal con inclusiond e actividades pendientes para dar cumplimiento
5. Listado maestrod e documentos actualizado
6. Acta de reunion y documento asosciado a orden ya seo
7.Informe</t>
  </si>
  <si>
    <t xml:space="preserve">1. Objetivos actualizados
2. Indicadores alineados a los programas, objetivos y politica </t>
  </si>
  <si>
    <t xml:space="preserve">1. Caracterizacion de accidentalidad </t>
  </si>
  <si>
    <t>COPASST</t>
  </si>
  <si>
    <t xml:space="preserve">1. Matriz de hallazgos </t>
  </si>
  <si>
    <t xml:space="preserve">
2: Indicadores actualizados</t>
  </si>
  <si>
    <t>x</t>
  </si>
  <si>
    <t xml:space="preserve">Consultor ARL 
COPASST
Equipo SST
ARL
Estrategia seguros </t>
  </si>
  <si>
    <t>Boletines publicados</t>
  </si>
  <si>
    <t>Lenis Amparo Medina</t>
  </si>
  <si>
    <t>1.1.3</t>
  </si>
  <si>
    <t xml:space="preserve">PRESUPUESTO    </t>
  </si>
  <si>
    <t>Resolución del presupuesto</t>
  </si>
  <si>
    <t xml:space="preserve">Dr. Daniel Gonzalez
Jefe Lenis Medina </t>
  </si>
  <si>
    <t>1.1.3.</t>
  </si>
  <si>
    <t>Presupuesto del SG-SSTA</t>
  </si>
  <si>
    <t>Seguimiento a la ejecución del presupuesto 2025</t>
  </si>
  <si>
    <t xml:space="preserve">Acta de Reunion </t>
  </si>
  <si>
    <t>Proyeccción y aprobación del presupuesto 2026</t>
  </si>
  <si>
    <t>1.1.6.
1.1.8.
2.7.1.</t>
  </si>
  <si>
    <t xml:space="preserve">REQUISITOS LEGALES    </t>
  </si>
  <si>
    <t xml:space="preserve">Documentación legal </t>
  </si>
  <si>
    <t>1.1.6
1.1.7
1.1.8
2.7.1</t>
  </si>
  <si>
    <t>Requisitos Legales y de otra indole</t>
  </si>
  <si>
    <t>Revisión y actualización documentos legales
_ACTUALIZACION RHSI
- ACTUALIZACION COMITÉ CONVIVENCIA</t>
  </si>
  <si>
    <t xml:space="preserve">Copia de los Documentos </t>
  </si>
  <si>
    <t xml:space="preserve">
ACTUALIZACION   COPASST 2025-2027, convocatoria, elecciones, conformacion
</t>
  </si>
  <si>
    <t>p</t>
  </si>
  <si>
    <t xml:space="preserve">
PUBLICACION  DEL RHSI
</t>
  </si>
  <si>
    <t>SEGUIMIENTO COMITÉ CONVIVENCIA</t>
  </si>
  <si>
    <t xml:space="preserve">Copia de INFORME TRIMESTRAL  DEL COMITÉ. </t>
  </si>
  <si>
    <t>1.1.7.  Sesiones periódicas del COPASST</t>
  </si>
  <si>
    <t xml:space="preserve">Copia de Actas de Reunion </t>
  </si>
  <si>
    <t>Revisión y/o actualización de documentos del  SG-SST</t>
  </si>
  <si>
    <t>procedimientos, rporamas, formatos</t>
  </si>
  <si>
    <t>Revisión y/o Actualización de la matriz de requisitos legales en SST.</t>
  </si>
  <si>
    <t xml:space="preserve">matriz actualizada </t>
  </si>
  <si>
    <t>Todos los Consultores</t>
  </si>
  <si>
    <t>2.5.1.</t>
  </si>
  <si>
    <t>DOCUMENTACIÓN</t>
  </si>
  <si>
    <t>MANUAL DEL SG-SST</t>
  </si>
  <si>
    <t>2.5.1</t>
  </si>
  <si>
    <t>Documentación</t>
  </si>
  <si>
    <t xml:space="preserve">
* Seguimiento al  Plan de capacitación -cronograma</t>
  </si>
  <si>
    <t xml:space="preserve">Matriz PLAN DE CAPACITACION - </t>
  </si>
  <si>
    <t>Revisión y actualización del Manual del Sistema de Gestión en SST</t>
  </si>
  <si>
    <t xml:space="preserve">MANUAL DEL SG-SST _ Control de cambios </t>
  </si>
  <si>
    <t>Revision y Actualización del listado maestro de documentos de SG-SST</t>
  </si>
  <si>
    <t xml:space="preserve">LISTADO MAESTRO DE DOCUMENTOS </t>
  </si>
  <si>
    <t>1.1.1.
1.1.2.</t>
  </si>
  <si>
    <t xml:space="preserve">FUNCIONES Y RESPONSABILIDADDES  </t>
  </si>
  <si>
    <t xml:space="preserve">Documentación   </t>
  </si>
  <si>
    <t>Divulgación de las  responsabilidades SST a líderes</t>
  </si>
  <si>
    <t xml:space="preserve">LISTADOS DE DIVULGACIÓN </t>
  </si>
  <si>
    <t>1.2.1.
1.2.2.</t>
  </si>
  <si>
    <t xml:space="preserve">CAPACITACIÓN Y ENTRENAMIENTO  </t>
  </si>
  <si>
    <t xml:space="preserve">Matriz de capacitación   </t>
  </si>
  <si>
    <t>Jefe Lenis Medina</t>
  </si>
  <si>
    <t>Capacitación y entrenamiento
Inducción y reinducción en SST</t>
  </si>
  <si>
    <t>Seguimiento matriz de Capacitación E indución</t>
  </si>
  <si>
    <t xml:space="preserve">MATRIZ DE CAPACITACIÓN 
Registros de capacitación y actas </t>
  </si>
  <si>
    <t xml:space="preserve">MES DE LA SEGURIDAD Y SALUD EN EL TRABAJO:
</t>
  </si>
  <si>
    <t xml:space="preserve"> planeacion mes sst elaboracion ficha tecnica
* Desarrollo de actividades mes SST
* Informe mes SST</t>
  </si>
  <si>
    <t>Ficha tecnica - Informe</t>
  </si>
  <si>
    <t xml:space="preserve">
</t>
  </si>
  <si>
    <t>PROGRAMA</t>
  </si>
  <si>
    <t>JEFE LENIS MEDINA</t>
  </si>
  <si>
    <t>OFICINA DE MERCADEO- CONTRATACION Y NOMINA</t>
  </si>
  <si>
    <t>6.1.1.
6.1.2.
6.1.3.
6.1.4.</t>
  </si>
  <si>
    <t>Semana de la salud</t>
  </si>
  <si>
    <t>caracterizacion de colaboradores   por eps</t>
  </si>
  <si>
    <t xml:space="preserve">Convocatoria </t>
  </si>
  <si>
    <t>PIEZA COMUNICATIVA</t>
  </si>
  <si>
    <t>COMUNICACIONES</t>
  </si>
  <si>
    <t>Gestion por EPS</t>
  </si>
  <si>
    <t xml:space="preserve">Plan de trabajo intervención, durante la semana d ela salud. </t>
  </si>
  <si>
    <t>EQUIPO SST - COPASST - BIENESTAR</t>
  </si>
  <si>
    <t>Incluir a los funcionarioas al programa de reincorparacion laboral</t>
  </si>
  <si>
    <t>Base de caracterizacion</t>
  </si>
  <si>
    <t>DR DANIEL GONZALEZ</t>
  </si>
  <si>
    <t>REALIZAR SEGUIMIENTO REINCORPORACION LABORAL</t>
  </si>
  <si>
    <t>DRA MARTHA DIAZ</t>
  </si>
  <si>
    <t>SEGUIMIENTO INCAPACIDADES</t>
  </si>
  <si>
    <t xml:space="preserve">EDWARD CASTRO 
YUDY ARLADIS ARANGO </t>
  </si>
  <si>
    <t>Realizar conceptos tecnicos para la organización de puesto de trabajo DE ACUERDO CON DEMANDA</t>
  </si>
  <si>
    <t>concepto tecnico</t>
  </si>
  <si>
    <t>TALENTO HUMANO</t>
  </si>
  <si>
    <t>Documentar guia tecnica para la implementacion de  sst en casa</t>
  </si>
  <si>
    <t>documento normalizado</t>
  </si>
  <si>
    <t>4.1.2.
4.1.1.
4.1.4.</t>
  </si>
  <si>
    <t>IDENTIFICACIÓN DE PELIGROS Y RIESGOS  IPEVR.</t>
  </si>
  <si>
    <t xml:space="preserve">IDENTIFICACIÓN DE PELIGROS Y RIESGOS  </t>
  </si>
  <si>
    <t>2.11.1.
4.1.2.
4.1.1.
4.1.4.</t>
  </si>
  <si>
    <t>Identificación de peligros, aspectos ambientales, evaluación, valoración y determinación de controles</t>
  </si>
  <si>
    <t xml:space="preserve">Revisión documental  de la Matriz Peligros </t>
  </si>
  <si>
    <t xml:space="preserve">Diagnostico matriz revisada </t>
  </si>
  <si>
    <t>JAIRO A. VASQUEZ</t>
  </si>
  <si>
    <t xml:space="preserve">matriz actualizada por sede con informe </t>
  </si>
  <si>
    <t>Jairo vasquez - Yudi Arladis Arango</t>
  </si>
  <si>
    <t xml:space="preserve">Plan de trabajo intervención, de  Matriz Peligros  por sede de acuerdo con priorización. </t>
  </si>
  <si>
    <t>matriz actualizada por sede</t>
  </si>
  <si>
    <t>Lenis Amparo Medina - Yudi Arladis Arango</t>
  </si>
  <si>
    <t>Seguimiento al registro de reporte de incidentes, actos y condiciones inseguras.</t>
  </si>
  <si>
    <t xml:space="preserve">Matriz de Seguimiento </t>
  </si>
  <si>
    <t>Mediciones Higienicas conforme a la priorización de Riesgos</t>
  </si>
  <si>
    <t xml:space="preserve">informe de mediciones </t>
  </si>
  <si>
    <t>4.2.1.
4.2.4.
4.2.2.</t>
  </si>
  <si>
    <t>INSPECCIONES DE SEGURIDAD</t>
  </si>
  <si>
    <t>Formato de inspección</t>
  </si>
  <si>
    <t>Yudy Arladis Arango</t>
  </si>
  <si>
    <t>Jairo vasquez
Consultores ARL</t>
  </si>
  <si>
    <t xml:space="preserve">INSPECCIONES   </t>
  </si>
  <si>
    <t>Inspecciones de Seguridad</t>
  </si>
  <si>
    <t>Realizar las inspecciones de acuerdo a la periocidad del Programa* en cada planeacion se describirá a que unidad y/o servicio realiza la inspección, (CRONOGRAMA)</t>
  </si>
  <si>
    <t xml:space="preserve">Formato de inspección, Matriz de hallazgos </t>
  </si>
  <si>
    <t>Andres Bejarano
Consultores ARL</t>
  </si>
  <si>
    <t>seguimiento Inspecciones del  COPASST de acuerdo con programaciòn</t>
  </si>
  <si>
    <t>formato de inspección</t>
  </si>
  <si>
    <t>Seguimiento matriz de hallazgos</t>
  </si>
  <si>
    <t xml:space="preserve">Matriz de Hallazgos </t>
  </si>
  <si>
    <t xml:space="preserve">PROGRAMA PARA LA PREVENCIÓN DEL RIESGO PUBLICO </t>
  </si>
  <si>
    <t>Documentación del Programa</t>
  </si>
  <si>
    <t xml:space="preserve">
Jefe Lenis Medina
</t>
  </si>
  <si>
    <t xml:space="preserve">Consultor Externo ARL </t>
  </si>
  <si>
    <t>Estructura del programa para la Gestión del Riesgo Público</t>
  </si>
  <si>
    <t>Actualizacion programa de  prevención del riesgo publico, alineada  a la  estrategia de sana convivencia</t>
  </si>
  <si>
    <t xml:space="preserve">programa prevencion del r publico V2, </t>
  </si>
  <si>
    <t>GESTIÓN CON PORCESOS:</t>
  </si>
  <si>
    <t>Piezas graficas de riesgo publico: CONECTEMONOS (REVISTA)</t>
  </si>
  <si>
    <t>3 PIEZAS COMUNICATIVAS</t>
  </si>
  <si>
    <t>Open mic como estrategia de sensibilizacion para la prevención de  riesgos. (redes,reel,tik tok)</t>
  </si>
  <si>
    <t xml:space="preserve">INFORME FUNCIONAL </t>
  </si>
  <si>
    <t>Refuerzos de comportamientos seguros  SBC  (INMERSIONES DE CAMPO EQUIPOS TERRITORIALES Y SALAS DE URGENCIAS)</t>
  </si>
  <si>
    <t>FICHA TECNICA</t>
  </si>
  <si>
    <t xml:space="preserve">Análisis  funsionales de casos involucrados en riesgo publico-Revisión y analisis  de eventos de riesgo publico por localidad </t>
  </si>
  <si>
    <t>Informe</t>
  </si>
  <si>
    <t>Realizar encuesta de diagnostico integral de riesgo publico: metodologia sana convivencia</t>
  </si>
  <si>
    <t>Dideño  stand up  comedi RP y otros riesgos  ( capacitación)</t>
  </si>
  <si>
    <t xml:space="preserve">documento, TERRORISMO, </t>
  </si>
  <si>
    <t>GESTION DEL ENTORNO</t>
  </si>
  <si>
    <t>Mapas de riesgo público por localidad</t>
  </si>
  <si>
    <t xml:space="preserve">Documento: SECUESTRO,AGRESION FISISCA, ATRACO, HURTO,VIOLENCIA SEXUAL. </t>
  </si>
  <si>
    <t>Seguimiento plan de Capacitaciòn -PLAN DE TRABAJO-INDICADORES-INSPECCIONES</t>
  </si>
  <si>
    <t xml:space="preserve">PLAN ESTRATEGICO DE SEGURIDAD VIAL </t>
  </si>
  <si>
    <t>Cesar Valencia</t>
  </si>
  <si>
    <t>Equipo Transportes 
Consultor Externo ARL</t>
  </si>
  <si>
    <t>Resolución 20223040040595 de 2022</t>
  </si>
  <si>
    <t>REALIZAR AUDITORIA INTERNA AL PESV</t>
  </si>
  <si>
    <t xml:space="preserve">Carta formada por Gerencia </t>
  </si>
  <si>
    <t>Actas y listados de asistencia</t>
  </si>
  <si>
    <t xml:space="preserve">presentacion politica, soportes de socializacion  </t>
  </si>
  <si>
    <t>ARTICULACION POLITICA PREVENCION DEL CONSUMO SPA, ALCOHOL : APLICACIÓN DE PRUEBAS, SOCIALIZACION DE LA POLITICA PREVENCION</t>
  </si>
  <si>
    <t>Listados de asistencia</t>
  </si>
  <si>
    <t>Piezas comunicativas
Listados de asistencia</t>
  </si>
  <si>
    <t xml:space="preserve">Resultados de Dx realizado </t>
  </si>
  <si>
    <t>Matriz IPEVR</t>
  </si>
  <si>
    <t xml:space="preserve">PROGRAMA PARA LA PREVENCIÓN DEL RIESGO - CAIDAS A NIVEL </t>
  </si>
  <si>
    <t>PROGRAMAS PREVENCIÓN DE CAÍDAS A NIVEL</t>
  </si>
  <si>
    <t>Jose Daniel Gonzalez
Lenis Amparo Medina</t>
  </si>
  <si>
    <t>Asesor ARL</t>
  </si>
  <si>
    <t>Cronograma MATRIZ DE HALLAZGOS</t>
  </si>
  <si>
    <t>LISTADOS DE ASISTENCIA -VIRTUAL-</t>
  </si>
  <si>
    <t xml:space="preserve">LISTADOS DE ASISTENCIA </t>
  </si>
  <si>
    <t xml:space="preserve">
Seguimiento plan de Capacitaciòn -PLAN DE TRABAJO-INDICADORES-INSPECCIONES</t>
  </si>
  <si>
    <t xml:space="preserve">listas de asistencia , ficha tècnica </t>
  </si>
  <si>
    <t xml:space="preserve">INDICADORES: CUMPLIMIENTO, COBERTURA, APROPIACION </t>
  </si>
  <si>
    <t>PROGRAMA DE RIESGO QUÍMICO</t>
  </si>
  <si>
    <t>Consultor ARL 
Jairo Vasquez</t>
  </si>
  <si>
    <t>Actualización de Linea Basal  de la Gestión del Programa de Riesgo Químico 2024</t>
  </si>
  <si>
    <t>Documento de seguimiento de Línea Basal 2024</t>
  </si>
  <si>
    <t>Documentacion nomalizada y actualizada en el Sistema de Gestión SGSST</t>
  </si>
  <si>
    <t>Actualización y/o ajuste de la matriz de de inventario de sustancias químicas, de acuerdo con los cambios y adquisiciones que se presenten en la institución.
Caracterizacion de uso de sustancias prioritarias</t>
  </si>
  <si>
    <t xml:space="preserve">Matriz de inventario de Sustancias Quimicas. </t>
  </si>
  <si>
    <t xml:space="preserve">* Cronograma
*Matriz de Hallazgos
</t>
  </si>
  <si>
    <t xml:space="preserve">Aplicación del Sistema Globalmente Armonizado SGA en las diferentes sedes donde se tienen sustancias quimicas, cumpliendo con los parametros dados en la resolucion 1496 de agosto  de 2018 y Resolución 773 de 2021, en los servicios de: Patología, Laboratorio Clínico, Unidad Renal, Mantenimiento, esterilizacion, Central de Gases Medicinales, entre otros. </t>
  </si>
  <si>
    <t>Informes Técnicos. Rotulos, actas, matriz de de inventario de sustancias químicas</t>
  </si>
  <si>
    <t>Seguimiento mediciones higiénicas: Generar RECOMENDACIONES  técnicos a partir de los resultados de mediciones higiénicas .</t>
  </si>
  <si>
    <t>Informes y matriz de hallazgos</t>
  </si>
  <si>
    <t>Documentos e informes técnicos, actas de asistencia, evaluaciones</t>
  </si>
  <si>
    <t xml:space="preserve">INTERVENCIÓN EN RIESGO MECÁNICO </t>
  </si>
  <si>
    <t>* Cronograma de Inspecciones
* Matriz de Hallazgos
* Inventario de Herramientas y maquinas (Porpias de de trabajadores)</t>
  </si>
  <si>
    <t xml:space="preserve">* DOS PROCEDIMIENTOS
* Inventario de maquinaria </t>
  </si>
  <si>
    <t>Fichas de seguridad de la maquinaria</t>
  </si>
  <si>
    <t>PROGRAMA DE  TAR</t>
  </si>
  <si>
    <t xml:space="preserve">Jairo Alberto Vasquez </t>
  </si>
  <si>
    <t xml:space="preserve">Documento Actualizado </t>
  </si>
  <si>
    <t>2) Documentar Programa en energias peligrosas</t>
  </si>
  <si>
    <t>Programa documentado</t>
  </si>
  <si>
    <t xml:space="preserve">
3) Actualizar el Listado Mestro de Documentos y Registros</t>
  </si>
  <si>
    <t>) Listado maestro actualizado, se evidenciará en el cambio de versiones</t>
  </si>
  <si>
    <t xml:space="preserve">4) Actualizar matriz Legal TAR  (Realizando revision de articulos aplicables)
5) Realizar medicion de cumplimeinto de Matriz Legal </t>
  </si>
  <si>
    <t xml:space="preserve">Matriz legal TAR
Matriz legal evaluada </t>
  </si>
  <si>
    <t>Cronograma eleborado
Registros de inspecciones de acuerdo a cronograma</t>
  </si>
  <si>
    <t>Listados de Asistencia
Acta</t>
  </si>
  <si>
    <t>4.2.6.</t>
  </si>
  <si>
    <t xml:space="preserve">ELEMENTOS DE PROTECCIÓN   </t>
  </si>
  <si>
    <t xml:space="preserve">Patricia Prieto </t>
  </si>
  <si>
    <t xml:space="preserve">Actualizacion   de procedimiento de entrega de elementos de protección personal </t>
  </si>
  <si>
    <t xml:space="preserve">procedimiento </t>
  </si>
  <si>
    <t>Entrega de elementos de protección personal (Actividad permanente)</t>
  </si>
  <si>
    <t xml:space="preserve">Registro de entrega </t>
  </si>
  <si>
    <t>N/A</t>
  </si>
  <si>
    <t xml:space="preserve">CONDICIONES DE SALUD </t>
  </si>
  <si>
    <t>DOCUMENTOS Y SOPORTES</t>
  </si>
  <si>
    <t>Dr Daniel Gonzalez</t>
  </si>
  <si>
    <t>3.11.
3.1.4.
3.1.5.
3.1.7.</t>
  </si>
  <si>
    <t>Dr Daniel Gonzalez
Jefe Lenis Medina</t>
  </si>
  <si>
    <t>3.11.
3.1.4.</t>
  </si>
  <si>
    <t xml:space="preserve">SALUD EN EL TRABAJO  </t>
  </si>
  <si>
    <t>Salud en el Trabajo</t>
  </si>
  <si>
    <t>Realización de examenes ocupacionales de ingreso y de retiro al talento humano de servicios social obligatorio y funcionarios - Actividad permanente , y examen periodico</t>
  </si>
  <si>
    <t>Historia Clinica , diagnostico de condicione sde salud, concepto de aptitud laboral</t>
  </si>
  <si>
    <t xml:space="preserve">Dr. Daniel Gonzalez </t>
  </si>
  <si>
    <t xml:space="preserve">Realización de examenes ocupacionales  periódicos </t>
  </si>
  <si>
    <t xml:space="preserve">Informe </t>
  </si>
  <si>
    <t>Seguimiento a recomendaciones medico ocupacionales</t>
  </si>
  <si>
    <t>Matriz  de seguimientos</t>
  </si>
  <si>
    <t>Martha Perea</t>
  </si>
  <si>
    <t>documentos y soportes</t>
  </si>
  <si>
    <t>PROGRAMA DE ACONDICIONAMIENTO FISICO -PAF</t>
  </si>
  <si>
    <t xml:space="preserve">PAF - CARACTERIZACION </t>
  </si>
  <si>
    <t>FICHA TECNICA MESOCICLO - CRONOGRAMA - SOPORTE DE ASISTENCIA</t>
  </si>
  <si>
    <t>Conmemoracion del mes de la  SALUD EN EL MUNDO DEL TRABAJO</t>
  </si>
  <si>
    <t xml:space="preserve">Ficha tecnica ,  asistencia ,  registro fotografico, infografias, material comunicaciones </t>
  </si>
  <si>
    <t>PERDER ES GANAR
Intervenciòn, seguimiento y control</t>
  </si>
  <si>
    <t>1. Ficha tecnica  
2. Informe</t>
  </si>
  <si>
    <t>PROGRAMA DE PREVENCION DEL RIESGO CARDIOVASCULAR</t>
  </si>
  <si>
    <t>inofrme trimestral</t>
  </si>
  <si>
    <t>Consultor ARL</t>
  </si>
  <si>
    <t>CONSULTOR arl</t>
  </si>
  <si>
    <t xml:space="preserve">SISTEMA DE VIGILANCIA EPIDEMIOLÓGICO </t>
  </si>
  <si>
    <t xml:space="preserve">Dr Daniel Gonzalez
</t>
  </si>
  <si>
    <t>Seguimiento Línea basal PVE Prevención y Control del Riesgo Biológico</t>
  </si>
  <si>
    <t>Informe 360 SURA - EXCEL</t>
  </si>
  <si>
    <t>Consultores ARL Sura</t>
  </si>
  <si>
    <t xml:space="preserve">GESTION DOCUMENTAL: 
- Revisión, ajuste del documento del PVE Biologico
-formatos
Procedimientos </t>
  </si>
  <si>
    <t xml:space="preserve">Documentos revizados </t>
  </si>
  <si>
    <t>Inspecciones Bioseguridad y/o Seguimiento a Mejoras según cronograma</t>
  </si>
  <si>
    <t>Matriz de hallazgos y cronograma</t>
  </si>
  <si>
    <t>Estrategia  CERO PUNCIONES, UNETE AL CUIDADO, prevencion de  accidentalidad por riesgo biológico - cortopunzantes articulado con Programa de Salud Mental</t>
  </si>
  <si>
    <t>Ficha tecnica Registros  y fotográfico - CRONOGRAMA</t>
  </si>
  <si>
    <t>Entrenamiento en descarte de cortopunzantes - Taller</t>
  </si>
  <si>
    <t xml:space="preserve">Material didactico
Listados de asistencia </t>
  </si>
  <si>
    <t>Consultor</t>
  </si>
  <si>
    <t>Consultor -ARL -SST</t>
  </si>
  <si>
    <t>equipo sst</t>
  </si>
  <si>
    <t>e</t>
  </si>
  <si>
    <t>Campañas de Prevencion en Salud :
*Tuberculosis
*Meningitis
*Hepatitis
*Lavado de Manos
*Lucha contra SIDA</t>
  </si>
  <si>
    <t>Registro fotografico, FICHA TECNICA</t>
  </si>
  <si>
    <t xml:space="preserve">1.  Documentos SVE actualizados
2. Informes DX condiciones de salud y de trabajo.
3. Matriz de caracterizacion de areas criticas DME
4. Informe Línea basal DME
5. Matriz de indicadores actualizada 
</t>
  </si>
  <si>
    <t>1. Informes
2. Listados de asistencia.
3. Matriz de mejoras
4. Cronograma</t>
  </si>
  <si>
    <t xml:space="preserve">
1. matriz de sintomaticos actualizada 
2,. Informe de perfil sd</t>
  </si>
  <si>
    <t xml:space="preserve">
Seguimiento plan de Capacitaciòn -PLAN DE TRABAJO-INDICADORES-INSPECCIONES
</t>
  </si>
  <si>
    <t xml:space="preserve">1. plan de trabajo, capacitaciòn </t>
  </si>
  <si>
    <t xml:space="preserve">PROGRAMA DE VIGILANCIA EPIDEMIOLÓGICO </t>
  </si>
  <si>
    <t xml:space="preserve">Consultor Externo ARL 
</t>
  </si>
  <si>
    <t xml:space="preserve">PVE RADIACIONES IONIZANTES </t>
  </si>
  <si>
    <t xml:space="preserve">Entrega de dosímetros </t>
  </si>
  <si>
    <t>Registro de entrega</t>
  </si>
  <si>
    <t xml:space="preserve">Análisis de de resultados de dosimetrías </t>
  </si>
  <si>
    <t>Investigaciones por presunta Sobrexposición</t>
  </si>
  <si>
    <t>informe</t>
  </si>
  <si>
    <t>Inspecciones iniciales o de seguimiento a las salas radiológicas u odontológicas según cronograma</t>
  </si>
  <si>
    <t>Matriz de hallazgos</t>
  </si>
  <si>
    <t>Protección radiológica  (CURSO) SEGUIMIENTO SEMESTRAL)</t>
  </si>
  <si>
    <t>MAO</t>
  </si>
  <si>
    <t>Revisiòn Documental programama, formatos y demas</t>
  </si>
  <si>
    <t>Informe de auditoría</t>
  </si>
  <si>
    <t>Dra. Gloria Galeano</t>
  </si>
  <si>
    <t>3.1.7.</t>
  </si>
  <si>
    <t>PVE RIESGO PSICOSOCIAL</t>
  </si>
  <si>
    <t>SVE</t>
  </si>
  <si>
    <t>CONSULTOR ARL SURA</t>
  </si>
  <si>
    <t>Documento ajustado</t>
  </si>
  <si>
    <t>Consultora Médica ARL
Consultora Química ARL</t>
  </si>
  <si>
    <t>3.2.1.
3.2.2.</t>
  </si>
  <si>
    <t xml:space="preserve">Documentos </t>
  </si>
  <si>
    <t xml:space="preserve">INCCIDENTE DE TRABAJO Y ENFERMEDAD LABORAL </t>
  </si>
  <si>
    <t>Incidentes de trabajo y enfermedades laborales</t>
  </si>
  <si>
    <t>Reporte de de los accidentes de trabajo y enfermedad laboral -Actividad permanente-</t>
  </si>
  <si>
    <t>FURAT-FUREL</t>
  </si>
  <si>
    <t xml:space="preserve">Investigación de incidentes, accidentes y enfermedad laboral </t>
  </si>
  <si>
    <t xml:space="preserve">* Investigación
* PLAN DE ACCIÓN
* LECCIÓN DE APRENDIDA </t>
  </si>
  <si>
    <t xml:space="preserve">Dr Daniel Gonzalez
Jefe Lenis Medina
</t>
  </si>
  <si>
    <t>Divulgacion de Lecciones Aprendidas, de acuerdo a la Accidentalidad Presentada en las unidades</t>
  </si>
  <si>
    <t xml:space="preserve">Soporte de Divulgaciín </t>
  </si>
  <si>
    <t>Registro y análisis de indicadores de accidentalidad y enfermedad laboral</t>
  </si>
  <si>
    <t xml:space="preserve">ficha del indicador </t>
  </si>
  <si>
    <t>Seguimiento al cierre de los planes de acción de accidentes con lesiones incapacitantes</t>
  </si>
  <si>
    <t xml:space="preserve">matriz de hallazgos </t>
  </si>
  <si>
    <t>3.3.1.
3.3.2.
3.3.3.
3.3.4.
3.3.5.
3.3.6.</t>
  </si>
  <si>
    <t>Ficha de indicador</t>
  </si>
  <si>
    <t xml:space="preserve">VIGILANCAI DE LAS CONDICIONES DE SALUD </t>
  </si>
  <si>
    <t>3.3.1.
3.3.2
3.3.3
3.3.4.
3.3.5
3.3.6</t>
  </si>
  <si>
    <t xml:space="preserve">Mecanismos de vigilancia de las condiciones de salud de los trabajadores </t>
  </si>
  <si>
    <t>Caracterizar y analizar el ausentismo laboral general por causa médica y retroalimentación a las líneas implicadas para su intervención prioritaria</t>
  </si>
  <si>
    <t xml:space="preserve">Caracterizar,  y analizar la enfermedad laboral </t>
  </si>
  <si>
    <t xml:space="preserve">* Análisis del diagnóstico de las condiciones de salud 2024
* Generar plan de intervencion </t>
  </si>
  <si>
    <t>DOCUMENTOS - Informes</t>
  </si>
  <si>
    <t xml:space="preserve">Referente  Emergencias Internas
Jairo Vasquez </t>
  </si>
  <si>
    <t>Asesoría Técnica ARL SURA 
Auxiliares SST</t>
  </si>
  <si>
    <t xml:space="preserve">                                        
1) Carpeta Anexos 2025
</t>
  </si>
  <si>
    <t>Referente  Emergencias Internas
Jairo Vasquez</t>
  </si>
  <si>
    <t>2) Realizar las acciones pertinentes para el cumplimiento de los criterios calificados medinate la herramienta de evaluación del PHGRD por SDS.
- Actualizar registro de incidentes previos y su impacto en  la institución
- Gestionar inventario de equipos de sistemas  y  software. Sistema de Protección de la información.
- Elaboracion y/o instalación de rutas y mapas completos por sede.</t>
  </si>
  <si>
    <t>3) Actualizar el Listado Mestro de Documentos y Registros</t>
  </si>
  <si>
    <t>1) Listado maestro actualizado, se evidenciará en el cambio de versiones</t>
  </si>
  <si>
    <t xml:space="preserve">1) AVR Documentados ( Localidad Tunjuelito)                                    </t>
  </si>
  <si>
    <t>2) Documentar herramienta matriz de consolidación  nivel de riesgo SRS</t>
  </si>
  <si>
    <t xml:space="preserve"> 1) Planes de accion documentados y con seguimiento 
</t>
  </si>
  <si>
    <t>3) Documentar planes de accion de los AVR Documentados  - Localidad Tunjuelito</t>
  </si>
  <si>
    <t xml:space="preserve">1) Planes de accion documentados y con seguimiento 
</t>
  </si>
  <si>
    <t>4) Documentar Fichas PHRED- Localidad USME.</t>
  </si>
  <si>
    <t xml:space="preserve">1)  Fichas PHERD de unidades priorizadas y de la localidad Usme
</t>
  </si>
  <si>
    <t>5) Actualización y seguimiento a Fichas PHRED- según necesidad (Auditorias Internas y Externas, habilitacion, acreditación etc.</t>
  </si>
  <si>
    <t>1)  Fichas PHERD de unidades priorizadas y de la localidad Usme</t>
  </si>
  <si>
    <t xml:space="preserve">6) Codificar y registrar formato PREA (Plan de Respuesta Específico por amenaza).
</t>
  </si>
  <si>
    <t xml:space="preserve">1)  Formato Normalizado PREA </t>
  </si>
  <si>
    <t xml:space="preserve">1) Cronograma Inspecciones
2) Formatos Diligenciados 
3) Inventarios Recursos de Emergencias </t>
  </si>
  <si>
    <t xml:space="preserve">
2) Documentar, actualizar y realizar seguimiento a matrices de hallazgos.</t>
  </si>
  <si>
    <t>1) Matrices de Hallazgos Ondrive</t>
  </si>
  <si>
    <t>3) Gestionar la adquisición, reposición, cambio o recarga de equipos de emergencia de acuerdo a inspecciones diagnósticas en cada centro de salud, Hospital o sedes teniendo en cuenta la identificación de criterios necesarios para la preparación y respuesta De Emergencias.</t>
  </si>
  <si>
    <t xml:space="preserve">1) Cronograma, invetario </t>
  </si>
  <si>
    <t>1) Cronograma Metodología diseñada 
* Plan de capacitaciones 2025</t>
  </si>
  <si>
    <t>1) Listados de asistencia
Indicadores de Cumplimiento y cobertura</t>
  </si>
  <si>
    <t xml:space="preserve">
1) Resolucion actualizada
2) ISH aplicados </t>
  </si>
  <si>
    <t xml:space="preserve">1) Resolucion Actualizada
2) Plan de trabajo documentado 2025
3) Plan de trabajo ALMERA
</t>
  </si>
  <si>
    <t>CHGRD</t>
  </si>
  <si>
    <t>Referente  Emergencias Internas
Yudy Arango</t>
  </si>
  <si>
    <t>1) Cotizaciones, correos etc</t>
  </si>
  <si>
    <t>2)  Buscar mecanismos de articulación con entes externos (Bomberos, cruz roja, universidades etc) para fortalecer las competencias e interes de los brigadistas.</t>
  </si>
  <si>
    <t>1) Cotizaciones, correos etc.</t>
  </si>
  <si>
    <t>3) Convocatoria y divulgación de las brigada de emergencias en cada una de las unidades y lanzamiento de estrategias para incrementar y mantener la brigada de emergencias.</t>
  </si>
  <si>
    <t>1) Videos, piezas cominicativas etc</t>
  </si>
  <si>
    <t>4)  Desarrollo de capacitación Brigada según cronograma.</t>
  </si>
  <si>
    <t>1) Carpeta Anexos 2025
2) Actas y listas de asistencias</t>
  </si>
  <si>
    <t>5)  Actualizacion a Base de Brigadistas 2025</t>
  </si>
  <si>
    <t>1) Carpeta Anexos 2025
2) Drive Base de Brigadistas</t>
  </si>
  <si>
    <t xml:space="preserve">1) Cronograma
2) Carpeta Anexos 2025
3)Formatos de evaluación y listas de asistencia.
4) Plan Acción </t>
  </si>
  <si>
    <t>1) Excel con criterios y su mode de cumplimiento.
2) Acta de reunion y lista de asistencia 
3) Solicitudes de conceptos / Certificados</t>
  </si>
  <si>
    <t xml:space="preserve">
1) Documentos PONES
2) Listas de Asistencia
</t>
  </si>
  <si>
    <t xml:space="preserve">1) Cronograma
2)Formatos de evaluación y listas de asistencia.
3) Plan Acción </t>
  </si>
  <si>
    <t xml:space="preserve">Asesoría Técnica ARL SURA 
Auxiliares SST - Lideres Gestión Ambiental </t>
  </si>
  <si>
    <t>GESTIÓN DE RESULTADOS DEL SG-SST</t>
  </si>
  <si>
    <t xml:space="preserve">Resultados de auditoría </t>
  </si>
  <si>
    <t>Gestion de resultados del SG-SST</t>
  </si>
  <si>
    <t xml:space="preserve">Análisis indicadores de estructura, proceso y resultado del SG-SST </t>
  </si>
  <si>
    <t>Indicadores</t>
  </si>
  <si>
    <t xml:space="preserve">Auditoria Interna al SG-SST con participación del COPASST </t>
  </si>
  <si>
    <t>Resultado de Auditoria</t>
  </si>
  <si>
    <t xml:space="preserve">Revisión anual por la Gerencia </t>
  </si>
  <si>
    <t>Autoevalucaión 2025 sistema basado en resolución 312 de 2019 
- Inclusión de resultados en plan de trabajo 2026</t>
  </si>
  <si>
    <t>Resultado de Autoevaluación</t>
  </si>
  <si>
    <t>consultor ARL</t>
  </si>
  <si>
    <t>7.1.1.
7.1.2.
7.1.3
7.1.4</t>
  </si>
  <si>
    <t xml:space="preserve">ACCIONES PREVENTIVAS Y CORRECTIVAS </t>
  </si>
  <si>
    <t>Plan de mejora</t>
  </si>
  <si>
    <t>Acciones preventivas y correctivas con base en los resultados del SG-SST</t>
  </si>
  <si>
    <t>Definir acciones con base en resultados del SG-SST. (PLAN DE MEJORAMIENTO DE AUTO EVALUACION 2024)</t>
  </si>
  <si>
    <t>Plan de Mejoramiento</t>
  </si>
  <si>
    <t>Ejecución de acciones preventivas, correctivas y de mejora de la investigación de incidentes, accidentes de trabajo y enfermedad laboral</t>
  </si>
  <si>
    <t xml:space="preserve">Seguimiento a Planes de Mejoramienro </t>
  </si>
  <si>
    <t>Ejecución de acciones preventivas, correctivas y de mejora de Ente externo- (SI SE PRESENTA)</t>
  </si>
  <si>
    <t xml:space="preserve">Planes de Mejoramienro </t>
  </si>
  <si>
    <t>ACTIVIDADES PROGRAMADAS</t>
  </si>
  <si>
    <t>TRIMESTRE</t>
  </si>
  <si>
    <t>ACTIVIDADES EJECUTADAS</t>
  </si>
  <si>
    <t>SEMESTRE</t>
  </si>
  <si>
    <t>PLAN DE TRABAJO DE SST 2018 emergencias</t>
  </si>
  <si>
    <t>1ER TRIMESTRE</t>
  </si>
  <si>
    <t>2DO TRIMESTRE</t>
  </si>
  <si>
    <t>3ro TRIMESTRE</t>
  </si>
  <si>
    <t>4to TRIMESTRE</t>
  </si>
  <si>
    <t>PLAN DE TRABAJO DE SST 2018</t>
  </si>
  <si>
    <t xml:space="preserve">Promedio cumplimiento </t>
  </si>
  <si>
    <t>ENE</t>
  </si>
  <si>
    <t>FEB</t>
  </si>
  <si>
    <t>MAR</t>
  </si>
  <si>
    <t>ABR</t>
  </si>
  <si>
    <t>MAY</t>
  </si>
  <si>
    <t>JUN</t>
  </si>
  <si>
    <t>JUL</t>
  </si>
  <si>
    <t>AGO</t>
  </si>
  <si>
    <t>SEP</t>
  </si>
  <si>
    <t>OCT</t>
  </si>
  <si>
    <t>NOV</t>
  </si>
  <si>
    <t>DIC</t>
  </si>
  <si>
    <t>Identificación de Peligros</t>
  </si>
  <si>
    <t>TIPO</t>
  </si>
  <si>
    <t>Cantidad.</t>
  </si>
  <si>
    <t xml:space="preserve">Matriz de identificación de peligros Programadas </t>
  </si>
  <si>
    <t xml:space="preserve">Matriz de identificación de peligros Actualizadas  </t>
  </si>
  <si>
    <t>PENDIENTE</t>
  </si>
  <si>
    <t>ABRAHAM LINCOL</t>
  </si>
  <si>
    <t>Porcentaje de cumplimiento</t>
  </si>
  <si>
    <t>NUEVO MUZU</t>
  </si>
  <si>
    <t>ISLA DEL SOL</t>
  </si>
  <si>
    <t xml:space="preserve">CARMEN </t>
  </si>
  <si>
    <t>ODONTOLOGICA</t>
  </si>
  <si>
    <t xml:space="preserve">CONDICIONES DE SEGURIDAD - GESTION DE PELIGROS Y RIESGOS </t>
  </si>
  <si>
    <t>% CUMPLIMIENTO</t>
  </si>
  <si>
    <t>SEO</t>
  </si>
  <si>
    <t xml:space="preserve">TAREAS DE ALTO RIESGO </t>
  </si>
  <si>
    <t xml:space="preserve">RIESGO PUBLICO </t>
  </si>
  <si>
    <t xml:space="preserve">RIESGO QUIMICO </t>
  </si>
  <si>
    <t>PROGRAMA DE VIGILANCIA EPIDEMIOLOGICA</t>
  </si>
  <si>
    <t>PVE Control del Riesgo Biologico</t>
  </si>
  <si>
    <t>PVE desordenes musculoesqueleticos</t>
  </si>
  <si>
    <t>PVE Radiaciones Ionizantes</t>
  </si>
  <si>
    <t>PVE Riesgo psicosocial</t>
  </si>
  <si>
    <t xml:space="preserve">VIGILANCIA DE LAS CONDICIONES DE SALUD </t>
  </si>
  <si>
    <t xml:space="preserve">GESTION DE AMENAZAS </t>
  </si>
  <si>
    <t>PLAN  HOSPITALARIO DE EMERGENCIA</t>
  </si>
  <si>
    <t>COMITÉ HOSPITALARIO DE EMERGENCIA</t>
  </si>
  <si>
    <t>BRIGADA DE EMERENCIA</t>
  </si>
  <si>
    <t>PLAN DE TRABAJO DE SST 2021</t>
  </si>
  <si>
    <t xml:space="preserve">META </t>
  </si>
  <si>
    <t xml:space="preserve">ACTIVIDADES </t>
  </si>
  <si>
    <t>PROGRAMACIÓN</t>
  </si>
  <si>
    <t xml:space="preserve">TOTAL ACTIVIDADES 1ER TRIM </t>
  </si>
  <si>
    <t xml:space="preserve">% CUMPLIMIENTO DEL PERIODO </t>
  </si>
  <si>
    <t xml:space="preserve">TOTAL ACTIVIDADES 2DO TRIM </t>
  </si>
  <si>
    <t xml:space="preserve">TOTAL ACTIVIDADES 3ER TRIM </t>
  </si>
  <si>
    <t xml:space="preserve">TOTAL ACTIVIDADES 4TO TRIM </t>
  </si>
  <si>
    <t xml:space="preserve">GESTIÓN INTEGRAL DEL SGSST </t>
  </si>
  <si>
    <t xml:space="preserve">GESTION DE PELIGROS Y RIESGOS </t>
  </si>
  <si>
    <t xml:space="preserve">GESTIÓN  DE SALUD </t>
  </si>
  <si>
    <t xml:space="preserve">PORCENTAJE CUMPLIMIENTO POR MES </t>
  </si>
  <si>
    <t xml:space="preserve">% CUMPLIMIENTO </t>
  </si>
  <si>
    <t xml:space="preserve">LÍNEAS DE INTERVENCIÓN </t>
  </si>
  <si>
    <t xml:space="preserve">1ER TRIMESTRE </t>
  </si>
  <si>
    <t xml:space="preserve">2do TRIMESTRE </t>
  </si>
  <si>
    <t xml:space="preserve">3er TRIMESTRE </t>
  </si>
  <si>
    <t xml:space="preserve">4to TRIMESTRE </t>
  </si>
  <si>
    <t xml:space="preserve">% por Trimestre </t>
  </si>
  <si>
    <t>META</t>
  </si>
  <si>
    <t xml:space="preserve">ATENCIÓN MÉDICA OCUPACIONAL </t>
  </si>
  <si>
    <t>MES</t>
  </si>
  <si>
    <t>3er TRIMESTRE</t>
  </si>
  <si>
    <t>TOTAL</t>
  </si>
  <si>
    <t>valoraciones Medicas</t>
  </si>
  <si>
    <t>Retiros</t>
  </si>
  <si>
    <t xml:space="preserve">Ingresos </t>
  </si>
  <si>
    <t>PLAN DE TRABAJO DE SST 2024</t>
  </si>
  <si>
    <t>I TRIM</t>
  </si>
  <si>
    <t>II TRIM</t>
  </si>
  <si>
    <t>III TRIM</t>
  </si>
  <si>
    <t>VI TRIM</t>
  </si>
  <si>
    <t>Valoraciones Medicas</t>
  </si>
  <si>
    <t>Valoraciones Nutricional</t>
  </si>
  <si>
    <t xml:space="preserve">Emo periodico </t>
  </si>
  <si>
    <t>HORAS HOMBRE</t>
  </si>
  <si>
    <t>No. Colaboradores</t>
  </si>
  <si>
    <t>total</t>
  </si>
  <si>
    <t>planta</t>
  </si>
  <si>
    <t>ops</t>
  </si>
  <si>
    <t>personal en formaciòn</t>
  </si>
  <si>
    <t>terceros</t>
  </si>
  <si>
    <t>SIN PERSONAL EN FORMACION</t>
  </si>
  <si>
    <t>PERSONAL POR EMPRESA</t>
  </si>
  <si>
    <t>NUTRISER</t>
  </si>
  <si>
    <t>POWER SERVICE</t>
  </si>
  <si>
    <t>SERVILIMPIEZA</t>
  </si>
  <si>
    <t>LAVANDERIA</t>
  </si>
  <si>
    <t>VIGILANCIA</t>
  </si>
  <si>
    <t>TEA -TRANSPORTES ESPECIALES ALIADOS SAS</t>
  </si>
  <si>
    <t>Transporte</t>
  </si>
  <si>
    <t>CLINICA MEISSEL</t>
  </si>
  <si>
    <t>ACCIDENTALIDAD</t>
  </si>
  <si>
    <t>PERSONAL EN FORMACION</t>
  </si>
  <si>
    <t>SUBRED SUR</t>
  </si>
  <si>
    <t>SIN PERSONAL EN FORMACION NI TERCEROS</t>
  </si>
  <si>
    <t>REALIZAR MEDICION HIGIENICA Y PARACLINICOS A LOS OCUPACIONALMENTE EXPUESTOS, de acuerdo con reportes se definira pertinencia o no del programa</t>
  </si>
  <si>
    <r>
      <rPr>
        <b/>
        <sz val="10"/>
        <color indexed="56"/>
        <rFont val="Arial"/>
        <family val="2"/>
      </rPr>
      <t xml:space="preserve">PROGRAMA O PROCEDIMIENTO DE GESTION </t>
    </r>
    <r>
      <rPr>
        <sz val="10"/>
        <rFont val="Arial"/>
        <family val="2"/>
      </rPr>
      <t xml:space="preserve">
Revisión y actualización de la documentación del sistema 
-Actualización de:Plan de trabajo, Plan de capacitación y sensibilización, Manual del SG-SST,  Inducción, Generar Reinducciòn especifica SST,  Matriz legal desde el cumplimiento.
-Revisión y Actualización de listado mestro de documentos para seguimiento del SG-SST. </t>
    </r>
  </si>
  <si>
    <r>
      <rPr>
        <b/>
        <sz val="10"/>
        <color indexed="56"/>
        <rFont val="Arial"/>
        <family val="2"/>
      </rPr>
      <t>DEFINICIÓN DE OBJETIVOS, PLAN DE TRABAJO  E  INDICADORES.</t>
    </r>
    <r>
      <rPr>
        <sz val="10"/>
        <rFont val="Arial"/>
        <family val="2"/>
      </rPr>
      <t xml:space="preserve">
-Revision de objetivos definidos por linea de trabajo, Plan de trabajo e indicadores para el SG-SST y los programas que lo conforman.
-Articular la gestion de la resolucion 0312 de 2019 bajo los lineamientos estipulados par la gestion de indicadores del Decreto 1072 de 2015 en lo que respecta a indicadores de estructura, proceso y resulatdo.</t>
    </r>
  </si>
  <si>
    <r>
      <rPr>
        <b/>
        <sz val="10"/>
        <color indexed="56"/>
        <rFont val="Arial"/>
        <family val="2"/>
      </rPr>
      <t>CARACTERIZACION DEL RIESGO EXPRESADO ( INCIDENTES, ACCIDENTES, EL, EMERGENCIAS Y AUSENTISMO)</t>
    </r>
    <r>
      <rPr>
        <sz val="10"/>
        <rFont val="Arial"/>
        <family val="2"/>
      </rPr>
      <t xml:space="preserve">
-Caracterización del riesgo expresado en accidentalidad laboral </t>
    </r>
  </si>
  <si>
    <r>
      <rPr>
        <b/>
        <sz val="10"/>
        <color indexed="56"/>
        <rFont val="Arial"/>
        <family val="2"/>
      </rPr>
      <t>INSPECCIONES DE SEGURIDAD
-</t>
    </r>
    <r>
      <rPr>
        <sz val="10"/>
        <rFont val="Arial"/>
        <family val="2"/>
      </rPr>
      <t xml:space="preserve">Diseñar el programa de inspecciones de la gestion del riesgo de acuerdo con lineamientos establecidos en el deceto 1072 de 2015 y armonizar las heramientas aplicadas en la gestion del mismo por parte de la línea de seguridad y salud en el trabajo.
-Inspección de seguridad relacionadas con a accidentalidad laboral de los riesgos no contenidos en programas de Gestión de la subred
</t>
    </r>
  </si>
  <si>
    <r>
      <rPr>
        <b/>
        <sz val="10"/>
        <color indexed="48"/>
        <rFont val="Arial"/>
        <family val="2"/>
      </rPr>
      <t>SEGUIMIENTO DE OBJETIVOS  INDICADORES</t>
    </r>
    <r>
      <rPr>
        <sz val="10"/>
        <rFont val="Arial"/>
        <family val="2"/>
      </rPr>
      <t xml:space="preserve">
- Consolidación y seguimiento de indicadores y plan de trabajo mensual
- La severidad Y frecuencia de los Accidentes de Trabajo 
- Mortalidad
- Incidencia y prevalencia de la EL
- Ausentismo x causa médica</t>
    </r>
  </si>
  <si>
    <r>
      <rPr>
        <b/>
        <sz val="10"/>
        <color indexed="48"/>
        <rFont val="Arial"/>
        <family val="2"/>
      </rPr>
      <t xml:space="preserve">MES SST
</t>
    </r>
    <r>
      <rPr>
        <sz val="10"/>
        <rFont val="Arial"/>
        <family val="2"/>
      </rPr>
      <t>-Planeacion 
- Elaborar cronograma
- Realizar lanzamiento
- Elaborar informe</t>
    </r>
  </si>
  <si>
    <r>
      <t xml:space="preserve">AUTOEVALUACION ANUAL DEL SISTEMA DE GESTION EN SST
- </t>
    </r>
    <r>
      <rPr>
        <sz val="10"/>
        <rFont val="Arial"/>
        <family val="2"/>
      </rPr>
      <t>Evaluación del sistema basado en resolución 312 de 2019 
- Inclusión de resultados en plan de trabajo 2024</t>
    </r>
    <r>
      <rPr>
        <b/>
        <sz val="10"/>
        <color indexed="56"/>
        <rFont val="Arial"/>
        <family val="2"/>
      </rPr>
      <t xml:space="preserve">
-</t>
    </r>
    <r>
      <rPr>
        <sz val="10"/>
        <rFont val="Arial"/>
        <family val="2"/>
      </rPr>
      <t>REPORTE AUTOEVALUACIÓN DE ESTÁNDARES MÍNIMOS SG – SST</t>
    </r>
  </si>
  <si>
    <r>
      <rPr>
        <b/>
        <sz val="10"/>
        <color indexed="48"/>
        <rFont val="Arial"/>
        <family val="2"/>
      </rPr>
      <t>BOLETIN SST</t>
    </r>
    <r>
      <rPr>
        <sz val="10"/>
        <rFont val="Arial"/>
        <family val="2"/>
      </rPr>
      <t xml:space="preserve">
- Realizar solicitud a comunicaciones
- Lecciones aprendidas 
- Accidentalidad
- PHGRD
- PESV
- SG-SST
- BIOLOGICO - BIOSEGURIDAD
- CAIDAS A NIVEL 
- IPEVR</t>
    </r>
  </si>
  <si>
    <r>
      <rPr>
        <b/>
        <sz val="10"/>
        <color indexed="48"/>
        <rFont val="Arial"/>
        <family val="2"/>
      </rPr>
      <t>ARTICULACION CON EMPRESAS TERCERIZADAS 
-</t>
    </r>
    <r>
      <rPr>
        <sz val="10"/>
        <rFont val="Arial"/>
        <family val="2"/>
      </rPr>
      <t>Actualizacion de caracterizaciòn empresas tercerizadas
-Seguimiento indicadores basicos
-Reunion trimestral</t>
    </r>
  </si>
  <si>
    <r>
      <t>P&amp;D (PES</t>
    </r>
    <r>
      <rPr>
        <sz val="10"/>
        <color indexed="50"/>
        <rFont val="Arial"/>
        <family val="2"/>
      </rPr>
      <t>V</t>
    </r>
    <r>
      <rPr>
        <sz val="10"/>
        <rFont val="Arial"/>
        <family val="2"/>
      </rPr>
      <t>A-</t>
    </r>
    <r>
      <rPr>
        <sz val="10"/>
        <color indexed="50"/>
        <rFont val="Arial"/>
        <family val="2"/>
      </rPr>
      <t>VITALIDAD)</t>
    </r>
  </si>
  <si>
    <r>
      <t>RENCORPORACIÓN LABORAL  (PES</t>
    </r>
    <r>
      <rPr>
        <sz val="10"/>
        <color indexed="50"/>
        <rFont val="Arial"/>
        <family val="2"/>
      </rPr>
      <t>V</t>
    </r>
    <r>
      <rPr>
        <sz val="10"/>
        <rFont val="Arial"/>
        <family val="2"/>
      </rPr>
      <t>A-</t>
    </r>
    <r>
      <rPr>
        <sz val="10"/>
        <color indexed="50"/>
        <rFont val="Arial"/>
        <family val="2"/>
      </rPr>
      <t>VITALIDAD)</t>
    </r>
  </si>
  <si>
    <r>
      <t>TELETRABAJO  (PES</t>
    </r>
    <r>
      <rPr>
        <sz val="10"/>
        <color indexed="50"/>
        <rFont val="Arial"/>
        <family val="2"/>
      </rPr>
      <t>V</t>
    </r>
    <r>
      <rPr>
        <sz val="10"/>
        <rFont val="Arial"/>
        <family val="2"/>
      </rPr>
      <t>A-</t>
    </r>
    <r>
      <rPr>
        <sz val="10"/>
        <color indexed="50"/>
        <rFont val="Arial"/>
        <family val="2"/>
      </rPr>
      <t>VITALIDAD)</t>
    </r>
  </si>
  <si>
    <r>
      <t>CONDICIONES DE SEGURIDAD - GESTION DE PELIGROS Y RIESGOS (PESV</t>
    </r>
    <r>
      <rPr>
        <b/>
        <sz val="10"/>
        <color indexed="53"/>
        <rFont val="Arial"/>
        <family val="2"/>
      </rPr>
      <t>A- AMBIENTES DE TRABAJO SEGURO)</t>
    </r>
  </si>
  <si>
    <r>
      <t xml:space="preserve">Actualizacion  de la Matriz Peligros, con participación de los colaboradores por sede según necesidad, </t>
    </r>
    <r>
      <rPr>
        <b/>
        <sz val="10"/>
        <rFont val="Arial"/>
        <family val="2"/>
      </rPr>
      <t>involucrando riesgo vial.</t>
    </r>
  </si>
  <si>
    <r>
      <rPr>
        <b/>
        <sz val="10"/>
        <color indexed="8"/>
        <rFont val="Arial"/>
        <family val="2"/>
      </rPr>
      <t xml:space="preserve">SEGUIMIENTO A PLAN DE CAPACITACION: </t>
    </r>
    <r>
      <rPr>
        <sz val="10"/>
        <color indexed="8"/>
        <rFont val="Arial"/>
        <family val="2"/>
      </rPr>
      <t xml:space="preserve">
* Seguridad Vial para todos los actores de la vía.
* Normatividad de tránsito Código Nacional de tránsito
* Manejo defensivo (conducción para la vida).</t>
    </r>
  </si>
  <si>
    <r>
      <rPr>
        <b/>
        <sz val="10"/>
        <color indexed="8"/>
        <rFont val="Arial"/>
        <family val="2"/>
      </rPr>
      <t xml:space="preserve">POLITICA </t>
    </r>
    <r>
      <rPr>
        <sz val="10"/>
        <color indexed="8"/>
        <rFont val="Arial"/>
        <family val="2"/>
      </rPr>
      <t xml:space="preserve">
Presentacion en 1 diapositiva politica pesv , objetivos y metas, programas</t>
    </r>
  </si>
  <si>
    <r>
      <rPr>
        <b/>
        <sz val="10"/>
        <color indexed="8"/>
        <rFont val="Arial"/>
        <family val="2"/>
      </rPr>
      <t>Seguimiento  -PLAN DE TRABAJO-INDICADORES</t>
    </r>
    <r>
      <rPr>
        <sz val="10"/>
        <color indexed="8"/>
        <rFont val="Arial"/>
        <family val="2"/>
      </rPr>
      <t xml:space="preserve">
1) Tasa de siniestros viales por nivel de perdida
2) Costo siniestros viales por nivel de pérdida.
3) Riesgos de Seguridad Vial Identificados.
4) Gestión de riesgos viales.
5) Cumplimiento Metas PESV.
6) Cumplimiento actividades plan anual PESV.
7) % Exceso Jornadas Laborales Conductores.
8) Cobertura programa de Gestión Velocidad Empresarial.
9) Excesos Límite de Velocidad Laboral.
10) Inspecciones Diarias Preoperacionales.
11) Cumplimiento plan de mantenimiento de vehículos.
12) Cumplimiento plan de formación en seguridad vial.
13) Cobertura plan de formación en seguridad vial.
14) No conformidades Audítoría Cerradas.</t>
    </r>
  </si>
  <si>
    <r>
      <rPr>
        <b/>
        <sz val="10"/>
        <color indexed="8"/>
        <rFont val="Arial"/>
        <family val="2"/>
      </rPr>
      <t>RESOLUCIÓN 20223040040595 PASO 12.</t>
    </r>
    <r>
      <rPr>
        <sz val="10"/>
        <color indexed="8"/>
        <rFont val="Arial"/>
        <family val="2"/>
      </rPr>
      <t xml:space="preserve">
Simulacro vial </t>
    </r>
  </si>
  <si>
    <r>
      <rPr>
        <b/>
        <sz val="10"/>
        <color indexed="8"/>
        <rFont val="Arial"/>
        <family val="2"/>
      </rPr>
      <t>SEGUIMIENTO NO conformidades Audítoría Cerradas.</t>
    </r>
    <r>
      <rPr>
        <sz val="10"/>
        <color indexed="8"/>
        <rFont val="Arial"/>
        <family val="2"/>
      </rPr>
      <t xml:space="preserve">
Ingresar información al indicador </t>
    </r>
  </si>
  <si>
    <r>
      <rPr>
        <b/>
        <sz val="10"/>
        <color indexed="56"/>
        <rFont val="Arial"/>
        <family val="2"/>
      </rPr>
      <t>PROGRAMAS PREVENCIÓN DE CAÍDAS A NIVEL</t>
    </r>
    <r>
      <rPr>
        <sz val="10"/>
        <rFont val="Arial"/>
        <family val="2"/>
      </rPr>
      <t xml:space="preserve">
Revision, Actualizacion Documental Programa de Prevencion  Caidas a Mismo Nivel.</t>
    </r>
  </si>
  <si>
    <r>
      <rPr>
        <b/>
        <sz val="10"/>
        <color indexed="56"/>
        <rFont val="Arial"/>
        <family val="2"/>
      </rPr>
      <t>Estrategia "Cuida tu ser" - Poder trabajar de forma segura</t>
    </r>
    <r>
      <rPr>
        <sz val="10"/>
        <rFont val="Arial"/>
        <family val="2"/>
      </rPr>
      <t xml:space="preserve">
*inspección de condiciones inseguras que puedan producir en el trabajador riesgo de accidente por caidas a nivel
* Seguimiento de hallazgos </t>
    </r>
  </si>
  <si>
    <r>
      <rPr>
        <b/>
        <sz val="10"/>
        <color indexed="56"/>
        <rFont val="Arial"/>
        <family val="2"/>
      </rPr>
      <t>Estrategia "Cuida tu ser" - Saber trabajar de forma segura</t>
    </r>
    <r>
      <rPr>
        <sz val="10"/>
        <rFont val="Arial"/>
        <family val="2"/>
      </rPr>
      <t xml:space="preserve">
* Taller virtual de intervención con los colaboradores que sufren accidentea relacionados con  caídas a nivel por factores osteomuscular coon lesión o daño aparente de “torcedura o esguince, desgarro muscular, hernia o laceración de tendón sin herida. (desde la investigación de Accidente identifican a los colaboradores y se registra correo para el desarrollo del taller)
* Capacitaciones y sensibilizaciones </t>
    </r>
  </si>
  <si>
    <r>
      <rPr>
        <b/>
        <sz val="10"/>
        <color indexed="56"/>
        <rFont val="Arial"/>
        <family val="2"/>
      </rPr>
      <t>Estrategia "Cuida tu ser" - Querer trabajar de forma segura</t>
    </r>
    <r>
      <rPr>
        <sz val="10"/>
        <rFont val="Arial"/>
        <family val="2"/>
      </rPr>
      <t xml:space="preserve">
* Elaboración de taller "Yo te quiero"  con el programa de riesgo psicosocial y dirigido a los colaboradores de grupo foco de intervención determinados en el programa de prevención de caídas a nivel.
* Desarrollar el taller en grupos focos de intervención.</t>
    </r>
  </si>
  <si>
    <r>
      <rPr>
        <b/>
        <sz val="10"/>
        <rFont val="Arial"/>
        <family val="2"/>
      </rPr>
      <t>Gestion Documental:</t>
    </r>
    <r>
      <rPr>
        <sz val="10"/>
        <rFont val="Arial"/>
        <family val="2"/>
      </rPr>
      <t xml:space="preserve">
Revisar y/o actuallizar documentos, procedimientos, instructivos  anexos al programa de Riesgo Químico.</t>
    </r>
  </si>
  <si>
    <r>
      <rPr>
        <b/>
        <sz val="10"/>
        <rFont val="Arial"/>
        <family val="2"/>
      </rPr>
      <t>INSPECCIÓNES</t>
    </r>
    <r>
      <rPr>
        <sz val="10"/>
        <rFont val="Arial"/>
        <family val="2"/>
      </rPr>
      <t xml:space="preserve">
* Cronograma de inspecciones
Identificar condiciones de trabajo desfavorables y proponer recomendaciones de mejora. Incluyendo procesos con manipulación de sustancias químicas de Alto Riesgo
*Seguimientos a matriz de hallazgos de las  inspecciones : identificar actividades/áreas críticas/procesos criticos que tengan un alto potencial de generar accidentes de trabajo por exposición a sustancias químicas y procesos industriales, de acuerdo con la matriz de peligros e inspecciones</t>
    </r>
  </si>
  <si>
    <r>
      <rPr>
        <b/>
        <sz val="10"/>
        <rFont val="Arial"/>
        <family val="2"/>
      </rPr>
      <t>Simulacros:</t>
    </r>
    <r>
      <rPr>
        <sz val="10"/>
        <rFont val="Arial"/>
        <family val="2"/>
      </rPr>
      <t xml:space="preserve">  Desarrollo de  simulacros  por derrame de sustancias químicas articulados a escenarios de emergencias.</t>
    </r>
  </si>
  <si>
    <r>
      <rPr>
        <b/>
        <sz val="10"/>
        <rFont val="Arial"/>
        <family val="2"/>
      </rPr>
      <t xml:space="preserve">
INSPECCIÓNES</t>
    </r>
    <r>
      <rPr>
        <sz val="10"/>
        <rFont val="Arial"/>
        <family val="2"/>
      </rPr>
      <t xml:space="preserve">
* Cronograma de inspecciones
* Inventario de maquinas 
* Equipos industriales (Incluye EPP y formación del personal)</t>
    </r>
  </si>
  <si>
    <r>
      <rPr>
        <b/>
        <sz val="10"/>
        <rFont val="Arial"/>
        <family val="2"/>
      </rPr>
      <t xml:space="preserve">
PROCEDIMIENTOS DE SEGURIDAD</t>
    </r>
    <r>
      <rPr>
        <sz val="10"/>
        <rFont val="Arial"/>
        <family val="2"/>
      </rPr>
      <t xml:space="preserve">
*Procedimientos y mapa de trabajo seguros, para maquinas, equipos y  herramientas. (FICHAS DE SEGURIDAD)
*Trabajo seguro en maquinaria.</t>
    </r>
  </si>
  <si>
    <r>
      <rPr>
        <b/>
        <sz val="10"/>
        <rFont val="Arial"/>
        <family val="2"/>
      </rPr>
      <t xml:space="preserve">
GESTION DOCUMENTAL:
</t>
    </r>
    <r>
      <rPr>
        <sz val="10"/>
        <rFont val="Arial"/>
        <family val="2"/>
      </rPr>
      <t xml:space="preserve">
1)  Documentar programa 
2) Realizar seguimiento al cronograma de actividades 
</t>
    </r>
  </si>
  <si>
    <r>
      <rPr>
        <b/>
        <sz val="10"/>
        <rFont val="Arial"/>
        <family val="2"/>
      </rPr>
      <t xml:space="preserve">GESTION DOCUMENTAL:
</t>
    </r>
    <r>
      <rPr>
        <sz val="10"/>
        <rFont val="Arial"/>
        <family val="2"/>
      </rPr>
      <t xml:space="preserve">
1) Revision y Actualizacion del Programa general de TAR
</t>
    </r>
  </si>
  <si>
    <r>
      <rPr>
        <b/>
        <sz val="10"/>
        <rFont val="Arial"/>
        <family val="2"/>
      </rPr>
      <t>INSPECCIÓNES:</t>
    </r>
    <r>
      <rPr>
        <sz val="10"/>
        <rFont val="Arial"/>
        <family val="2"/>
      </rPr>
      <t xml:space="preserve">
 Ejecutar cronograma y seguimiento a hallazgos</t>
    </r>
  </si>
  <si>
    <r>
      <rPr>
        <b/>
        <sz val="10"/>
        <rFont val="Arial"/>
        <family val="2"/>
      </rPr>
      <t xml:space="preserve">
ARTICULACION TERCEROS (TAR):</t>
    </r>
    <r>
      <rPr>
        <sz val="10"/>
        <rFont val="Arial"/>
        <family val="2"/>
      </rPr>
      <t xml:space="preserve">
1) Realizar mesa de trabajo con empresas tercerizadas que ejecutan TAR dentro de las instalaciones de la subred.
2) Realizar mesa de trabajo con empresas tercerizadas fumigacion, desratizacion y desinsectacion dentro de las instalaciones de la subred.
3) Revision documental de terceros y seguimiento segun aplique
</t>
    </r>
  </si>
  <si>
    <t>Listado de seguimiento y entrega EPP- (CAPACITACION USO ADECUADO DE LOS EPP)</t>
  </si>
  <si>
    <r>
      <t>PROMOCION  DE LA SALUD EN EL TRABAJO  . (PES</t>
    </r>
    <r>
      <rPr>
        <b/>
        <sz val="10"/>
        <color indexed="17"/>
        <rFont val="Arial"/>
        <family val="2"/>
      </rPr>
      <t>V</t>
    </r>
    <r>
      <rPr>
        <b/>
        <sz val="10"/>
        <color indexed="8"/>
        <rFont val="Arial"/>
        <family val="2"/>
      </rPr>
      <t>A-</t>
    </r>
    <r>
      <rPr>
        <b/>
        <sz val="10"/>
        <color indexed="17"/>
        <rFont val="Arial"/>
        <family val="2"/>
      </rPr>
      <t>VITALIDAD)</t>
    </r>
  </si>
  <si>
    <r>
      <rPr>
        <b/>
        <sz val="10"/>
        <color indexed="56"/>
        <rFont val="Arial"/>
        <family val="2"/>
      </rPr>
      <t>Semana PYD</t>
    </r>
    <r>
      <rPr>
        <sz val="10"/>
        <rFont val="Arial"/>
        <family val="2"/>
      </rPr>
      <t xml:space="preserve">
- Caracterizacion de afiliaciones por EPS
- Contacto con salud empresarial de las eps
- Cronograma
- Informe</t>
    </r>
  </si>
  <si>
    <r>
      <t>AMBIENTE LABORAL SEGUROS Y SALUDABLE (Estilos de vida saludables, Py D del riesgo C-V y Estrategía Perde es ganar). (PES</t>
    </r>
    <r>
      <rPr>
        <b/>
        <sz val="10"/>
        <color indexed="50"/>
        <rFont val="Arial"/>
        <family val="2"/>
      </rPr>
      <t>V</t>
    </r>
    <r>
      <rPr>
        <b/>
        <sz val="10"/>
        <color indexed="8"/>
        <rFont val="Arial"/>
        <family val="2"/>
      </rPr>
      <t>A-</t>
    </r>
    <r>
      <rPr>
        <b/>
        <sz val="10"/>
        <color indexed="50"/>
        <rFont val="Arial"/>
        <family val="2"/>
      </rPr>
      <t>VITALIDAD</t>
    </r>
    <r>
      <rPr>
        <b/>
        <sz val="10"/>
        <color indexed="10"/>
        <rFont val="Arial"/>
        <family val="2"/>
      </rPr>
      <t>)</t>
    </r>
  </si>
  <si>
    <r>
      <rPr>
        <b/>
        <sz val="10"/>
        <rFont val="Arial"/>
        <family val="2"/>
      </rPr>
      <t xml:space="preserve">GESTION DOCUMENTAL: </t>
    </r>
    <r>
      <rPr>
        <sz val="10"/>
        <rFont val="Arial"/>
        <family val="2"/>
      </rPr>
      <t xml:space="preserve">
- Elaboracion del Programa de Acondicionamineto fisico Y. Deporte seguro
- Caracterización y análisis de la información diagnostico AUTOEVALUACION DIRIGIDA BASICA</t>
    </r>
  </si>
  <si>
    <r>
      <rPr>
        <b/>
        <sz val="10"/>
        <rFont val="Arial"/>
        <family val="2"/>
      </rPr>
      <t>P DEPORTE SEGURO</t>
    </r>
    <r>
      <rPr>
        <sz val="10"/>
        <rFont val="Arial"/>
        <family val="2"/>
      </rPr>
      <t xml:space="preserve">
- Analisis de accidentalidad 2022-2023 por lesion deportiva 
-Aplicación autoevaluaciòn
-Aplicación de Encuesta de condicion fisica para participar en actividades deportivas
</t>
    </r>
    <r>
      <rPr>
        <b/>
        <sz val="10"/>
        <rFont val="Arial"/>
        <family val="2"/>
      </rPr>
      <t>MESOCICLO DE ACTIVIDAD FISICA:</t>
    </r>
    <r>
      <rPr>
        <sz val="10"/>
        <rFont val="Arial"/>
        <family val="2"/>
      </rPr>
      <t xml:space="preserve">
-FASE ADAPTACION
-FASE PROGRESION
-FASE EVOLUCION EN CONDICION BASICA
FASE CAPACITACION : PLAN DE CAPACITACION </t>
    </r>
  </si>
  <si>
    <r>
      <rPr>
        <b/>
        <sz val="10"/>
        <color rgb="FF000000"/>
        <rFont val="Arial"/>
        <family val="2"/>
      </rPr>
      <t xml:space="preserve">GESTION DOCUMENTAL: 
</t>
    </r>
    <r>
      <rPr>
        <sz val="10"/>
        <color rgb="FF000000"/>
        <rFont val="Arial"/>
        <family val="2"/>
      </rPr>
      <t>- Elaboracion del Programa de de prevencion del riesgo cardiovascular.
- Caracterización y análisis de la información diagnostico condiciones de salud 2024-encuesta perfil siciodemografico 2025)</t>
    </r>
  </si>
  <si>
    <r>
      <rPr>
        <b/>
        <sz val="10"/>
        <rFont val="Arial"/>
        <family val="2"/>
      </rPr>
      <t>PERDER ES GANAR</t>
    </r>
    <r>
      <rPr>
        <sz val="10"/>
        <rFont val="Arial"/>
        <family val="2"/>
      </rPr>
      <t xml:space="preserve">
- Seguimiento a los participantes de la estretegía "Perder es ganar": Valoraciones por nutrición, educador físico, medicina y psicología. 
- Caracterización y análisis de la información de la Estrategia Perder es Ganar. 
- Tamizaje Enfermedades Crônicas</t>
    </r>
  </si>
  <si>
    <r>
      <rPr>
        <b/>
        <sz val="10"/>
        <rFont val="Arial"/>
        <family val="2"/>
      </rPr>
      <t>Campañas de Prevencion en Salud</t>
    </r>
    <r>
      <rPr>
        <sz val="10"/>
        <rFont val="Arial"/>
        <family val="2"/>
      </rPr>
      <t xml:space="preserve"> 
- Dia mundial de la obesidad 
- Dia mundial de la salud 
- Dia mundial de la hipertension
- Dia mundial de corazon 
- Dia mundial de la deabetes</t>
    </r>
  </si>
  <si>
    <r>
      <t>SVE PREVENCIÓN Y CONTROL DEL RIESGO BIOLÓGICO (PESV</t>
    </r>
    <r>
      <rPr>
        <b/>
        <sz val="10"/>
        <color indexed="53"/>
        <rFont val="Arial"/>
        <family val="2"/>
      </rPr>
      <t>A -</t>
    </r>
    <r>
      <rPr>
        <b/>
        <sz val="10"/>
        <color indexed="17"/>
        <rFont val="Arial"/>
        <family val="2"/>
      </rPr>
      <t xml:space="preserve"> </t>
    </r>
    <r>
      <rPr>
        <b/>
        <sz val="10"/>
        <color indexed="53"/>
        <rFont val="Arial"/>
        <family val="2"/>
      </rPr>
      <t>AMBIENTES DE TRABAJO SEGURO)</t>
    </r>
  </si>
  <si>
    <r>
      <t>SVE PARA LA PREVENCIÓN DE DESORDENES MUSCULO ESQUELETICOS  (PES</t>
    </r>
    <r>
      <rPr>
        <b/>
        <sz val="10"/>
        <color indexed="50"/>
        <rFont val="Arial"/>
        <family val="2"/>
      </rPr>
      <t>V</t>
    </r>
    <r>
      <rPr>
        <b/>
        <sz val="10"/>
        <rFont val="Arial"/>
        <family val="2"/>
      </rPr>
      <t>A</t>
    </r>
    <r>
      <rPr>
        <b/>
        <sz val="10"/>
        <color indexed="50"/>
        <rFont val="Arial"/>
        <family val="2"/>
      </rPr>
      <t>-VITALIDAD</t>
    </r>
    <r>
      <rPr>
        <b/>
        <sz val="10"/>
        <rFont val="Arial"/>
        <family val="2"/>
      </rPr>
      <t>)</t>
    </r>
  </si>
  <si>
    <r>
      <rPr>
        <b/>
        <sz val="10"/>
        <color indexed="56"/>
        <rFont val="Arial"/>
        <family val="2"/>
      </rPr>
      <t xml:space="preserve">DOCUMENTACION DEL SVE DME: </t>
    </r>
    <r>
      <rPr>
        <b/>
        <sz val="10"/>
        <rFont val="Arial"/>
        <family val="2"/>
      </rPr>
      <t xml:space="preserve">
*</t>
    </r>
    <r>
      <rPr>
        <sz val="10"/>
        <rFont val="Arial"/>
        <family val="2"/>
      </rPr>
      <t xml:space="preserve">Actualizacion de  documentación del SVE DME
* Diagnóstico integral: Caracterización de accidentalidad y ausentismo OM (Caracterización del riesgo expresado)
* Caracterización de áreas críticas por DME y gestión de riesgo
* Revisión y actualización plan de trabajo 2025
</t>
    </r>
  </si>
  <si>
    <r>
      <rPr>
        <b/>
        <sz val="10"/>
        <color indexed="56"/>
        <rFont val="Arial"/>
        <family val="2"/>
      </rPr>
      <t>INSPECCION DME</t>
    </r>
    <r>
      <rPr>
        <sz val="10"/>
        <rFont val="Arial"/>
        <family val="2"/>
      </rPr>
      <t xml:space="preserve">
* Inspección de puesto de trabajo a colaboradores por identificaciòn de condiciòn de riesgo por DME  (cargos criticos, gestión de riesgo y VDT) TRABAJO EN CASA, CAMILLAS
*  Alimentacion de la informacion en la matriz de Mejoras</t>
    </r>
  </si>
  <si>
    <r>
      <rPr>
        <b/>
        <sz val="10"/>
        <color indexed="56"/>
        <rFont val="Arial"/>
        <family val="2"/>
      </rPr>
      <t xml:space="preserve">Intervención a sintomáticos y casos: </t>
    </r>
    <r>
      <rPr>
        <sz val="10"/>
        <rFont val="Arial"/>
        <family val="2"/>
      </rPr>
      <t xml:space="preserve">
* Seguimiento a sintomaticos y casos con los colaboradores. (inspecciòn, sensibilizaciòn )
*Informe de perfil sociodemogràfico 
* Campaña de prevencion de los DME</t>
    </r>
  </si>
  <si>
    <r>
      <t>PROGRAMA DE PROTECCIÓN RADIOLÓGICA - (PESV</t>
    </r>
    <r>
      <rPr>
        <b/>
        <sz val="10"/>
        <color indexed="53"/>
        <rFont val="Arial"/>
        <family val="2"/>
      </rPr>
      <t>A</t>
    </r>
    <r>
      <rPr>
        <b/>
        <sz val="10"/>
        <color indexed="17"/>
        <rFont val="Arial"/>
        <family val="2"/>
      </rPr>
      <t>-</t>
    </r>
    <r>
      <rPr>
        <b/>
        <sz val="10"/>
        <rFont val="Arial"/>
        <family val="2"/>
      </rPr>
      <t xml:space="preserve"> </t>
    </r>
    <r>
      <rPr>
        <b/>
        <sz val="10"/>
        <color indexed="53"/>
        <rFont val="Arial"/>
        <family val="2"/>
      </rPr>
      <t>AMBIENTES DE TRABAJO SEGURO)</t>
    </r>
  </si>
  <si>
    <r>
      <t>GESTIÓN PSICOSOCIAL (PE</t>
    </r>
    <r>
      <rPr>
        <b/>
        <sz val="10"/>
        <color indexed="62"/>
        <rFont val="Arial"/>
        <family val="2"/>
      </rPr>
      <t>S</t>
    </r>
    <r>
      <rPr>
        <b/>
        <sz val="10"/>
        <rFont val="Arial"/>
        <family val="2"/>
      </rPr>
      <t>VA -</t>
    </r>
    <r>
      <rPr>
        <b/>
        <sz val="10"/>
        <color indexed="62"/>
        <rFont val="Arial"/>
        <family val="2"/>
      </rPr>
      <t xml:space="preserve"> SALUD MENTAL</t>
    </r>
    <r>
      <rPr>
        <b/>
        <sz val="10"/>
        <rFont val="Arial"/>
        <family val="2"/>
      </rPr>
      <t>)</t>
    </r>
  </si>
  <si>
    <r>
      <rPr>
        <b/>
        <sz val="10"/>
        <color indexed="56"/>
        <rFont val="Arial"/>
        <family val="2"/>
      </rPr>
      <t>1. GESTION DOCUMENTAL</t>
    </r>
    <r>
      <rPr>
        <sz val="10"/>
        <rFont val="Arial"/>
        <family val="2"/>
      </rPr>
      <t xml:space="preserve">
* Actualización documentación PVE Psicosocial 
* Revisión de IPVER 
</t>
    </r>
  </si>
  <si>
    <r>
      <rPr>
        <b/>
        <sz val="10"/>
        <color indexed="62"/>
        <rFont val="Arial"/>
        <family val="2"/>
      </rPr>
      <t>2. SEGUIMIENTO A RECOMENDACIONES EGO (PLAN DE ACCION)</t>
    </r>
    <r>
      <rPr>
        <sz val="10"/>
        <rFont val="Arial"/>
        <family val="2"/>
      </rPr>
      <t xml:space="preserve">
* Ejecución y seguimiento a las acciones reportadas en EGO/ contrastar con resultados de Bateria de riesgo psicosocial.</t>
    </r>
  </si>
  <si>
    <r>
      <rPr>
        <b/>
        <sz val="10"/>
        <color indexed="56"/>
        <rFont val="Arial"/>
        <family val="2"/>
      </rPr>
      <t>3. BATERIA DE RIESGO PSICOSOCIAL</t>
    </r>
    <r>
      <rPr>
        <sz val="10"/>
        <rFont val="Arial"/>
        <family val="2"/>
      </rPr>
      <t xml:space="preserve">
3.1 Analisis de resultados - generaciòn de informes
3.2 Socialización de resultados bateria riesgo psicosocial alta gerencia
3.3 Socialización de resultados bateria riesgo psicosocial líderes de proceso (GRUPOS FOCALES)
3.4 Aplicación de bateria riesgo psicosocial en áreas faltantes priorizadas.  </t>
    </r>
  </si>
  <si>
    <r>
      <rPr>
        <b/>
        <sz val="10"/>
        <color indexed="56"/>
        <rFont val="Arial"/>
        <family val="2"/>
      </rPr>
      <t xml:space="preserve">
4. ESTRATEGIA PROMOCION DE LA SALUD MENTAL</t>
    </r>
    <r>
      <rPr>
        <sz val="10"/>
        <rFont val="Arial"/>
        <family val="2"/>
      </rPr>
      <t xml:space="preserve">
4.1 Prevenciòn del consumo de tabaco,spa, alcohol y medicamentos
4.2 Prevencion de suicidio - depresión y ansiedad
4.3 Duelo 
4.4 Habilidades para la vida. 
4.5 competencias blandas 
4.6  Acoso laboral y acoso sexual.</t>
    </r>
  </si>
  <si>
    <r>
      <rPr>
        <b/>
        <sz val="10"/>
        <color indexed="62"/>
        <rFont val="Arial"/>
        <family val="2"/>
      </rPr>
      <t xml:space="preserve">
5. ESTRATEGIA DE INTERVENCIÓN DE ACUERDO A RESULTADOS BATERIA - Áreas priorizadas</t>
    </r>
    <r>
      <rPr>
        <sz val="10"/>
        <rFont val="Arial"/>
        <family val="2"/>
      </rPr>
      <t xml:space="preserve">
* Dominio liderazgo y relaciones sociales en el trabajo
* Relaciones sociales en el trabajo
* Demandas emocionales 
* Demandas de carga mental (Implementar técnicas de gestión del tiempo). 
* Estrés</t>
    </r>
  </si>
  <si>
    <r>
      <t xml:space="preserve">6. INTERVENCION A COMITÉ DE CONVIVENCIA LABORAL CCL  2025-2027
</t>
    </r>
    <r>
      <rPr>
        <sz val="10"/>
        <color indexed="8"/>
        <rFont val="Arial"/>
        <family val="2"/>
      </rPr>
      <t>* Capacitación roles, funciones y responsabilidades
* Normatividad vigente  - Ley 1010 de 2008 - Ley 2365 de 2024.
* Capacitación de documentación, política y formatos.  
* Promoción de la sana convivencia con enfoque de género
* Diligenciamiento a cláusula de confidencialidad</t>
    </r>
    <r>
      <rPr>
        <b/>
        <sz val="10"/>
        <color indexed="62"/>
        <rFont val="Arial"/>
        <family val="2"/>
      </rPr>
      <t xml:space="preserve">
</t>
    </r>
  </si>
  <si>
    <r>
      <rPr>
        <b/>
        <sz val="10"/>
        <color indexed="56"/>
        <rFont val="Arial"/>
        <family val="2"/>
      </rPr>
      <t>7. CENTRO DE ESCUCHA</t>
    </r>
    <r>
      <rPr>
        <sz val="10"/>
        <rFont val="Arial"/>
        <family val="2"/>
      </rPr>
      <t xml:space="preserve">
* Asesoria y acompañamiento individual
</t>
    </r>
  </si>
  <si>
    <r>
      <t xml:space="preserve">8. ARTICULACIÓN DE ESTRATEGIAS 
</t>
    </r>
    <r>
      <rPr>
        <sz val="10"/>
        <color indexed="8"/>
        <rFont val="Arial"/>
        <family val="2"/>
      </rPr>
      <t>1. Red de resiliencia y autocuidado botiquín para el cuidado integral (Caídas a nivel). 
2. Cero punción. (Riesgo biológico). 
3. Taller vivencia primeros auxilios psicológicos (Línea de emergencias)
4. Estrategia sana convivencia y prevención de las violencias en el trabajo</t>
    </r>
    <r>
      <rPr>
        <b/>
        <sz val="10"/>
        <color indexed="62"/>
        <rFont val="Arial"/>
        <family val="2"/>
      </rPr>
      <t xml:space="preserve">
</t>
    </r>
  </si>
  <si>
    <r>
      <rPr>
        <b/>
        <sz val="10"/>
        <color indexed="56"/>
        <rFont val="Arial"/>
        <family val="2"/>
      </rPr>
      <t xml:space="preserve">9. GESTION ORGANIZACIONAL </t>
    </r>
    <r>
      <rPr>
        <sz val="10"/>
        <rFont val="Arial"/>
        <family val="2"/>
      </rPr>
      <t xml:space="preserve">
* Diagnostico EGO (Evaluación de la gestión Organizacional) aplicación MEDIANTE HERRAMIENTA arl</t>
    </r>
  </si>
  <si>
    <r>
      <rPr>
        <b/>
        <sz val="10"/>
        <color indexed="56"/>
        <rFont val="Arial"/>
        <family val="2"/>
      </rPr>
      <t>10. POLITICA PREVENCION DE CONSUMO</t>
    </r>
    <r>
      <rPr>
        <sz val="10"/>
        <rFont val="Arial"/>
        <family val="2"/>
      </rPr>
      <t xml:space="preserve">
* Actividades prevención consumo alcohol, SPA, medicamentos y tabaco
* Tamizajes
* Matriz actualizada</t>
    </r>
  </si>
  <si>
    <r>
      <t>PROGRAMA DE PREVENCIÓN DE EXPOSICIÓN A FORMALDEHIDO (PESV</t>
    </r>
    <r>
      <rPr>
        <b/>
        <sz val="10"/>
        <color indexed="53"/>
        <rFont val="Arial"/>
        <family val="2"/>
      </rPr>
      <t>A-</t>
    </r>
    <r>
      <rPr>
        <b/>
        <sz val="10"/>
        <rFont val="Arial"/>
        <family val="2"/>
      </rPr>
      <t xml:space="preserve"> </t>
    </r>
    <r>
      <rPr>
        <b/>
        <sz val="10"/>
        <color indexed="53"/>
        <rFont val="Arial"/>
        <family val="2"/>
      </rPr>
      <t>AMBIENTES DE TRABAJO SEGURO)</t>
    </r>
  </si>
  <si>
    <r>
      <rPr>
        <b/>
        <sz val="10"/>
        <rFont val="Arial"/>
        <family val="2"/>
      </rPr>
      <t>GESTION DOCUMENTAL</t>
    </r>
    <r>
      <rPr>
        <sz val="10"/>
        <rFont val="Arial"/>
        <family val="2"/>
      </rPr>
      <t xml:space="preserve">: 
- Revisión y actualización de los documentos de los programas de vigilancia epidemiológica para la exposición a Formaldehído </t>
    </r>
  </si>
  <si>
    <r>
      <rPr>
        <b/>
        <sz val="10"/>
        <rFont val="Arial"/>
        <family val="2"/>
      </rPr>
      <t>INSPECCIONES:</t>
    </r>
    <r>
      <rPr>
        <sz val="10"/>
        <rFont val="Arial"/>
        <family val="2"/>
      </rPr>
      <t xml:space="preserve">
- Incluir en  Cronograma. De riesgo quimico
- Inspección de seguridad a los servicios de la entidad donde se presenta exposición a Formaldehído.
-</t>
    </r>
    <r>
      <rPr>
        <sz val="10"/>
        <color indexed="10"/>
        <rFont val="Arial"/>
        <family val="2"/>
      </rPr>
      <t>Realizar caracterizacion de poblacion expuesta a la sustancia quimico</t>
    </r>
  </si>
  <si>
    <r>
      <t>INCCIDENTE DE TRABAJO Y ENFERMEDAD LABORAL (PES</t>
    </r>
    <r>
      <rPr>
        <b/>
        <sz val="10"/>
        <color indexed="50"/>
        <rFont val="Arial"/>
        <family val="2"/>
      </rPr>
      <t>V</t>
    </r>
    <r>
      <rPr>
        <b/>
        <sz val="10"/>
        <rFont val="Arial"/>
        <family val="2"/>
      </rPr>
      <t>A-</t>
    </r>
    <r>
      <rPr>
        <b/>
        <sz val="10"/>
        <color indexed="50"/>
        <rFont val="Arial"/>
        <family val="2"/>
      </rPr>
      <t>VITALIDAD</t>
    </r>
    <r>
      <rPr>
        <b/>
        <sz val="10"/>
        <rFont val="Arial"/>
        <family val="2"/>
      </rPr>
      <t>)</t>
    </r>
  </si>
  <si>
    <r>
      <t>VIGILANCIA DE LAS CONDICIONES DE SALUD (PES</t>
    </r>
    <r>
      <rPr>
        <b/>
        <sz val="10"/>
        <color indexed="50"/>
        <rFont val="Arial"/>
        <family val="2"/>
      </rPr>
      <t>V</t>
    </r>
    <r>
      <rPr>
        <b/>
        <sz val="10"/>
        <rFont val="Arial"/>
        <family val="2"/>
      </rPr>
      <t>A-</t>
    </r>
    <r>
      <rPr>
        <b/>
        <sz val="10"/>
        <color indexed="50"/>
        <rFont val="Arial"/>
        <family val="2"/>
      </rPr>
      <t>VITALIDAD)</t>
    </r>
  </si>
  <si>
    <r>
      <t>GESTION DE AMENAZAS (PESV</t>
    </r>
    <r>
      <rPr>
        <b/>
        <sz val="10"/>
        <color indexed="53"/>
        <rFont val="Arial"/>
        <family val="2"/>
      </rPr>
      <t>A- AMBIENTES DE TRABAJO SEGURO)</t>
    </r>
  </si>
  <si>
    <r>
      <rPr>
        <b/>
        <sz val="10"/>
        <rFont val="Arial"/>
        <family val="2"/>
      </rPr>
      <t>PLANEACIÓN ESTRATÉGICA - PHGRD</t>
    </r>
    <r>
      <rPr>
        <sz val="10"/>
        <rFont val="Arial"/>
        <family val="2"/>
      </rPr>
      <t xml:space="preserve">
1) Realizar actualización y migración de los anexos del PHGRD de acuerdo criterios de evaluacion SDS.</t>
    </r>
  </si>
  <si>
    <r>
      <rPr>
        <b/>
        <sz val="10"/>
        <rFont val="Arial"/>
        <family val="2"/>
      </rPr>
      <t>DOCUMENTACIÓN PHGRD</t>
    </r>
    <r>
      <rPr>
        <sz val="10"/>
        <rFont val="Arial"/>
        <family val="2"/>
      </rPr>
      <t xml:space="preserve">
1)</t>
    </r>
    <r>
      <rPr>
        <sz val="10"/>
        <color indexed="10"/>
        <rFont val="Arial"/>
        <family val="2"/>
      </rPr>
      <t xml:space="preserve"> </t>
    </r>
    <r>
      <rPr>
        <sz val="10"/>
        <rFont val="Arial"/>
        <family val="2"/>
      </rPr>
      <t xml:space="preserve">Documentar los AVR (Análisis de Vulnerabilidad y Riesgos) Localidad Tunjuelito
</t>
    </r>
  </si>
  <si>
    <r>
      <rPr>
        <b/>
        <sz val="10"/>
        <rFont val="Arial"/>
        <family val="2"/>
      </rPr>
      <t>INSPECCIONES EQUIPOS EMERGENCIAS</t>
    </r>
    <r>
      <rPr>
        <sz val="10"/>
        <rFont val="Arial"/>
        <family val="2"/>
      </rPr>
      <t xml:space="preserve">
1) Documentar y realizar seguimiento a inspecciones mediante la aplicación de formatos de inspecciones establecidos en el PHGRD sistemáticas a las instalaciones de centros de salud, hospitales o sedes para verificación de los equipos relacionados con la prevención y atención De Emergencias e(Extintores F.E.L  detectores de humo, Sprinklery botiquín de primeros auxilios entre otros segun cronograma.</t>
    </r>
  </si>
  <si>
    <r>
      <rPr>
        <b/>
        <sz val="10"/>
        <rFont val="Arial"/>
        <family val="2"/>
      </rPr>
      <t>CAPACITACIÓNES Y  SOCIALIZACIÓNES PHGRD</t>
    </r>
    <r>
      <rPr>
        <sz val="10"/>
        <rFont val="Arial"/>
        <family val="2"/>
      </rPr>
      <t xml:space="preserve">
1)</t>
    </r>
    <r>
      <rPr>
        <sz val="10"/>
        <color indexed="10"/>
        <rFont val="Arial"/>
        <family val="2"/>
      </rPr>
      <t xml:space="preserve"> </t>
    </r>
    <r>
      <rPr>
        <sz val="10"/>
        <rFont val="Arial"/>
        <family val="2"/>
      </rPr>
      <t xml:space="preserve">Diseñar cronograma y estrategia de capacitación y/o Socialización del  Plan Hospitalario de Gestion del Riesgo de Desastres (PHGRD) enmarcadas en la acciones " </t>
    </r>
    <r>
      <rPr>
        <b/>
        <sz val="10"/>
        <rFont val="Arial"/>
        <family val="2"/>
      </rPr>
      <t xml:space="preserve">Únete al llamado del Cuidado en Emergencias del PHGRD" </t>
    </r>
  </si>
  <si>
    <r>
      <t xml:space="preserve">2) Realizar seguimiento a capacitaciones y/o Socializaciones del  Plan Hospitalario de  Gestion del Riesgo de Desastres (PHGRD) enmarcadas en la acciones </t>
    </r>
    <r>
      <rPr>
        <b/>
        <sz val="10"/>
        <rFont val="Arial"/>
        <family val="2"/>
      </rPr>
      <t xml:space="preserve">" Únete al llamado del Cuidado en Emergencias del PHGRD" </t>
    </r>
  </si>
  <si>
    <r>
      <rPr>
        <b/>
        <sz val="10"/>
        <rFont val="Arial"/>
        <family val="2"/>
      </rPr>
      <t xml:space="preserve">ÍNDICE DE SEGURIDAD HOSPITALARIA (ISH)
</t>
    </r>
    <r>
      <rPr>
        <sz val="10"/>
        <rFont val="Arial"/>
        <family val="2"/>
      </rPr>
      <t xml:space="preserve">1) Actualizar la Resolución del Equipo Evaluador de ISH, de acuerdo al nuevo equipo administrativo vigencia 2025 segun necesidad. 
2) Realizar seguimiento a la ejecución del Indice de Seguridad Hospitalaria (ISH),   en los Hospitales identificados de acuerdo a cronograma proyectado por el Comité Hospitalario de Gestión del Riesgo de Desastres (CHGRD) 2025.   </t>
    </r>
  </si>
  <si>
    <r>
      <t xml:space="preserve">COMITÉ HOSPITALRIO DE GESTION DEL RIESGO DE DESASTRES (CHGRD)
</t>
    </r>
    <r>
      <rPr>
        <sz val="10"/>
        <rFont val="Arial"/>
        <family val="2"/>
      </rPr>
      <t xml:space="preserve">1) Actualizar la Resolución del CHGRD de acuerdo a solicitado desde la oficina de Desarrollo Institucional vigencia 2025. 
2) Elaborar plan de trabajo, según lineamientos 2025
3) Seguimiento a la ejecución del plan de trabajo  
</t>
    </r>
    <r>
      <rPr>
        <b/>
        <sz val="10"/>
        <rFont val="Arial"/>
        <family val="2"/>
      </rPr>
      <t xml:space="preserve">
</t>
    </r>
  </si>
  <si>
    <r>
      <t xml:space="preserve">BRIGADA DE EMERGENCIAS </t>
    </r>
    <r>
      <rPr>
        <sz val="10"/>
        <rFont val="Arial"/>
        <family val="2"/>
      </rPr>
      <t xml:space="preserve">
 1)  Diseñar y realizar seguimiento a cronograma planeación para la Brigada de emergencias 2025  </t>
    </r>
  </si>
  <si>
    <r>
      <rPr>
        <b/>
        <sz val="10"/>
        <rFont val="Arial"/>
        <family val="2"/>
      </rPr>
      <t>SIMULACROS y SIMULACIONES</t>
    </r>
    <r>
      <rPr>
        <sz val="10"/>
        <rFont val="Arial"/>
        <family val="2"/>
      </rPr>
      <t xml:space="preserve">
1) Realizar cronograma y seguimiento a Simulacros y/o simulaciones e informes y oportunidades de mejora segun cronograma y montarlo en plataforma ALMERA y remitir a profesionales de enlace.
2) Realizar seguimiento y cierre a las oportunidades de mejora.</t>
    </r>
  </si>
  <si>
    <r>
      <rPr>
        <b/>
        <sz val="10"/>
        <rFont val="Arial"/>
        <family val="2"/>
      </rPr>
      <t xml:space="preserve">ESTÁNDAR 125
</t>
    </r>
    <r>
      <rPr>
        <sz val="10"/>
        <rFont val="Arial"/>
        <family val="2"/>
      </rPr>
      <t>1) Realizar seguimiento a los Criterios tecnicos del estándar  125.
2) Participar en la Mesa de trabajo según la revision de los criterios.
3) Gestion de conceptos bomberiles para unidades.</t>
    </r>
  </si>
  <si>
    <r>
      <t xml:space="preserve">GESTIÓN PLAN HOSPITALARIO DE GESTIÓN DEL RIESGO DE DESASTRES SUBRED SUR E.S.E - SG-SST 
</t>
    </r>
    <r>
      <rPr>
        <sz val="10"/>
        <rFont val="Arial"/>
        <family val="2"/>
      </rPr>
      <t>1) Escenarios transdisciplinarios de gestión integral de riesgo 
-Seguridad de procesos (equipos industriales)
-Riesgo químico (Emergencias químicas)
-Seguridad vial (Escuela De Emergencias viales)
-Taller vivencia primeros auxilios psicológicos tu mente en una emergencia</t>
    </r>
  </si>
  <si>
    <r>
      <t xml:space="preserve">2) </t>
    </r>
    <r>
      <rPr>
        <sz val="10"/>
        <rFont val="Arial"/>
        <family val="2"/>
      </rPr>
      <t>Realizar articualción con el area de Gestión Ambiental mediantes los criterios de Hospitales verdes y saludables, para el desarrollo de  simulacro y/o simulaciones por amenazas de origen ambientales ecológicos.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</si>
</sst>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quot;$&quot;\ * #,##0_-;\-&quot;$&quot;\ * #,##0_-;_-&quot;$&quot;\ * &quot;-&quot;_-;_-@_-"/>
    <numFmt numFmtId="165" formatCode="0.0%"/>
    <numFmt numFmtId="166" formatCode="0.0"/>
    <numFmt numFmtId="167" formatCode="[$$-240A]\ #,##0"/>
  </numFmts>
  <fonts count="67" x14ac:knownFonts="1">
    <font>
      <sz val="11"/>
      <color indexed="8"/>
      <name val="Calibri"/>
      <family val="2"/>
    </font>
    <font>
      <sz val="10"/>
      <name val="Arial"/>
      <family val="2"/>
    </font>
    <font>
      <sz val="10"/>
      <color indexed="8"/>
      <name val="Arial"/>
      <family val="2"/>
    </font>
    <font>
      <b/>
      <sz val="10"/>
      <color indexed="9"/>
      <name val="Arial"/>
      <family val="2"/>
    </font>
    <font>
      <b/>
      <sz val="8"/>
      <name val="Arial"/>
      <family val="2"/>
    </font>
    <font>
      <b/>
      <sz val="10"/>
      <color indexed="8"/>
      <name val="Arial"/>
      <family val="2"/>
    </font>
    <font>
      <b/>
      <sz val="10"/>
      <name val="Arial"/>
      <family val="2"/>
    </font>
    <font>
      <sz val="12"/>
      <name val="Arial"/>
      <family val="2"/>
    </font>
    <font>
      <b/>
      <sz val="12"/>
      <name val="Arial"/>
      <family val="2"/>
    </font>
    <font>
      <sz val="11"/>
      <name val="Arial"/>
      <family val="2"/>
    </font>
    <font>
      <sz val="11"/>
      <color indexed="8"/>
      <name val="Arial"/>
      <family val="2"/>
    </font>
    <font>
      <sz val="12"/>
      <color indexed="8"/>
      <name val="Arial"/>
      <family val="2"/>
    </font>
    <font>
      <sz val="10"/>
      <color indexed="9"/>
      <name val="Arial"/>
      <family val="2"/>
    </font>
    <font>
      <b/>
      <sz val="11"/>
      <color indexed="8"/>
      <name val="Calibri"/>
      <family val="2"/>
    </font>
    <font>
      <sz val="12"/>
      <color indexed="8"/>
      <name val="Calibri"/>
      <family val="2"/>
    </font>
    <font>
      <sz val="9"/>
      <name val="Arial"/>
      <family val="2"/>
    </font>
    <font>
      <sz val="11"/>
      <color indexed="8"/>
      <name val="Calibri"/>
      <family val="2"/>
    </font>
    <font>
      <b/>
      <sz val="9"/>
      <color indexed="81"/>
      <name val="Tahoma"/>
      <family val="2"/>
    </font>
    <font>
      <sz val="9"/>
      <color indexed="81"/>
      <name val="Tahoma"/>
      <family val="2"/>
    </font>
    <font>
      <b/>
      <sz val="11"/>
      <color indexed="8"/>
      <name val="Arial"/>
      <family val="2"/>
    </font>
    <font>
      <b/>
      <sz val="14"/>
      <color indexed="9"/>
      <name val="Arial"/>
      <family val="2"/>
    </font>
    <font>
      <b/>
      <sz val="14"/>
      <name val="Arial"/>
      <family val="2"/>
    </font>
    <font>
      <sz val="14"/>
      <name val="Arial"/>
      <family val="2"/>
    </font>
    <font>
      <sz val="13"/>
      <name val="Arial"/>
      <family val="2"/>
    </font>
    <font>
      <b/>
      <sz val="9"/>
      <color indexed="8"/>
      <name val="Arial"/>
      <family val="2"/>
    </font>
    <font>
      <b/>
      <sz val="9"/>
      <name val="Arial"/>
      <family val="2"/>
    </font>
    <font>
      <b/>
      <sz val="9"/>
      <color indexed="8"/>
      <name val="Calibri"/>
      <family val="2"/>
    </font>
    <font>
      <sz val="8"/>
      <name val="Arial"/>
      <family val="2"/>
    </font>
    <font>
      <sz val="12"/>
      <name val="Calibri"/>
      <family val="2"/>
    </font>
    <font>
      <sz val="11"/>
      <color theme="1"/>
      <name val="Calibri"/>
      <family val="2"/>
      <scheme val="minor"/>
    </font>
    <font>
      <u/>
      <sz val="11"/>
      <color theme="10"/>
      <name val="Calibri"/>
      <family val="2"/>
    </font>
    <font>
      <sz val="11"/>
      <color theme="1"/>
      <name val="Calibri"/>
      <family val="2"/>
    </font>
    <font>
      <sz val="12"/>
      <color theme="1"/>
      <name val="Calibri"/>
      <family val="2"/>
      <scheme val="minor"/>
    </font>
    <font>
      <sz val="10"/>
      <color rgb="FF000000"/>
      <name val="Arial"/>
      <family val="2"/>
    </font>
    <font>
      <b/>
      <sz val="11"/>
      <color rgb="FF000000"/>
      <name val="Arial"/>
      <family val="2"/>
    </font>
    <font>
      <sz val="11"/>
      <color rgb="FF000000"/>
      <name val="Arial"/>
      <family val="2"/>
    </font>
    <font>
      <b/>
      <sz val="11"/>
      <color theme="0"/>
      <name val="Calibri"/>
      <family val="2"/>
    </font>
    <font>
      <sz val="11"/>
      <color rgb="FF000000"/>
      <name val="Calibri"/>
      <family val="2"/>
    </font>
    <font>
      <b/>
      <sz val="11"/>
      <color rgb="FF000000"/>
      <name val="Calibri"/>
      <family val="2"/>
    </font>
    <font>
      <sz val="10"/>
      <color rgb="FFFF0000"/>
      <name val="Arial"/>
      <family val="2"/>
    </font>
    <font>
      <sz val="8"/>
      <color rgb="FFFF0000"/>
      <name val="Arial"/>
      <family val="2"/>
    </font>
    <font>
      <sz val="12"/>
      <color rgb="FF000000"/>
      <name val="Calibri"/>
      <family val="2"/>
    </font>
    <font>
      <sz val="11"/>
      <color rgb="FFFF0000"/>
      <name val="Calibri"/>
      <family val="2"/>
    </font>
    <font>
      <sz val="8"/>
      <color theme="1"/>
      <name val="Arial"/>
      <family val="2"/>
    </font>
    <font>
      <sz val="12"/>
      <color theme="1"/>
      <name val="Arial"/>
      <family val="2"/>
    </font>
    <font>
      <sz val="11"/>
      <color theme="1"/>
      <name val="Tahoma"/>
      <family val="2"/>
    </font>
    <font>
      <sz val="10"/>
      <color theme="1"/>
      <name val="Arial"/>
      <family val="2"/>
    </font>
    <font>
      <b/>
      <sz val="11"/>
      <color theme="1"/>
      <name val="Calibri"/>
      <family val="2"/>
    </font>
    <font>
      <sz val="10"/>
      <color rgb="FF00B050"/>
      <name val="Arial"/>
      <family val="2"/>
    </font>
    <font>
      <b/>
      <sz val="8"/>
      <color rgb="FF000000"/>
      <name val="Arial"/>
      <family val="2"/>
    </font>
    <font>
      <b/>
      <i/>
      <sz val="11"/>
      <color rgb="FF000000"/>
      <name val="Arial"/>
      <family val="2"/>
    </font>
    <font>
      <b/>
      <sz val="10"/>
      <color theme="0"/>
      <name val="Arial"/>
      <family val="2"/>
    </font>
    <font>
      <b/>
      <sz val="10"/>
      <color indexed="56"/>
      <name val="Arial"/>
      <family val="2"/>
    </font>
    <font>
      <b/>
      <sz val="10"/>
      <color indexed="48"/>
      <name val="Arial"/>
      <family val="2"/>
    </font>
    <font>
      <b/>
      <sz val="10"/>
      <color rgb="FF002060"/>
      <name val="Arial"/>
      <family val="2"/>
    </font>
    <font>
      <sz val="10"/>
      <color indexed="50"/>
      <name val="Arial"/>
      <family val="2"/>
    </font>
    <font>
      <b/>
      <sz val="10"/>
      <color indexed="53"/>
      <name val="Arial"/>
      <family val="2"/>
    </font>
    <font>
      <u/>
      <sz val="10"/>
      <name val="Arial"/>
      <family val="2"/>
    </font>
    <font>
      <b/>
      <sz val="10"/>
      <color theme="1"/>
      <name val="Arial"/>
      <family val="2"/>
    </font>
    <font>
      <b/>
      <sz val="10"/>
      <color indexed="17"/>
      <name val="Arial"/>
      <family val="2"/>
    </font>
    <font>
      <b/>
      <sz val="10"/>
      <color indexed="50"/>
      <name val="Arial"/>
      <family val="2"/>
    </font>
    <font>
      <b/>
      <sz val="10"/>
      <color indexed="10"/>
      <name val="Arial"/>
      <family val="2"/>
    </font>
    <font>
      <b/>
      <sz val="10"/>
      <color rgb="FF000000"/>
      <name val="Arial"/>
      <family val="2"/>
    </font>
    <font>
      <b/>
      <sz val="10"/>
      <color theme="4"/>
      <name val="Arial"/>
      <family val="2"/>
    </font>
    <font>
      <b/>
      <sz val="10"/>
      <color indexed="62"/>
      <name val="Arial"/>
      <family val="2"/>
    </font>
    <font>
      <b/>
      <sz val="10"/>
      <color theme="8" tint="-0.499984740745262"/>
      <name val="Arial"/>
      <family val="2"/>
    </font>
    <font>
      <sz val="10"/>
      <color indexed="10"/>
      <name val="Arial"/>
      <family val="2"/>
    </font>
  </fonts>
  <fills count="59">
    <fill>
      <patternFill patternType="none"/>
    </fill>
    <fill>
      <patternFill patternType="gray125"/>
    </fill>
    <fill>
      <patternFill patternType="solid">
        <fgColor indexed="56"/>
        <bgColor indexed="62"/>
      </patternFill>
    </fill>
    <fill>
      <patternFill patternType="solid">
        <fgColor indexed="49"/>
        <bgColor indexed="40"/>
      </patternFill>
    </fill>
    <fill>
      <patternFill patternType="solid">
        <fgColor indexed="29"/>
        <bgColor indexed="45"/>
      </patternFill>
    </fill>
    <fill>
      <patternFill patternType="solid">
        <fgColor indexed="55"/>
        <bgColor indexed="23"/>
      </patternFill>
    </fill>
    <fill>
      <patternFill patternType="solid">
        <fgColor indexed="22"/>
        <bgColor indexed="31"/>
      </patternFill>
    </fill>
    <fill>
      <patternFill patternType="solid">
        <fgColor indexed="9"/>
        <bgColor indexed="41"/>
      </patternFill>
    </fill>
    <fill>
      <patternFill patternType="solid">
        <fgColor indexed="18"/>
        <bgColor indexed="32"/>
      </patternFill>
    </fill>
    <fill>
      <patternFill patternType="solid">
        <fgColor indexed="31"/>
        <bgColor indexed="51"/>
      </patternFill>
    </fill>
    <fill>
      <patternFill patternType="solid">
        <fgColor indexed="44"/>
        <bgColor indexed="46"/>
      </patternFill>
    </fill>
    <fill>
      <patternFill patternType="solid">
        <fgColor indexed="11"/>
        <bgColor indexed="49"/>
      </patternFill>
    </fill>
    <fill>
      <patternFill patternType="solid">
        <fgColor indexed="27"/>
        <bgColor indexed="42"/>
      </patternFill>
    </fill>
    <fill>
      <patternFill patternType="solid">
        <fgColor rgb="FFA6A6A6"/>
        <bgColor indexed="64"/>
      </patternFill>
    </fill>
    <fill>
      <patternFill patternType="solid">
        <fgColor rgb="FF00B0F0"/>
        <bgColor indexed="23"/>
      </patternFill>
    </fill>
    <fill>
      <patternFill patternType="solid">
        <fgColor rgb="FFCCFF99"/>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bgColor indexed="31"/>
      </patternFill>
    </fill>
    <fill>
      <patternFill patternType="solid">
        <fgColor rgb="FF00B0F0"/>
        <bgColor indexed="40"/>
      </patternFill>
    </fill>
    <fill>
      <patternFill patternType="solid">
        <fgColor rgb="FF92D050"/>
        <bgColor indexed="64"/>
      </patternFill>
    </fill>
    <fill>
      <patternFill patternType="solid">
        <fgColor theme="0" tint="-0.249977111117893"/>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4" tint="0.39997558519241921"/>
        <bgColor indexed="49"/>
      </patternFill>
    </fill>
    <fill>
      <patternFill patternType="solid">
        <fgColor theme="9" tint="0.59999389629810485"/>
        <bgColor indexed="49"/>
      </patternFill>
    </fill>
    <fill>
      <patternFill patternType="solid">
        <fgColor theme="4" tint="0.59999389629810485"/>
        <bgColor indexed="49"/>
      </patternFill>
    </fill>
    <fill>
      <patternFill patternType="solid">
        <fgColor theme="0"/>
        <bgColor indexed="41"/>
      </patternFill>
    </fill>
    <fill>
      <patternFill patternType="solid">
        <fgColor theme="0" tint="-0.249977111117893"/>
        <bgColor indexed="31"/>
      </patternFill>
    </fill>
    <fill>
      <patternFill patternType="solid">
        <fgColor theme="9" tint="0.59999389629810485"/>
        <bgColor indexed="45"/>
      </patternFill>
    </fill>
    <fill>
      <patternFill patternType="solid">
        <fgColor theme="7" tint="0.39997558519241921"/>
        <bgColor indexed="45"/>
      </patternFill>
    </fill>
    <fill>
      <patternFill patternType="solid">
        <fgColor theme="7" tint="0.39997558519241921"/>
        <bgColor indexed="40"/>
      </patternFill>
    </fill>
    <fill>
      <patternFill patternType="solid">
        <fgColor rgb="FFFFFF00"/>
        <bgColor indexed="31"/>
      </patternFill>
    </fill>
    <fill>
      <patternFill patternType="solid">
        <fgColor rgb="FFFFFF00"/>
        <bgColor indexed="64"/>
      </patternFill>
    </fill>
    <fill>
      <patternFill patternType="solid">
        <fgColor theme="0" tint="-0.14999847407452621"/>
        <bgColor indexed="31"/>
      </patternFill>
    </fill>
    <fill>
      <patternFill patternType="solid">
        <fgColor theme="1"/>
        <bgColor indexed="64"/>
      </patternFill>
    </fill>
    <fill>
      <patternFill patternType="solid">
        <fgColor theme="5"/>
        <bgColor indexed="64"/>
      </patternFill>
    </fill>
    <fill>
      <patternFill patternType="solid">
        <fgColor rgb="FFFFFFFF"/>
        <bgColor rgb="FFFFFFFF"/>
      </patternFill>
    </fill>
    <fill>
      <patternFill patternType="solid">
        <fgColor theme="7" tint="0.79998168889431442"/>
        <bgColor rgb="FFFFFFFF"/>
      </patternFill>
    </fill>
    <fill>
      <patternFill patternType="solid">
        <fgColor theme="7" tint="0.59999389629810485"/>
        <bgColor indexed="64"/>
      </patternFill>
    </fill>
    <fill>
      <patternFill patternType="solid">
        <fgColor theme="7" tint="0.59999389629810485"/>
        <bgColor rgb="FFFFFFFF"/>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theme="0"/>
        <bgColor indexed="40"/>
      </patternFill>
    </fill>
    <fill>
      <patternFill patternType="solid">
        <fgColor rgb="FF66FF33"/>
        <bgColor indexed="41"/>
      </patternFill>
    </fill>
    <fill>
      <patternFill patternType="solid">
        <fgColor rgb="FF92D050"/>
        <bgColor indexed="42"/>
      </patternFill>
    </fill>
    <fill>
      <patternFill patternType="solid">
        <fgColor theme="7" tint="0.39997558519241921"/>
        <bgColor indexed="41"/>
      </patternFill>
    </fill>
    <fill>
      <patternFill patternType="solid">
        <fgColor theme="4"/>
        <bgColor indexed="64"/>
      </patternFill>
    </fill>
    <fill>
      <patternFill patternType="solid">
        <fgColor theme="4"/>
        <bgColor indexed="42"/>
      </patternFill>
    </fill>
    <fill>
      <patternFill patternType="solid">
        <fgColor theme="8" tint="-0.249977111117893"/>
        <bgColor indexed="40"/>
      </patternFill>
    </fill>
    <fill>
      <patternFill patternType="solid">
        <fgColor theme="4" tint="0.39997558519241921"/>
        <bgColor indexed="42"/>
      </patternFill>
    </fill>
    <fill>
      <patternFill patternType="solid">
        <fgColor rgb="FF92D050"/>
        <bgColor indexed="40"/>
      </patternFill>
    </fill>
    <fill>
      <patternFill patternType="solid">
        <fgColor theme="0"/>
        <bgColor indexed="42"/>
      </patternFill>
    </fill>
    <fill>
      <patternFill patternType="solid">
        <fgColor theme="4"/>
        <bgColor indexed="40"/>
      </patternFill>
    </fill>
    <fill>
      <patternFill patternType="solid">
        <fgColor rgb="FFFFFF00"/>
        <bgColor indexed="41"/>
      </patternFill>
    </fill>
  </fills>
  <borders count="142">
    <border>
      <left/>
      <right/>
      <top/>
      <bottom/>
      <diagonal/>
    </border>
    <border>
      <left style="thin">
        <color indexed="8"/>
      </left>
      <right style="thin">
        <color indexed="8"/>
      </right>
      <top style="thin">
        <color indexed="8"/>
      </top>
      <bottom style="thin">
        <color indexed="8"/>
      </bottom>
      <diagonal/>
    </border>
    <border>
      <left style="medium">
        <color indexed="8"/>
      </left>
      <right/>
      <top/>
      <bottom/>
      <diagonal/>
    </border>
    <border>
      <left style="medium">
        <color indexed="8"/>
      </left>
      <right/>
      <top/>
      <bottom style="medium">
        <color indexed="8"/>
      </bottom>
      <diagonal/>
    </border>
    <border>
      <left style="thin">
        <color indexed="8"/>
      </left>
      <right style="thin">
        <color indexed="8"/>
      </right>
      <top/>
      <bottom/>
      <diagonal/>
    </border>
    <border>
      <left style="thin">
        <color indexed="8"/>
      </left>
      <right/>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8"/>
      </left>
      <right/>
      <top/>
      <bottom style="thin">
        <color indexed="8"/>
      </bottom>
      <diagonal/>
    </border>
    <border>
      <left/>
      <right style="thin">
        <color indexed="8"/>
      </right>
      <top style="thin">
        <color indexed="8"/>
      </top>
      <bottom style="thin">
        <color indexed="8"/>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8"/>
      </right>
      <top style="thin">
        <color indexed="8"/>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8"/>
      </right>
      <top style="thin">
        <color indexed="8"/>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8"/>
      </left>
      <right/>
      <top style="thin">
        <color indexed="8"/>
      </top>
      <bottom/>
      <diagonal/>
    </border>
    <border>
      <left style="thin">
        <color indexed="8"/>
      </left>
      <right style="medium">
        <color indexed="64"/>
      </right>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8"/>
      </right>
      <top/>
      <bottom style="thin">
        <color indexed="8"/>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right/>
      <top style="thin">
        <color indexed="8"/>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style="medium">
        <color indexed="64"/>
      </right>
      <top style="thin">
        <color indexed="8"/>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8"/>
      </top>
      <bottom/>
      <diagonal/>
    </border>
    <border>
      <left style="thin">
        <color indexed="64"/>
      </left>
      <right/>
      <top/>
      <bottom style="thin">
        <color indexed="8"/>
      </bottom>
      <diagonal/>
    </border>
    <border>
      <left style="thin">
        <color indexed="64"/>
      </left>
      <right/>
      <top/>
      <bottom style="medium">
        <color indexed="8"/>
      </bottom>
      <diagonal/>
    </border>
    <border>
      <left/>
      <right/>
      <top/>
      <bottom style="medium">
        <color indexed="8"/>
      </bottom>
      <diagonal/>
    </border>
    <border>
      <left/>
      <right style="thin">
        <color indexed="64"/>
      </right>
      <top/>
      <bottom style="thin">
        <color indexed="64"/>
      </bottom>
      <diagonal/>
    </border>
    <border>
      <left style="thin">
        <color indexed="8"/>
      </left>
      <right style="thin">
        <color indexed="8"/>
      </right>
      <top style="medium">
        <color indexed="8"/>
      </top>
      <bottom/>
      <diagonal/>
    </border>
    <border>
      <left style="medium">
        <color indexed="64"/>
      </left>
      <right/>
      <top style="medium">
        <color indexed="64"/>
      </top>
      <bottom style="thin">
        <color indexed="64"/>
      </bottom>
      <diagonal/>
    </border>
    <border>
      <left/>
      <right style="thin">
        <color indexed="8"/>
      </right>
      <top style="medium">
        <color indexed="64"/>
      </top>
      <bottom style="thin">
        <color indexed="64"/>
      </bottom>
      <diagonal/>
    </border>
    <border>
      <left/>
      <right style="thin">
        <color indexed="64"/>
      </right>
      <top style="thin">
        <color indexed="8"/>
      </top>
      <bottom/>
      <diagonal/>
    </border>
    <border>
      <left/>
      <right style="thin">
        <color indexed="64"/>
      </right>
      <top/>
      <bottom style="thin">
        <color indexed="8"/>
      </bottom>
      <diagonal/>
    </border>
    <border>
      <left style="thin">
        <color indexed="8"/>
      </left>
      <right style="thin">
        <color indexed="64"/>
      </right>
      <top style="medium">
        <color indexed="8"/>
      </top>
      <bottom/>
      <diagonal/>
    </border>
    <border>
      <left style="thin">
        <color indexed="8"/>
      </left>
      <right style="thin">
        <color indexed="64"/>
      </right>
      <top/>
      <bottom style="thin">
        <color indexed="8"/>
      </bottom>
      <diagonal/>
    </border>
    <border>
      <left/>
      <right style="medium">
        <color indexed="64"/>
      </right>
      <top style="thin">
        <color indexed="8"/>
      </top>
      <bottom/>
      <diagonal/>
    </border>
    <border>
      <left/>
      <right style="medium">
        <color indexed="64"/>
      </right>
      <top/>
      <bottom style="thin">
        <color indexed="8"/>
      </bottom>
      <diagonal/>
    </border>
    <border>
      <left/>
      <right style="thin">
        <color indexed="8"/>
      </right>
      <top style="medium">
        <color indexed="8"/>
      </top>
      <bottom/>
      <diagonal/>
    </border>
    <border>
      <left/>
      <right style="thin">
        <color indexed="8"/>
      </right>
      <top/>
      <bottom style="thin">
        <color indexed="64"/>
      </bottom>
      <diagonal/>
    </border>
    <border>
      <left style="thin">
        <color indexed="64"/>
      </left>
      <right/>
      <top style="medium">
        <color indexed="64"/>
      </top>
      <bottom/>
      <diagonal/>
    </border>
    <border>
      <left/>
      <right style="thin">
        <color indexed="8"/>
      </right>
      <top style="medium">
        <color indexed="64"/>
      </top>
      <bottom/>
      <diagonal/>
    </border>
    <border>
      <left style="thin">
        <color indexed="64"/>
      </left>
      <right/>
      <top/>
      <bottom style="medium">
        <color indexed="64"/>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8"/>
      </left>
      <right style="thin">
        <color indexed="64"/>
      </right>
      <top style="thin">
        <color indexed="8"/>
      </top>
      <bottom/>
      <diagonal/>
    </border>
    <border>
      <left style="thin">
        <color indexed="8"/>
      </left>
      <right style="thin">
        <color indexed="64"/>
      </right>
      <top/>
      <bottom style="thin">
        <color indexed="64"/>
      </bottom>
      <diagonal/>
    </border>
    <border>
      <left style="thin">
        <color indexed="64"/>
      </left>
      <right style="thin">
        <color indexed="8"/>
      </right>
      <top/>
      <bottom/>
      <diagonal/>
    </border>
    <border>
      <left/>
      <right/>
      <top style="thin">
        <color indexed="64"/>
      </top>
      <bottom/>
      <diagonal/>
    </border>
    <border>
      <left style="thin">
        <color indexed="8"/>
      </left>
      <right style="thin">
        <color indexed="8"/>
      </right>
      <top style="medium">
        <color indexed="8"/>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64"/>
      </right>
      <top style="thin">
        <color indexed="8"/>
      </top>
      <bottom style="thin">
        <color indexed="64"/>
      </bottom>
      <diagonal/>
    </border>
    <border>
      <left style="thin">
        <color indexed="8"/>
      </left>
      <right style="thin">
        <color indexed="8"/>
      </right>
      <top/>
      <bottom style="medium">
        <color indexed="8"/>
      </bottom>
      <diagonal/>
    </border>
    <border>
      <left style="thin">
        <color indexed="8"/>
      </left>
      <right/>
      <top style="medium">
        <color indexed="8"/>
      </top>
      <bottom style="thin">
        <color indexed="8"/>
      </bottom>
      <diagonal/>
    </border>
    <border>
      <left style="thin">
        <color indexed="64"/>
      </left>
      <right style="thin">
        <color indexed="64"/>
      </right>
      <top style="thin">
        <color indexed="8"/>
      </top>
      <bottom/>
      <diagonal/>
    </border>
    <border>
      <left style="thin">
        <color indexed="64"/>
      </left>
      <right style="thin">
        <color indexed="64"/>
      </right>
      <top/>
      <bottom style="thin">
        <color indexed="8"/>
      </bottom>
      <diagonal/>
    </border>
    <border>
      <left/>
      <right/>
      <top style="thin">
        <color indexed="8"/>
      </top>
      <bottom style="medium">
        <color indexed="8"/>
      </bottom>
      <diagonal/>
    </border>
    <border>
      <left style="thin">
        <color indexed="64"/>
      </left>
      <right style="thin">
        <color indexed="8"/>
      </right>
      <top/>
      <bottom style="medium">
        <color indexed="8"/>
      </bottom>
      <diagonal/>
    </border>
    <border>
      <left/>
      <right style="thin">
        <color indexed="8"/>
      </right>
      <top style="medium">
        <color indexed="8"/>
      </top>
      <bottom style="thin">
        <color indexed="8"/>
      </bottom>
      <diagonal/>
    </border>
    <border>
      <left style="thin">
        <color indexed="8"/>
      </left>
      <right style="thin">
        <color indexed="8"/>
      </right>
      <top style="thin">
        <color indexed="64"/>
      </top>
      <bottom/>
      <diagonal/>
    </border>
    <border>
      <left style="thin">
        <color indexed="8"/>
      </left>
      <right style="thin">
        <color indexed="8"/>
      </right>
      <top style="thin">
        <color indexed="8"/>
      </top>
      <bottom style="medium">
        <color indexed="64"/>
      </bottom>
      <diagonal/>
    </border>
    <border>
      <left style="thin">
        <color indexed="8"/>
      </left>
      <right style="thin">
        <color indexed="8"/>
      </right>
      <top/>
      <bottom style="thin">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8"/>
      </left>
      <right style="medium">
        <color indexed="8"/>
      </right>
      <top style="thin">
        <color indexed="8"/>
      </top>
      <bottom style="thin">
        <color indexed="8"/>
      </bottom>
      <diagonal/>
    </border>
    <border>
      <left style="thin">
        <color indexed="8"/>
      </left>
      <right/>
      <top style="thin">
        <color indexed="8"/>
      </top>
      <bottom style="medium">
        <color indexed="8"/>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thin">
        <color indexed="8"/>
      </left>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8"/>
      </left>
      <right style="medium">
        <color indexed="8"/>
      </right>
      <top style="thin">
        <color indexed="8"/>
      </top>
      <bottom style="medium">
        <color indexed="8"/>
      </bottom>
      <diagonal/>
    </border>
    <border>
      <left style="medium">
        <color indexed="8"/>
      </left>
      <right style="medium">
        <color indexed="8"/>
      </right>
      <top style="thin">
        <color indexed="8"/>
      </top>
      <bottom/>
      <diagonal/>
    </border>
    <border>
      <left style="medium">
        <color indexed="8"/>
      </left>
      <right style="medium">
        <color indexed="8"/>
      </right>
      <top style="medium">
        <color indexed="8"/>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8"/>
      </bottom>
      <diagonal/>
    </border>
    <border>
      <left/>
      <right/>
      <top style="thin">
        <color indexed="64"/>
      </top>
      <bottom style="thin">
        <color indexed="8"/>
      </bottom>
      <diagonal/>
    </border>
    <border>
      <left/>
      <right style="medium">
        <color indexed="64"/>
      </right>
      <top style="thin">
        <color indexed="64"/>
      </top>
      <bottom style="thin">
        <color indexed="8"/>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top style="thin">
        <color indexed="8"/>
      </top>
      <bottom/>
      <diagonal/>
    </border>
    <border>
      <left style="medium">
        <color indexed="64"/>
      </left>
      <right style="thin">
        <color indexed="8"/>
      </right>
      <top style="thin">
        <color indexed="8"/>
      </top>
      <bottom/>
      <diagonal/>
    </border>
    <border>
      <left style="medium">
        <color indexed="64"/>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64"/>
      </left>
      <right style="thin">
        <color indexed="64"/>
      </right>
      <top style="thin">
        <color indexed="64"/>
      </top>
      <bottom style="thin">
        <color indexed="8"/>
      </bottom>
      <diagonal/>
    </border>
    <border>
      <left style="thin">
        <color indexed="64"/>
      </left>
      <right style="thin">
        <color indexed="8"/>
      </right>
      <top style="medium">
        <color indexed="8"/>
      </top>
      <bottom/>
      <diagonal/>
    </border>
    <border>
      <left style="thin">
        <color indexed="8"/>
      </left>
      <right style="thin">
        <color indexed="8"/>
      </right>
      <top/>
      <bottom style="medium">
        <color indexed="64"/>
      </bottom>
      <diagonal/>
    </border>
    <border>
      <left/>
      <right style="thin">
        <color indexed="8"/>
      </right>
      <top style="thin">
        <color indexed="8"/>
      </top>
      <bottom style="medium">
        <color indexed="64"/>
      </bottom>
      <diagonal/>
    </border>
    <border>
      <left style="medium">
        <color indexed="64"/>
      </left>
      <right style="thin">
        <color indexed="64"/>
      </right>
      <top style="thin">
        <color indexed="8"/>
      </top>
      <bottom/>
      <diagonal/>
    </border>
    <border>
      <left style="medium">
        <color indexed="64"/>
      </left>
      <right style="thin">
        <color indexed="64"/>
      </right>
      <top/>
      <bottom style="thin">
        <color indexed="8"/>
      </bottom>
      <diagonal/>
    </border>
    <border>
      <left style="thin">
        <color indexed="64"/>
      </left>
      <right style="thin">
        <color indexed="64"/>
      </right>
      <top/>
      <bottom style="medium">
        <color indexed="8"/>
      </bottom>
      <diagonal/>
    </border>
    <border>
      <left/>
      <right style="thin">
        <color indexed="8"/>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8"/>
      </left>
      <right/>
      <top/>
      <bottom style="medium">
        <color indexed="8"/>
      </bottom>
      <diagonal/>
    </border>
    <border>
      <left/>
      <right style="thin">
        <color indexed="8"/>
      </right>
      <top/>
      <bottom style="medium">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style="thin">
        <color indexed="8"/>
      </right>
      <top style="thin">
        <color indexed="8"/>
      </top>
      <bottom style="thin">
        <color indexed="64"/>
      </bottom>
      <diagonal/>
    </border>
    <border>
      <left style="thin">
        <color indexed="8"/>
      </left>
      <right style="medium">
        <color indexed="64"/>
      </right>
      <top/>
      <bottom/>
      <diagonal/>
    </border>
  </borders>
  <cellStyleXfs count="167">
    <xf numFmtId="0" fontId="0" fillId="0" borderId="0"/>
    <xf numFmtId="0" fontId="30" fillId="0" borderId="0" applyNumberFormat="0" applyFill="0" applyBorder="0" applyAlignment="0" applyProtection="0"/>
    <xf numFmtId="0" fontId="30" fillId="0" borderId="0" applyNumberForma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31" fillId="0" borderId="0"/>
    <xf numFmtId="0" fontId="16"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6" fillId="0" borderId="0"/>
    <xf numFmtId="0" fontId="3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9" fillId="0" borderId="0"/>
    <xf numFmtId="0" fontId="33" fillId="0" borderId="0"/>
    <xf numFmtId="167" fontId="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7" fontId="1" fillId="0" borderId="0"/>
    <xf numFmtId="167" fontId="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9" fillId="0" borderId="0"/>
    <xf numFmtId="0" fontId="29" fillId="0" borderId="0"/>
    <xf numFmtId="0" fontId="29" fillId="0" borderId="0"/>
    <xf numFmtId="0" fontId="2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9" fontId="16" fillId="0" borderId="0" applyFill="0" applyBorder="0" applyAlignment="0" applyProtection="0"/>
    <xf numFmtId="9" fontId="16" fillId="0" borderId="0" applyFill="0" applyBorder="0" applyAlignment="0" applyProtection="0"/>
    <xf numFmtId="9" fontId="31"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31" fillId="0" borderId="0" applyFont="0" applyFill="0" applyBorder="0" applyAlignment="0" applyProtection="0"/>
    <xf numFmtId="9" fontId="16" fillId="0" borderId="0" applyFill="0" applyBorder="0" applyAlignment="0" applyProtection="0"/>
  </cellStyleXfs>
  <cellXfs count="1137">
    <xf numFmtId="0" fontId="0" fillId="0" borderId="0" xfId="0"/>
    <xf numFmtId="0" fontId="0" fillId="0" borderId="0" xfId="0" applyAlignment="1">
      <alignment horizontal="center" vertical="center"/>
    </xf>
    <xf numFmtId="0" fontId="2" fillId="0" borderId="0" xfId="0" applyFont="1" applyAlignment="1">
      <alignment horizontal="center" vertical="center"/>
    </xf>
    <xf numFmtId="0" fontId="0" fillId="0" borderId="1" xfId="0" applyBorder="1" applyAlignment="1">
      <alignment horizontal="center" vertical="center"/>
    </xf>
    <xf numFmtId="0" fontId="3" fillId="2" borderId="2" xfId="0" applyFont="1" applyFill="1" applyBorder="1" applyAlignment="1">
      <alignment horizontal="center" vertical="center"/>
    </xf>
    <xf numFmtId="0" fontId="1" fillId="0" borderId="0" xfId="0" applyFont="1" applyAlignment="1">
      <alignment horizontal="center" vertical="center"/>
    </xf>
    <xf numFmtId="0" fontId="3" fillId="2" borderId="3"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4" xfId="0" applyFont="1" applyFill="1" applyBorder="1" applyAlignment="1">
      <alignment horizontal="center" vertical="center" wrapText="1"/>
    </xf>
    <xf numFmtId="3" fontId="3" fillId="2" borderId="5" xfId="0" applyNumberFormat="1" applyFont="1" applyFill="1" applyBorder="1" applyAlignment="1">
      <alignment horizontal="center" vertical="center"/>
    </xf>
    <xf numFmtId="0" fontId="3" fillId="2" borderId="6" xfId="0" applyFont="1" applyFill="1" applyBorder="1" applyAlignment="1">
      <alignment horizontal="center" vertical="center" wrapText="1"/>
    </xf>
    <xf numFmtId="0" fontId="3" fillId="3" borderId="7" xfId="0" applyFont="1" applyFill="1" applyBorder="1" applyAlignment="1">
      <alignment horizontal="center" vertical="center"/>
    </xf>
    <xf numFmtId="0" fontId="1" fillId="0" borderId="1" xfId="0" applyFont="1" applyBorder="1" applyAlignment="1">
      <alignment horizontal="center" vertical="center" wrapText="1"/>
    </xf>
    <xf numFmtId="0" fontId="1" fillId="4" borderId="1" xfId="0" applyFont="1" applyFill="1" applyBorder="1" applyAlignment="1">
      <alignment horizontal="center" vertical="center" wrapText="1"/>
    </xf>
    <xf numFmtId="0" fontId="11" fillId="0" borderId="0" xfId="0" applyFont="1" applyAlignment="1">
      <alignment horizontal="left" vertical="center"/>
    </xf>
    <xf numFmtId="0" fontId="13" fillId="5" borderId="1" xfId="0" applyFont="1" applyFill="1" applyBorder="1" applyAlignment="1">
      <alignment vertical="center"/>
    </xf>
    <xf numFmtId="0" fontId="13" fillId="5" borderId="1" xfId="0" applyFont="1" applyFill="1" applyBorder="1" applyAlignment="1">
      <alignment vertical="center" wrapText="1"/>
    </xf>
    <xf numFmtId="0" fontId="13" fillId="5" borderId="1" xfId="0" applyFont="1" applyFill="1" applyBorder="1" applyAlignment="1">
      <alignment horizontal="left" vertical="center"/>
    </xf>
    <xf numFmtId="0" fontId="0" fillId="0" borderId="1" xfId="0" applyBorder="1" applyAlignment="1">
      <alignment horizontal="center"/>
    </xf>
    <xf numFmtId="9" fontId="0" fillId="0" borderId="1" xfId="0" applyNumberFormat="1" applyBorder="1" applyAlignment="1">
      <alignment horizontal="center"/>
    </xf>
    <xf numFmtId="0" fontId="13" fillId="5" borderId="1" xfId="0" applyFont="1" applyFill="1" applyBorder="1"/>
    <xf numFmtId="0" fontId="0" fillId="0" borderId="8" xfId="0" applyBorder="1" applyAlignment="1">
      <alignment horizontal="center"/>
    </xf>
    <xf numFmtId="0" fontId="9" fillId="0" borderId="4" xfId="36" applyFont="1" applyBorder="1" applyAlignment="1">
      <alignment vertical="center"/>
    </xf>
    <xf numFmtId="0" fontId="9" fillId="0" borderId="9" xfId="36" applyFont="1" applyBorder="1" applyAlignment="1">
      <alignment vertical="center"/>
    </xf>
    <xf numFmtId="0" fontId="1" fillId="0" borderId="10" xfId="0" applyFont="1" applyBorder="1" applyAlignment="1">
      <alignment horizontal="center" vertical="center"/>
    </xf>
    <xf numFmtId="0" fontId="1" fillId="0" borderId="10" xfId="0" applyFont="1" applyBorder="1" applyAlignment="1">
      <alignment horizontal="center" vertical="center" wrapText="1"/>
    </xf>
    <xf numFmtId="9" fontId="0" fillId="0" borderId="0" xfId="0" applyNumberFormat="1"/>
    <xf numFmtId="0" fontId="34" fillId="13" borderId="11" xfId="0" applyFont="1" applyFill="1" applyBorder="1" applyAlignment="1">
      <alignment horizontal="center"/>
    </xf>
    <xf numFmtId="0" fontId="34" fillId="13" borderId="12" xfId="0" applyFont="1" applyFill="1" applyBorder="1" applyAlignment="1">
      <alignment horizontal="center"/>
    </xf>
    <xf numFmtId="0" fontId="35" fillId="0" borderId="12" xfId="0" applyFont="1" applyBorder="1" applyAlignment="1">
      <alignment horizontal="center"/>
    </xf>
    <xf numFmtId="0" fontId="35" fillId="0" borderId="11" xfId="0" applyFont="1" applyBorder="1" applyAlignment="1">
      <alignment horizontal="justify" vertical="center"/>
    </xf>
    <xf numFmtId="0" fontId="35" fillId="0" borderId="11" xfId="0" applyFont="1" applyBorder="1" applyAlignment="1">
      <alignment horizontal="justify" vertical="center" wrapText="1"/>
    </xf>
    <xf numFmtId="166" fontId="35" fillId="0" borderId="12" xfId="0" applyNumberFormat="1" applyFont="1" applyBorder="1" applyAlignment="1">
      <alignment horizontal="center"/>
    </xf>
    <xf numFmtId="0" fontId="6" fillId="3" borderId="13" xfId="0" applyFont="1" applyFill="1" applyBorder="1" applyAlignment="1">
      <alignment horizontal="center" vertical="center" wrapText="1"/>
    </xf>
    <xf numFmtId="9" fontId="0" fillId="0" borderId="8" xfId="0" applyNumberFormat="1" applyBorder="1" applyAlignment="1">
      <alignment horizontal="center"/>
    </xf>
    <xf numFmtId="0" fontId="0" fillId="0" borderId="10" xfId="0" applyBorder="1" applyAlignment="1">
      <alignment horizontal="center"/>
    </xf>
    <xf numFmtId="9" fontId="0" fillId="0" borderId="10" xfId="0" applyNumberFormat="1" applyBorder="1" applyAlignment="1">
      <alignment horizontal="center"/>
    </xf>
    <xf numFmtId="0" fontId="36" fillId="14" borderId="1" xfId="0" applyFont="1" applyFill="1" applyBorder="1" applyAlignment="1">
      <alignment horizontal="left" vertical="center"/>
    </xf>
    <xf numFmtId="0" fontId="36" fillId="14" borderId="1" xfId="0" applyFont="1" applyFill="1" applyBorder="1" applyAlignment="1">
      <alignment horizontal="center" vertical="center" wrapText="1"/>
    </xf>
    <xf numFmtId="0" fontId="36" fillId="14" borderId="1" xfId="0" applyFont="1" applyFill="1" applyBorder="1" applyAlignment="1">
      <alignment horizontal="center" vertical="center"/>
    </xf>
    <xf numFmtId="0" fontId="36" fillId="14" borderId="6" xfId="0" applyFont="1" applyFill="1" applyBorder="1" applyAlignment="1">
      <alignment horizontal="center" vertical="center"/>
    </xf>
    <xf numFmtId="0" fontId="13" fillId="5" borderId="0" xfId="0" applyFont="1" applyFill="1" applyAlignment="1">
      <alignment vertical="center" wrapText="1"/>
    </xf>
    <xf numFmtId="9" fontId="0" fillId="0" borderId="1" xfId="0" applyNumberFormat="1" applyBorder="1" applyAlignment="1">
      <alignment horizontal="center" vertical="center"/>
    </xf>
    <xf numFmtId="0" fontId="37" fillId="0" borderId="10" xfId="0" applyFont="1" applyBorder="1" applyAlignment="1">
      <alignment horizontal="left"/>
    </xf>
    <xf numFmtId="0" fontId="37" fillId="0" borderId="10" xfId="0" applyFont="1" applyBorder="1" applyAlignment="1">
      <alignment horizontal="center"/>
    </xf>
    <xf numFmtId="0" fontId="0" fillId="0" borderId="10" xfId="0" applyBorder="1"/>
    <xf numFmtId="0" fontId="1" fillId="15" borderId="1" xfId="0" applyFont="1" applyFill="1" applyBorder="1" applyAlignment="1">
      <alignment horizontal="center" vertical="center" wrapText="1"/>
    </xf>
    <xf numFmtId="9" fontId="0" fillId="16" borderId="1" xfId="0" applyNumberFormat="1" applyFill="1" applyBorder="1" applyAlignment="1">
      <alignment horizontal="center"/>
    </xf>
    <xf numFmtId="9" fontId="0" fillId="17" borderId="1" xfId="0" applyNumberFormat="1" applyFill="1" applyBorder="1" applyAlignment="1">
      <alignment horizontal="center"/>
    </xf>
    <xf numFmtId="9" fontId="0" fillId="16" borderId="8" xfId="0" applyNumberFormat="1" applyFill="1" applyBorder="1" applyAlignment="1">
      <alignment horizontal="center"/>
    </xf>
    <xf numFmtId="9" fontId="0" fillId="18" borderId="10" xfId="0" applyNumberFormat="1" applyFill="1" applyBorder="1" applyAlignment="1">
      <alignment horizontal="center"/>
    </xf>
    <xf numFmtId="9" fontId="0" fillId="19" borderId="10" xfId="0" applyNumberFormat="1" applyFill="1" applyBorder="1" applyAlignment="1">
      <alignment horizontal="center"/>
    </xf>
    <xf numFmtId="0" fontId="1" fillId="4" borderId="14"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6" borderId="10" xfId="0" applyFont="1" applyFill="1" applyBorder="1" applyAlignment="1">
      <alignment horizontal="center" vertical="center"/>
    </xf>
    <xf numFmtId="0" fontId="1" fillId="0" borderId="0" xfId="0" applyFont="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xf>
    <xf numFmtId="0" fontId="1" fillId="6" borderId="15" xfId="0" applyFont="1" applyFill="1" applyBorder="1" applyAlignment="1">
      <alignment horizontal="center" vertical="center" wrapText="1"/>
    </xf>
    <xf numFmtId="0" fontId="1" fillId="6" borderId="16" xfId="0" applyFont="1" applyFill="1" applyBorder="1" applyAlignment="1">
      <alignment horizontal="center" vertical="center"/>
    </xf>
    <xf numFmtId="0" fontId="1" fillId="15" borderId="14" xfId="0" applyFont="1" applyFill="1" applyBorder="1" applyAlignment="1">
      <alignment horizontal="center" vertical="center" wrapText="1"/>
    </xf>
    <xf numFmtId="1" fontId="1" fillId="15" borderId="1" xfId="0" applyNumberFormat="1" applyFont="1" applyFill="1" applyBorder="1" applyAlignment="1">
      <alignment horizontal="center" vertical="center" wrapText="1"/>
    </xf>
    <xf numFmtId="0" fontId="1" fillId="20" borderId="10" xfId="0" applyFont="1" applyFill="1" applyBorder="1" applyAlignment="1">
      <alignment horizontal="center" vertical="center" wrapText="1"/>
    </xf>
    <xf numFmtId="0" fontId="1" fillId="20" borderId="10" xfId="0" applyFont="1" applyFill="1" applyBorder="1" applyAlignment="1">
      <alignment horizontal="center" vertical="center"/>
    </xf>
    <xf numFmtId="0" fontId="1" fillId="0" borderId="8"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6" xfId="0" applyFont="1" applyBorder="1" applyAlignment="1">
      <alignment horizontal="center" vertical="center" wrapText="1"/>
    </xf>
    <xf numFmtId="0" fontId="1" fillId="6" borderId="16" xfId="0" applyFont="1" applyFill="1" applyBorder="1" applyAlignment="1">
      <alignment horizontal="center" vertical="center" wrapText="1"/>
    </xf>
    <xf numFmtId="0" fontId="1" fillId="20" borderId="15" xfId="0" applyFont="1" applyFill="1" applyBorder="1" applyAlignment="1">
      <alignment horizontal="center" vertical="center" wrapText="1"/>
    </xf>
    <xf numFmtId="0" fontId="1" fillId="0" borderId="15" xfId="0" applyFont="1" applyBorder="1" applyAlignment="1">
      <alignment horizontal="center" vertical="center"/>
    </xf>
    <xf numFmtId="0" fontId="1" fillId="20" borderId="16" xfId="0" applyFont="1" applyFill="1" applyBorder="1" applyAlignment="1">
      <alignment horizontal="center" vertical="center"/>
    </xf>
    <xf numFmtId="0" fontId="1" fillId="6" borderId="15" xfId="0" applyFont="1" applyFill="1" applyBorder="1" applyAlignment="1">
      <alignment horizontal="center" vertical="center"/>
    </xf>
    <xf numFmtId="0" fontId="1" fillId="20" borderId="15" xfId="0" applyFont="1" applyFill="1" applyBorder="1" applyAlignment="1">
      <alignment horizontal="center" vertical="center"/>
    </xf>
    <xf numFmtId="0" fontId="3" fillId="2" borderId="7" xfId="0" applyFont="1" applyFill="1" applyBorder="1" applyAlignment="1">
      <alignment horizontal="center" vertical="center" wrapText="1"/>
    </xf>
    <xf numFmtId="0" fontId="9" fillId="0" borderId="0" xfId="0" applyFont="1" applyAlignment="1">
      <alignment vertical="center" wrapText="1"/>
    </xf>
    <xf numFmtId="0" fontId="9" fillId="0" borderId="0" xfId="0" applyFont="1" applyAlignment="1">
      <alignment horizontal="center" vertical="center" wrapText="1"/>
    </xf>
    <xf numFmtId="0" fontId="9" fillId="0" borderId="0" xfId="35" applyFont="1" applyAlignment="1" applyProtection="1">
      <alignment vertical="center" wrapText="1"/>
      <protection locked="0" hidden="1"/>
    </xf>
    <xf numFmtId="0" fontId="9" fillId="7" borderId="0" xfId="0" applyFont="1" applyFill="1" applyAlignment="1">
      <alignment horizontal="center" vertical="center" wrapText="1"/>
    </xf>
    <xf numFmtId="0" fontId="10" fillId="0" borderId="0" xfId="0" applyFont="1" applyAlignment="1">
      <alignment horizontal="center" vertical="center"/>
    </xf>
    <xf numFmtId="0" fontId="19" fillId="0" borderId="0" xfId="0" applyFont="1" applyAlignment="1">
      <alignment horizontal="center" vertical="center"/>
    </xf>
    <xf numFmtId="0" fontId="6" fillId="0" borderId="0" xfId="0" applyFont="1" applyAlignment="1">
      <alignment horizontal="center" vertical="center"/>
    </xf>
    <xf numFmtId="0" fontId="1" fillId="3" borderId="14" xfId="0" applyFont="1" applyFill="1" applyBorder="1" applyAlignment="1">
      <alignment horizontal="center" vertical="center"/>
    </xf>
    <xf numFmtId="1" fontId="1" fillId="3" borderId="1" xfId="158" applyNumberFormat="1" applyFont="1" applyFill="1" applyBorder="1" applyAlignment="1" applyProtection="1">
      <alignment horizontal="center" vertical="center"/>
    </xf>
    <xf numFmtId="0" fontId="23" fillId="0" borderId="0" xfId="0" applyFont="1" applyAlignment="1">
      <alignment horizontal="center" vertical="center"/>
    </xf>
    <xf numFmtId="0" fontId="19" fillId="0" borderId="0" xfId="0" applyFont="1" applyAlignment="1">
      <alignment horizontal="left" vertical="center"/>
    </xf>
    <xf numFmtId="0" fontId="12" fillId="0" borderId="0" xfId="0" applyFont="1" applyAlignment="1">
      <alignment horizontal="center" vertical="center"/>
    </xf>
    <xf numFmtId="165" fontId="10" fillId="0" borderId="0" xfId="0" applyNumberFormat="1" applyFont="1" applyAlignment="1">
      <alignment horizontal="center" vertical="center"/>
    </xf>
    <xf numFmtId="165" fontId="13" fillId="0" borderId="10" xfId="158" applyNumberFormat="1" applyFont="1" applyBorder="1" applyAlignment="1">
      <alignment horizontal="center"/>
    </xf>
    <xf numFmtId="0" fontId="13" fillId="0" borderId="10" xfId="0" applyFont="1" applyBorder="1" applyAlignment="1">
      <alignment horizontal="center"/>
    </xf>
    <xf numFmtId="0" fontId="26" fillId="0" borderId="10" xfId="0" applyFont="1" applyBorder="1" applyAlignment="1">
      <alignment horizontal="center"/>
    </xf>
    <xf numFmtId="0" fontId="24" fillId="0" borderId="10" xfId="0" applyFont="1" applyBorder="1" applyAlignment="1">
      <alignment horizontal="center"/>
    </xf>
    <xf numFmtId="0" fontId="25" fillId="0" borderId="10" xfId="0" applyFont="1" applyBorder="1" applyAlignment="1">
      <alignment horizontal="center" vertical="center" wrapText="1"/>
    </xf>
    <xf numFmtId="0" fontId="36" fillId="14" borderId="0" xfId="0" applyFont="1" applyFill="1" applyAlignment="1">
      <alignment horizontal="left" vertical="center"/>
    </xf>
    <xf numFmtId="9" fontId="13" fillId="0" borderId="10" xfId="158" applyFont="1" applyBorder="1" applyAlignment="1">
      <alignment horizontal="center"/>
    </xf>
    <xf numFmtId="0" fontId="4" fillId="21" borderId="10" xfId="0" applyFont="1" applyFill="1" applyBorder="1" applyAlignment="1">
      <alignment vertical="center" wrapText="1"/>
    </xf>
    <xf numFmtId="0" fontId="4" fillId="0" borderId="20" xfId="0" applyFont="1" applyBorder="1" applyAlignment="1">
      <alignment vertical="center" wrapText="1"/>
    </xf>
    <xf numFmtId="0" fontId="4" fillId="21" borderId="21" xfId="0" applyFont="1" applyFill="1" applyBorder="1" applyAlignment="1">
      <alignment vertical="center" wrapText="1"/>
    </xf>
    <xf numFmtId="0" fontId="25" fillId="22" borderId="10" xfId="0" applyFont="1" applyFill="1" applyBorder="1" applyAlignment="1">
      <alignment horizontal="center" vertical="center" wrapText="1"/>
    </xf>
    <xf numFmtId="0" fontId="1" fillId="0" borderId="20" xfId="0" applyFont="1" applyBorder="1" applyAlignment="1">
      <alignment horizontal="center" vertical="center" wrapText="1"/>
    </xf>
    <xf numFmtId="0" fontId="1" fillId="6" borderId="20" xfId="0" applyFont="1" applyFill="1" applyBorder="1" applyAlignment="1">
      <alignment horizontal="center" vertical="center" wrapText="1"/>
    </xf>
    <xf numFmtId="3" fontId="1" fillId="0" borderId="0" xfId="0" applyNumberFormat="1" applyFont="1" applyAlignment="1">
      <alignment vertical="center"/>
    </xf>
    <xf numFmtId="3" fontId="1" fillId="0" borderId="0" xfId="158" applyNumberFormat="1" applyFont="1" applyFill="1" applyBorder="1" applyAlignment="1" applyProtection="1">
      <alignment vertical="center"/>
    </xf>
    <xf numFmtId="165" fontId="1" fillId="0" borderId="0" xfId="0" applyNumberFormat="1" applyFont="1" applyAlignment="1">
      <alignment horizontal="center" vertical="center" wrapText="1"/>
    </xf>
    <xf numFmtId="9" fontId="13" fillId="0" borderId="10" xfId="0" applyNumberFormat="1" applyFont="1" applyBorder="1" applyAlignment="1">
      <alignment horizontal="center" vertical="center"/>
    </xf>
    <xf numFmtId="0" fontId="38" fillId="0" borderId="10" xfId="0" applyFont="1" applyBorder="1" applyAlignment="1">
      <alignment horizontal="left" vertical="center" wrapText="1"/>
    </xf>
    <xf numFmtId="0" fontId="38" fillId="0" borderId="10" xfId="0" applyFont="1" applyBorder="1" applyAlignment="1">
      <alignment horizontal="left" vertical="center"/>
    </xf>
    <xf numFmtId="0" fontId="38" fillId="23" borderId="10" xfId="0" applyFont="1" applyFill="1" applyBorder="1" applyAlignment="1">
      <alignment horizontal="center" vertical="center"/>
    </xf>
    <xf numFmtId="0" fontId="38" fillId="23" borderId="10" xfId="0" applyFont="1" applyFill="1" applyBorder="1" applyAlignment="1">
      <alignment horizontal="center" vertical="center" wrapText="1"/>
    </xf>
    <xf numFmtId="9" fontId="16" fillId="0" borderId="0" xfId="158" applyAlignment="1">
      <alignment horizontal="center"/>
    </xf>
    <xf numFmtId="0" fontId="1" fillId="0" borderId="0" xfId="0" applyFont="1" applyAlignment="1">
      <alignment horizontal="left" vertical="center"/>
    </xf>
    <xf numFmtId="0" fontId="1" fillId="24" borderId="0" xfId="0" applyFont="1" applyFill="1" applyAlignment="1">
      <alignment horizontal="center" vertical="center"/>
    </xf>
    <xf numFmtId="9" fontId="13" fillId="0" borderId="10" xfId="158" applyFont="1" applyFill="1" applyBorder="1" applyAlignment="1">
      <alignment horizontal="center"/>
    </xf>
    <xf numFmtId="165" fontId="13" fillId="0" borderId="10" xfId="0" applyNumberFormat="1" applyFont="1" applyBorder="1" applyAlignment="1">
      <alignment horizontal="center" vertical="center"/>
    </xf>
    <xf numFmtId="0" fontId="4" fillId="0" borderId="22" xfId="0" applyFont="1" applyBorder="1" applyAlignment="1">
      <alignment vertical="center" wrapText="1"/>
    </xf>
    <xf numFmtId="0" fontId="38" fillId="25" borderId="10" xfId="0" applyFont="1" applyFill="1" applyBorder="1" applyAlignment="1">
      <alignment horizontal="center" vertical="center"/>
    </xf>
    <xf numFmtId="0" fontId="38" fillId="25" borderId="10" xfId="0" applyFont="1" applyFill="1" applyBorder="1" applyAlignment="1">
      <alignment horizontal="center" vertical="center" wrapText="1"/>
    </xf>
    <xf numFmtId="0" fontId="0" fillId="0" borderId="23" xfId="0" applyBorder="1"/>
    <xf numFmtId="0" fontId="4" fillId="0" borderId="23" xfId="0" applyFont="1" applyBorder="1" applyAlignment="1">
      <alignment vertical="center" wrapText="1"/>
    </xf>
    <xf numFmtId="0" fontId="4" fillId="26" borderId="10" xfId="0" applyFont="1" applyFill="1" applyBorder="1" applyAlignment="1">
      <alignment vertical="center" wrapText="1"/>
    </xf>
    <xf numFmtId="1" fontId="13" fillId="26" borderId="10" xfId="0" applyNumberFormat="1" applyFont="1" applyFill="1" applyBorder="1" applyAlignment="1">
      <alignment horizontal="center" vertical="center"/>
    </xf>
    <xf numFmtId="165" fontId="0" fillId="17" borderId="1" xfId="0" applyNumberFormat="1" applyFill="1" applyBorder="1" applyAlignment="1">
      <alignment horizontal="center"/>
    </xf>
    <xf numFmtId="165" fontId="13" fillId="0" borderId="10" xfId="158" applyNumberFormat="1" applyFont="1" applyFill="1" applyBorder="1" applyAlignment="1">
      <alignment horizontal="center"/>
    </xf>
    <xf numFmtId="166" fontId="13" fillId="26" borderId="10" xfId="0" applyNumberFormat="1" applyFont="1" applyFill="1" applyBorder="1" applyAlignment="1">
      <alignment horizontal="center" vertical="center"/>
    </xf>
    <xf numFmtId="0" fontId="1" fillId="6" borderId="20" xfId="0" applyFont="1" applyFill="1" applyBorder="1" applyAlignment="1">
      <alignment horizontal="center" vertical="center"/>
    </xf>
    <xf numFmtId="0" fontId="12" fillId="8" borderId="10" xfId="0" applyFont="1" applyFill="1" applyBorder="1" applyAlignment="1">
      <alignment horizontal="center" vertical="center"/>
    </xf>
    <xf numFmtId="0" fontId="1" fillId="20" borderId="16" xfId="0" applyFont="1" applyFill="1" applyBorder="1" applyAlignment="1">
      <alignment horizontal="center" vertical="center" wrapText="1"/>
    </xf>
    <xf numFmtId="0" fontId="1" fillId="27" borderId="10"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28" borderId="10" xfId="0" applyFont="1" applyFill="1" applyBorder="1" applyAlignment="1">
      <alignment horizontal="center" vertical="center" wrapText="1"/>
    </xf>
    <xf numFmtId="0" fontId="1" fillId="0" borderId="10" xfId="0" applyFont="1" applyBorder="1" applyAlignment="1">
      <alignment horizontal="left" vertical="center" wrapText="1"/>
    </xf>
    <xf numFmtId="0" fontId="1" fillId="6" borderId="10" xfId="0" applyFont="1" applyFill="1" applyBorder="1" applyAlignment="1">
      <alignment horizontal="left" vertical="center"/>
    </xf>
    <xf numFmtId="0" fontId="1" fillId="6" borderId="10" xfId="0" applyFont="1" applyFill="1" applyBorder="1" applyAlignment="1">
      <alignment horizontal="left" vertical="center" wrapText="1"/>
    </xf>
    <xf numFmtId="0" fontId="1" fillId="20" borderId="10" xfId="0" applyFont="1" applyFill="1" applyBorder="1" applyAlignment="1">
      <alignment horizontal="left" vertical="center" wrapText="1"/>
    </xf>
    <xf numFmtId="0" fontId="1" fillId="4" borderId="15"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1" fillId="28" borderId="15" xfId="0" applyFont="1" applyFill="1" applyBorder="1" applyAlignment="1">
      <alignment horizontal="center" vertical="center" wrapText="1"/>
    </xf>
    <xf numFmtId="0" fontId="1" fillId="28" borderId="16" xfId="0" applyFont="1" applyFill="1" applyBorder="1" applyAlignment="1">
      <alignment horizontal="center"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6" borderId="15" xfId="0" applyFont="1" applyFill="1" applyBorder="1" applyAlignment="1">
      <alignment horizontal="left" vertical="center"/>
    </xf>
    <xf numFmtId="0" fontId="1" fillId="6" borderId="16" xfId="0" applyFont="1" applyFill="1" applyBorder="1" applyAlignment="1">
      <alignment horizontal="left" vertical="center"/>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20" borderId="15" xfId="0" applyFont="1" applyFill="1" applyBorder="1" applyAlignment="1">
      <alignment horizontal="left" vertical="center" wrapText="1"/>
    </xf>
    <xf numFmtId="0" fontId="1" fillId="20" borderId="16" xfId="0" applyFont="1" applyFill="1" applyBorder="1" applyAlignment="1">
      <alignment horizontal="left" vertical="center" wrapText="1"/>
    </xf>
    <xf numFmtId="0" fontId="12" fillId="8" borderId="15" xfId="0" applyFont="1" applyFill="1" applyBorder="1" applyAlignment="1">
      <alignment horizontal="center" vertical="center"/>
    </xf>
    <xf numFmtId="0" fontId="12" fillId="8" borderId="16" xfId="0" applyFont="1" applyFill="1" applyBorder="1" applyAlignment="1">
      <alignment horizontal="center" vertical="center"/>
    </xf>
    <xf numFmtId="0" fontId="6" fillId="24" borderId="6" xfId="0" applyFont="1" applyFill="1" applyBorder="1" applyAlignment="1">
      <alignment horizontal="center" vertical="center"/>
    </xf>
    <xf numFmtId="0" fontId="6" fillId="24" borderId="9" xfId="0" applyFont="1" applyFill="1" applyBorder="1" applyAlignment="1">
      <alignment horizontal="center" vertical="center"/>
    </xf>
    <xf numFmtId="0" fontId="27" fillId="4" borderId="10" xfId="0" applyFont="1" applyFill="1" applyBorder="1" applyAlignment="1">
      <alignment horizontal="center" vertical="center" wrapText="1"/>
    </xf>
    <xf numFmtId="0" fontId="27" fillId="28" borderId="10" xfId="0" applyFont="1" applyFill="1" applyBorder="1" applyAlignment="1">
      <alignment horizontal="center" vertical="center" wrapText="1"/>
    </xf>
    <xf numFmtId="0" fontId="27" fillId="0" borderId="15" xfId="0" applyFont="1" applyBorder="1" applyAlignment="1">
      <alignment horizontal="center" vertical="center"/>
    </xf>
    <xf numFmtId="0" fontId="27" fillId="0" borderId="16" xfId="0" applyFont="1" applyBorder="1" applyAlignment="1">
      <alignment horizontal="center" vertical="center"/>
    </xf>
    <xf numFmtId="0" fontId="27" fillId="15" borderId="14" xfId="0" applyFont="1" applyFill="1" applyBorder="1" applyAlignment="1">
      <alignment horizontal="center" vertical="center" wrapText="1"/>
    </xf>
    <xf numFmtId="0" fontId="27" fillId="15" borderId="1" xfId="0" applyFont="1" applyFill="1" applyBorder="1" applyAlignment="1">
      <alignment horizontal="center" vertical="center" wrapText="1"/>
    </xf>
    <xf numFmtId="1" fontId="27" fillId="15" borderId="1" xfId="0" applyNumberFormat="1" applyFont="1" applyFill="1" applyBorder="1" applyAlignment="1">
      <alignment horizontal="center" vertical="center" wrapText="1"/>
    </xf>
    <xf numFmtId="0" fontId="27" fillId="4" borderId="14" xfId="0" applyFont="1" applyFill="1" applyBorder="1" applyAlignment="1">
      <alignment horizontal="center" vertical="center" wrapText="1"/>
    </xf>
    <xf numFmtId="0" fontId="27" fillId="4" borderId="1" xfId="0" applyFont="1" applyFill="1" applyBorder="1" applyAlignment="1">
      <alignment horizontal="center" vertical="center" wrapText="1"/>
    </xf>
    <xf numFmtId="0" fontId="27" fillId="29" borderId="10" xfId="0" applyFont="1" applyFill="1" applyBorder="1" applyAlignment="1">
      <alignment horizontal="center" vertical="center" wrapText="1"/>
    </xf>
    <xf numFmtId="0" fontId="27" fillId="0" borderId="15" xfId="0" applyFont="1" applyBorder="1" applyAlignment="1">
      <alignment horizontal="center" vertical="center" wrapText="1"/>
    </xf>
    <xf numFmtId="0" fontId="27" fillId="0" borderId="16" xfId="0" applyFont="1" applyBorder="1" applyAlignment="1">
      <alignment horizontal="center" vertical="center" wrapText="1"/>
    </xf>
    <xf numFmtId="0" fontId="27" fillId="6" borderId="15" xfId="0" applyFont="1" applyFill="1" applyBorder="1" applyAlignment="1">
      <alignment horizontal="center" vertical="center" wrapText="1"/>
    </xf>
    <xf numFmtId="0" fontId="27" fillId="6" borderId="10" xfId="0" applyFont="1" applyFill="1" applyBorder="1" applyAlignment="1">
      <alignment horizontal="center" vertical="center" wrapText="1"/>
    </xf>
    <xf numFmtId="0" fontId="27" fillId="6" borderId="16" xfId="0" applyFont="1" applyFill="1" applyBorder="1" applyAlignment="1">
      <alignment horizontal="center" vertical="center" wrapText="1"/>
    </xf>
    <xf numFmtId="0" fontId="27" fillId="20" borderId="15" xfId="0" applyFont="1" applyFill="1" applyBorder="1" applyAlignment="1">
      <alignment horizontal="center" vertical="center" wrapText="1"/>
    </xf>
    <xf numFmtId="0" fontId="27" fillId="20" borderId="10" xfId="0" applyFont="1" applyFill="1" applyBorder="1" applyAlignment="1">
      <alignment horizontal="center" vertical="center" wrapText="1"/>
    </xf>
    <xf numFmtId="0" fontId="27" fillId="20" borderId="16" xfId="0" applyFont="1" applyFill="1" applyBorder="1" applyAlignment="1">
      <alignment horizontal="center" vertical="center" wrapText="1"/>
    </xf>
    <xf numFmtId="0" fontId="27" fillId="15" borderId="25" xfId="0" applyFont="1" applyFill="1" applyBorder="1" applyAlignment="1">
      <alignment horizontal="center" vertical="center" wrapText="1"/>
    </xf>
    <xf numFmtId="0" fontId="27" fillId="6" borderId="10" xfId="0" applyFont="1" applyFill="1" applyBorder="1" applyAlignment="1">
      <alignment horizontal="center" vertical="center"/>
    </xf>
    <xf numFmtId="0" fontId="27" fillId="6" borderId="16" xfId="0" applyFont="1" applyFill="1" applyBorder="1" applyAlignment="1">
      <alignment horizontal="center" vertical="center"/>
    </xf>
    <xf numFmtId="0" fontId="27" fillId="6" borderId="15" xfId="0" applyFont="1" applyFill="1" applyBorder="1" applyAlignment="1">
      <alignment horizontal="center" vertical="center"/>
    </xf>
    <xf numFmtId="0" fontId="27" fillId="0" borderId="10" xfId="83" applyFont="1" applyBorder="1" applyAlignment="1">
      <alignment horizontal="center" vertical="center"/>
    </xf>
    <xf numFmtId="0" fontId="27" fillId="0" borderId="15" xfId="83" applyFont="1" applyBorder="1" applyAlignment="1">
      <alignment horizontal="center" vertical="center"/>
    </xf>
    <xf numFmtId="0" fontId="27" fillId="0" borderId="16" xfId="83" applyFont="1" applyBorder="1" applyAlignment="1">
      <alignment horizontal="center" vertical="center"/>
    </xf>
    <xf numFmtId="0" fontId="27" fillId="0" borderId="10" xfId="83" applyFont="1" applyBorder="1" applyAlignment="1">
      <alignment horizontal="center" vertical="center" wrapText="1"/>
    </xf>
    <xf numFmtId="0" fontId="27" fillId="24" borderId="10" xfId="0" applyFont="1" applyFill="1" applyBorder="1" applyAlignment="1">
      <alignment horizontal="center" vertical="center" wrapText="1"/>
    </xf>
    <xf numFmtId="0" fontId="27" fillId="20" borderId="10" xfId="0" applyFont="1" applyFill="1" applyBorder="1" applyAlignment="1">
      <alignment horizontal="center" vertical="center"/>
    </xf>
    <xf numFmtId="0" fontId="27" fillId="20" borderId="16" xfId="0" applyFont="1" applyFill="1" applyBorder="1" applyAlignment="1">
      <alignment horizontal="center" vertical="center"/>
    </xf>
    <xf numFmtId="0" fontId="27" fillId="20" borderId="15" xfId="0" applyFont="1" applyFill="1" applyBorder="1" applyAlignment="1">
      <alignment horizontal="center" vertical="center"/>
    </xf>
    <xf numFmtId="0" fontId="27" fillId="31" borderId="15" xfId="0" applyFont="1" applyFill="1" applyBorder="1" applyAlignment="1">
      <alignment horizontal="center" vertical="center"/>
    </xf>
    <xf numFmtId="0" fontId="27" fillId="31" borderId="10" xfId="0" applyFont="1" applyFill="1" applyBorder="1" applyAlignment="1">
      <alignment horizontal="center" vertical="center"/>
    </xf>
    <xf numFmtId="0" fontId="27" fillId="31" borderId="16" xfId="0" applyFont="1" applyFill="1" applyBorder="1" applyAlignment="1">
      <alignment horizontal="center" vertical="center"/>
    </xf>
    <xf numFmtId="0" fontId="27" fillId="0" borderId="14" xfId="0" applyFont="1" applyBorder="1" applyAlignment="1">
      <alignment horizontal="center" vertical="center" wrapText="1"/>
    </xf>
    <xf numFmtId="0" fontId="27" fillId="27" borderId="10" xfId="0" applyFont="1" applyFill="1" applyBorder="1" applyAlignment="1">
      <alignment horizontal="center" vertical="center" wrapText="1"/>
    </xf>
    <xf numFmtId="0" fontId="27" fillId="15" borderId="6" xfId="0" applyFont="1" applyFill="1" applyBorder="1" applyAlignment="1">
      <alignment horizontal="center" vertical="center" wrapText="1"/>
    </xf>
    <xf numFmtId="1" fontId="27" fillId="15" borderId="6" xfId="0" applyNumberFormat="1" applyFont="1" applyFill="1" applyBorder="1" applyAlignment="1">
      <alignment horizontal="center" vertical="center" wrapText="1"/>
    </xf>
    <xf numFmtId="0" fontId="27" fillId="4" borderId="26" xfId="0" applyFont="1" applyFill="1" applyBorder="1" applyAlignment="1">
      <alignment horizontal="center" vertical="center" wrapText="1"/>
    </xf>
    <xf numFmtId="0" fontId="27" fillId="15" borderId="26" xfId="0" applyFont="1" applyFill="1" applyBorder="1" applyAlignment="1">
      <alignment horizontal="center" vertical="center" wrapText="1"/>
    </xf>
    <xf numFmtId="0" fontId="27" fillId="15" borderId="10" xfId="0" applyFont="1" applyFill="1" applyBorder="1" applyAlignment="1">
      <alignment horizontal="center" vertical="center" wrapText="1"/>
    </xf>
    <xf numFmtId="1" fontId="27" fillId="15" borderId="10" xfId="0" applyNumberFormat="1" applyFont="1" applyFill="1" applyBorder="1" applyAlignment="1">
      <alignment horizontal="center" vertical="center" wrapText="1"/>
    </xf>
    <xf numFmtId="0" fontId="27" fillId="0" borderId="26" xfId="0" applyFont="1" applyBorder="1" applyAlignment="1">
      <alignment horizontal="center" vertical="center" wrapText="1"/>
    </xf>
    <xf numFmtId="0" fontId="2" fillId="0" borderId="8" xfId="0" applyFont="1" applyBorder="1" applyAlignment="1">
      <alignment horizontal="center" vertical="center"/>
    </xf>
    <xf numFmtId="0" fontId="1" fillId="27" borderId="15" xfId="0" applyFont="1" applyFill="1" applyBorder="1" applyAlignment="1">
      <alignment horizontal="center" vertical="center" wrapText="1"/>
    </xf>
    <xf numFmtId="0" fontId="1" fillId="27" borderId="16" xfId="0" applyFont="1" applyFill="1" applyBorder="1" applyAlignment="1">
      <alignment horizontal="center" vertical="center" wrapText="1"/>
    </xf>
    <xf numFmtId="0" fontId="27" fillId="4" borderId="15" xfId="0" applyFont="1" applyFill="1" applyBorder="1" applyAlignment="1">
      <alignment horizontal="center" vertical="center" wrapText="1"/>
    </xf>
    <xf numFmtId="0" fontId="27" fillId="4" borderId="16" xfId="0" applyFont="1" applyFill="1" applyBorder="1" applyAlignment="1">
      <alignment horizontal="center" vertical="center" wrapText="1"/>
    </xf>
    <xf numFmtId="0" fontId="27" fillId="28" borderId="15" xfId="0" applyFont="1" applyFill="1" applyBorder="1" applyAlignment="1">
      <alignment horizontal="center" vertical="center" wrapText="1"/>
    </xf>
    <xf numFmtId="0" fontId="27" fillId="28" borderId="16" xfId="0" applyFont="1" applyFill="1" applyBorder="1" applyAlignment="1">
      <alignment horizontal="center" vertical="center" wrapText="1"/>
    </xf>
    <xf numFmtId="0" fontId="27" fillId="29" borderId="15" xfId="0" applyFont="1" applyFill="1" applyBorder="1" applyAlignment="1">
      <alignment horizontal="center" vertical="center" wrapText="1"/>
    </xf>
    <xf numFmtId="0" fontId="27" fillId="29" borderId="16" xfId="0" applyFont="1" applyFill="1" applyBorder="1" applyAlignment="1">
      <alignment horizontal="center" vertical="center" wrapText="1"/>
    </xf>
    <xf numFmtId="0" fontId="27" fillId="32" borderId="16" xfId="0" applyFont="1" applyFill="1" applyBorder="1" applyAlignment="1">
      <alignment horizontal="center" vertical="center" wrapText="1"/>
    </xf>
    <xf numFmtId="0" fontId="27" fillId="27" borderId="15" xfId="0" applyFont="1" applyFill="1" applyBorder="1" applyAlignment="1">
      <alignment horizontal="center" vertical="center" wrapText="1"/>
    </xf>
    <xf numFmtId="0" fontId="27" fillId="27" borderId="16" xfId="0" applyFont="1" applyFill="1" applyBorder="1" applyAlignment="1">
      <alignment horizontal="center" vertical="center" wrapText="1"/>
    </xf>
    <xf numFmtId="0" fontId="27" fillId="6" borderId="10" xfId="83" applyFont="1" applyFill="1" applyBorder="1" applyAlignment="1">
      <alignment horizontal="center" vertical="center" wrapText="1"/>
    </xf>
    <xf numFmtId="0" fontId="27" fillId="6" borderId="10" xfId="83" applyFont="1" applyFill="1" applyBorder="1" applyAlignment="1">
      <alignment horizontal="center" vertical="center"/>
    </xf>
    <xf numFmtId="0" fontId="27" fillId="20" borderId="10" xfId="83" applyFont="1" applyFill="1" applyBorder="1" applyAlignment="1">
      <alignment horizontal="center" vertical="center" wrapText="1"/>
    </xf>
    <xf numFmtId="0" fontId="27" fillId="20" borderId="10" xfId="83" applyFont="1" applyFill="1" applyBorder="1" applyAlignment="1">
      <alignment horizontal="center" vertical="center"/>
    </xf>
    <xf numFmtId="0" fontId="27" fillId="6" borderId="10" xfId="107" applyFont="1" applyFill="1" applyBorder="1" applyAlignment="1">
      <alignment horizontal="center" vertical="center" wrapText="1"/>
    </xf>
    <xf numFmtId="0" fontId="27" fillId="0" borderId="15" xfId="83" applyFont="1" applyBorder="1" applyAlignment="1">
      <alignment horizontal="center" vertical="center" wrapText="1"/>
    </xf>
    <xf numFmtId="0" fontId="27" fillId="6" borderId="15" xfId="83" applyFont="1" applyFill="1" applyBorder="1" applyAlignment="1">
      <alignment horizontal="center" vertical="center" wrapText="1"/>
    </xf>
    <xf numFmtId="0" fontId="27" fillId="6" borderId="16" xfId="83" applyFont="1" applyFill="1" applyBorder="1" applyAlignment="1">
      <alignment horizontal="center" vertical="center" wrapText="1"/>
    </xf>
    <xf numFmtId="0" fontId="27" fillId="0" borderId="16" xfId="83" applyFont="1" applyBorder="1" applyAlignment="1">
      <alignment horizontal="center" vertical="center" wrapText="1"/>
    </xf>
    <xf numFmtId="0" fontId="27" fillId="20" borderId="15" xfId="83" applyFont="1" applyFill="1" applyBorder="1" applyAlignment="1">
      <alignment horizontal="center" vertical="center" wrapText="1"/>
    </xf>
    <xf numFmtId="0" fontId="27" fillId="20" borderId="16" xfId="83" applyFont="1" applyFill="1" applyBorder="1" applyAlignment="1">
      <alignment horizontal="center" vertical="center" wrapText="1"/>
    </xf>
    <xf numFmtId="0" fontId="27" fillId="33" borderId="10" xfId="0" applyFont="1" applyFill="1" applyBorder="1" applyAlignment="1">
      <alignment horizontal="center" vertical="center" wrapText="1"/>
    </xf>
    <xf numFmtId="0" fontId="27" fillId="33" borderId="15" xfId="0" applyFont="1" applyFill="1" applyBorder="1" applyAlignment="1">
      <alignment horizontal="center" vertical="center" wrapText="1"/>
    </xf>
    <xf numFmtId="0" fontId="27" fillId="33" borderId="16" xfId="0" applyFont="1" applyFill="1" applyBorder="1" applyAlignment="1">
      <alignment horizontal="center" vertical="center" wrapText="1"/>
    </xf>
    <xf numFmtId="0" fontId="1" fillId="33" borderId="15" xfId="0" applyFont="1" applyFill="1" applyBorder="1" applyAlignment="1">
      <alignment horizontal="center" vertical="center" wrapText="1"/>
    </xf>
    <xf numFmtId="0" fontId="1" fillId="33" borderId="10" xfId="0" applyFont="1" applyFill="1" applyBorder="1" applyAlignment="1">
      <alignment horizontal="center" vertical="center" wrapText="1"/>
    </xf>
    <xf numFmtId="0" fontId="1" fillId="33" borderId="16" xfId="0" applyFont="1" applyFill="1" applyBorder="1" applyAlignment="1">
      <alignment horizontal="center" vertical="center" wrapText="1"/>
    </xf>
    <xf numFmtId="0" fontId="1" fillId="34" borderId="14" xfId="0" applyFont="1" applyFill="1" applyBorder="1" applyAlignment="1">
      <alignment horizontal="center" vertical="center"/>
    </xf>
    <xf numFmtId="1" fontId="1" fillId="34" borderId="1" xfId="158" applyNumberFormat="1" applyFont="1" applyFill="1" applyBorder="1" applyAlignment="1" applyProtection="1">
      <alignment horizontal="center" vertical="center"/>
    </xf>
    <xf numFmtId="0" fontId="1" fillId="23" borderId="16" xfId="0" applyFont="1" applyFill="1" applyBorder="1" applyAlignment="1">
      <alignment horizontal="center" vertical="center"/>
    </xf>
    <xf numFmtId="0" fontId="27" fillId="20" borderId="15" xfId="83" applyFont="1" applyFill="1" applyBorder="1" applyAlignment="1">
      <alignment horizontal="center" vertical="center"/>
    </xf>
    <xf numFmtId="0" fontId="27" fillId="6" borderId="15" xfId="83" applyFont="1" applyFill="1" applyBorder="1" applyAlignment="1">
      <alignment horizontal="center" vertical="center"/>
    </xf>
    <xf numFmtId="0" fontId="27" fillId="6" borderId="16" xfId="83" applyFont="1" applyFill="1" applyBorder="1" applyAlignment="1">
      <alignment horizontal="center" vertical="center"/>
    </xf>
    <xf numFmtId="0" fontId="27" fillId="20" borderId="16" xfId="83" applyFont="1" applyFill="1" applyBorder="1" applyAlignment="1">
      <alignment horizontal="center" vertical="center"/>
    </xf>
    <xf numFmtId="0" fontId="27" fillId="6" borderId="15" xfId="107" applyFont="1" applyFill="1" applyBorder="1" applyAlignment="1">
      <alignment horizontal="center" vertical="center" wrapText="1"/>
    </xf>
    <xf numFmtId="0" fontId="27" fillId="6" borderId="16" xfId="107" applyFont="1" applyFill="1" applyBorder="1" applyAlignment="1">
      <alignment horizontal="center" vertical="center" wrapText="1"/>
    </xf>
    <xf numFmtId="0" fontId="27" fillId="6" borderId="26" xfId="0" applyFont="1" applyFill="1" applyBorder="1" applyAlignment="1">
      <alignment horizontal="center" vertical="center" wrapText="1"/>
    </xf>
    <xf numFmtId="0" fontId="27" fillId="0" borderId="19" xfId="0" applyFont="1" applyBorder="1" applyAlignment="1">
      <alignment horizontal="center" vertical="center" wrapText="1"/>
    </xf>
    <xf numFmtId="0" fontId="27" fillId="0" borderId="9" xfId="0" applyFont="1" applyBorder="1" applyAlignment="1">
      <alignment horizontal="center" vertical="center" wrapText="1"/>
    </xf>
    <xf numFmtId="0" fontId="27" fillId="6" borderId="14" xfId="0" applyFont="1" applyFill="1" applyBorder="1" applyAlignment="1">
      <alignment horizontal="center" vertical="center"/>
    </xf>
    <xf numFmtId="0" fontId="27" fillId="6" borderId="1" xfId="0" applyFont="1" applyFill="1" applyBorder="1" applyAlignment="1">
      <alignment horizontal="center" vertical="center"/>
    </xf>
    <xf numFmtId="0" fontId="27" fillId="6" borderId="30" xfId="0" applyFont="1" applyFill="1" applyBorder="1" applyAlignment="1">
      <alignment horizontal="center" vertical="center"/>
    </xf>
    <xf numFmtId="0" fontId="1" fillId="6" borderId="17" xfId="0" applyFont="1" applyFill="1" applyBorder="1" applyAlignment="1">
      <alignment horizontal="center" vertical="center"/>
    </xf>
    <xf numFmtId="0" fontId="1" fillId="6" borderId="1" xfId="0" applyFont="1" applyFill="1" applyBorder="1" applyAlignment="1">
      <alignment horizontal="center" vertical="center"/>
    </xf>
    <xf numFmtId="0" fontId="1" fillId="6" borderId="8" xfId="0" applyFont="1" applyFill="1" applyBorder="1" applyAlignment="1">
      <alignment horizontal="center" vertical="center"/>
    </xf>
    <xf numFmtId="0" fontId="1" fillId="28" borderId="31" xfId="0" applyFont="1" applyFill="1" applyBorder="1" applyAlignment="1">
      <alignment horizontal="center" vertical="center" wrapText="1"/>
    </xf>
    <xf numFmtId="0" fontId="1" fillId="28" borderId="24" xfId="0" applyFont="1" applyFill="1" applyBorder="1" applyAlignment="1">
      <alignment horizontal="center" vertical="center" wrapText="1"/>
    </xf>
    <xf numFmtId="0" fontId="1" fillId="28" borderId="32" xfId="0" applyFont="1" applyFill="1" applyBorder="1" applyAlignment="1">
      <alignment horizontal="center" vertical="center" wrapText="1"/>
    </xf>
    <xf numFmtId="0" fontId="27" fillId="4" borderId="33" xfId="0" applyFont="1" applyFill="1" applyBorder="1" applyAlignment="1">
      <alignment horizontal="center" vertical="center" wrapText="1"/>
    </xf>
    <xf numFmtId="0" fontId="27" fillId="4" borderId="34" xfId="0" applyFont="1" applyFill="1" applyBorder="1" applyAlignment="1">
      <alignment horizontal="center" vertical="center" wrapText="1"/>
    </xf>
    <xf numFmtId="0" fontId="27" fillId="4" borderId="35" xfId="0" applyFont="1" applyFill="1" applyBorder="1" applyAlignment="1">
      <alignment horizontal="center" vertical="center" wrapText="1"/>
    </xf>
    <xf numFmtId="0" fontId="15" fillId="6" borderId="10"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5" xfId="0" applyFont="1" applyFill="1" applyBorder="1" applyAlignment="1">
      <alignment horizontal="center" vertical="center" wrapText="1"/>
    </xf>
    <xf numFmtId="0" fontId="15" fillId="20" borderId="10" xfId="0" applyFont="1" applyFill="1" applyBorder="1" applyAlignment="1">
      <alignment horizontal="center" vertical="center"/>
    </xf>
    <xf numFmtId="0" fontId="15" fillId="20" borderId="16" xfId="0" applyFont="1" applyFill="1" applyBorder="1" applyAlignment="1">
      <alignment horizontal="center" vertical="center"/>
    </xf>
    <xf numFmtId="0" fontId="15" fillId="20" borderId="15" xfId="0" applyFont="1" applyFill="1" applyBorder="1" applyAlignment="1">
      <alignment horizontal="center" vertical="center"/>
    </xf>
    <xf numFmtId="0" fontId="1" fillId="0" borderId="14" xfId="0" applyFont="1" applyBorder="1" applyAlignment="1">
      <alignment horizontal="center" vertical="center" wrapText="1"/>
    </xf>
    <xf numFmtId="0" fontId="1" fillId="0" borderId="30" xfId="0" applyFont="1" applyBorder="1" applyAlignment="1">
      <alignment horizontal="center" vertical="center" wrapText="1"/>
    </xf>
    <xf numFmtId="0" fontId="1" fillId="6" borderId="14" xfId="0" applyFont="1" applyFill="1" applyBorder="1" applyAlignment="1">
      <alignment horizontal="center" vertical="center"/>
    </xf>
    <xf numFmtId="0" fontId="1" fillId="6" borderId="30" xfId="0" applyFont="1" applyFill="1" applyBorder="1" applyAlignment="1">
      <alignment horizontal="center" vertical="center"/>
    </xf>
    <xf numFmtId="0" fontId="1" fillId="6" borderId="14"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6" borderId="30" xfId="0" applyFont="1" applyFill="1" applyBorder="1" applyAlignment="1">
      <alignment horizontal="center" vertical="center" wrapText="1"/>
    </xf>
    <xf numFmtId="0" fontId="1" fillId="6" borderId="17" xfId="0" applyFont="1" applyFill="1" applyBorder="1" applyAlignment="1">
      <alignment horizontal="center" vertical="center" wrapText="1"/>
    </xf>
    <xf numFmtId="0" fontId="1" fillId="6" borderId="8" xfId="0" applyFont="1" applyFill="1" applyBorder="1" applyAlignment="1">
      <alignment horizontal="center" vertical="center" wrapText="1"/>
    </xf>
    <xf numFmtId="0" fontId="27" fillId="0" borderId="36" xfId="0" applyFont="1" applyBorder="1" applyAlignment="1">
      <alignment horizontal="center" vertical="center" wrapText="1"/>
    </xf>
    <xf numFmtId="0" fontId="27" fillId="6" borderId="17" xfId="0" applyFont="1" applyFill="1" applyBorder="1" applyAlignment="1">
      <alignment horizontal="center" vertical="center"/>
    </xf>
    <xf numFmtId="1" fontId="0" fillId="0" borderId="10" xfId="0" applyNumberFormat="1" applyBorder="1" applyAlignment="1">
      <alignment horizontal="center"/>
    </xf>
    <xf numFmtId="0" fontId="0" fillId="0" borderId="0" xfId="0" applyAlignment="1">
      <alignment horizontal="center"/>
    </xf>
    <xf numFmtId="1" fontId="0" fillId="0" borderId="0" xfId="0" applyNumberFormat="1"/>
    <xf numFmtId="0" fontId="1" fillId="20" borderId="20" xfId="0" applyFont="1" applyFill="1" applyBorder="1" applyAlignment="1">
      <alignment horizontal="center" vertical="center"/>
    </xf>
    <xf numFmtId="0" fontId="27" fillId="0" borderId="20" xfId="0" applyFont="1" applyBorder="1" applyAlignment="1">
      <alignment horizontal="center" vertical="center" wrapText="1"/>
    </xf>
    <xf numFmtId="0" fontId="27" fillId="6" borderId="20" xfId="0" applyFont="1" applyFill="1" applyBorder="1" applyAlignment="1">
      <alignment horizontal="center" vertical="center" wrapText="1"/>
    </xf>
    <xf numFmtId="0" fontId="1" fillId="0" borderId="20" xfId="0" applyFont="1" applyBorder="1" applyAlignment="1">
      <alignment horizontal="center" vertical="center"/>
    </xf>
    <xf numFmtId="0" fontId="1" fillId="0" borderId="20" xfId="0" applyFont="1" applyBorder="1" applyAlignment="1">
      <alignment horizontal="left" vertical="center" wrapText="1"/>
    </xf>
    <xf numFmtId="0" fontId="1" fillId="6" borderId="20" xfId="0" applyFont="1" applyFill="1" applyBorder="1" applyAlignment="1">
      <alignment horizontal="left" vertical="center"/>
    </xf>
    <xf numFmtId="0" fontId="1" fillId="6" borderId="20" xfId="0" applyFont="1" applyFill="1" applyBorder="1" applyAlignment="1">
      <alignment horizontal="left" vertical="center" wrapText="1"/>
    </xf>
    <xf numFmtId="0" fontId="1" fillId="20" borderId="20" xfId="0" applyFont="1" applyFill="1" applyBorder="1" applyAlignment="1">
      <alignment horizontal="left" vertical="center" wrapText="1"/>
    </xf>
    <xf numFmtId="0" fontId="27" fillId="0" borderId="20" xfId="0" applyFont="1" applyBorder="1" applyAlignment="1">
      <alignment horizontal="center" vertical="center"/>
    </xf>
    <xf numFmtId="0" fontId="27" fillId="20" borderId="20" xfId="0" applyFont="1" applyFill="1" applyBorder="1" applyAlignment="1">
      <alignment horizontal="center" vertical="center" wrapText="1"/>
    </xf>
    <xf numFmtId="0" fontId="27" fillId="6" borderId="20" xfId="0" applyFont="1" applyFill="1" applyBorder="1" applyAlignment="1">
      <alignment horizontal="center" vertical="center"/>
    </xf>
    <xf numFmtId="0" fontId="27" fillId="0" borderId="20" xfId="83" applyFont="1" applyBorder="1" applyAlignment="1">
      <alignment horizontal="center" vertical="center"/>
    </xf>
    <xf numFmtId="0" fontId="27" fillId="20" borderId="20" xfId="0" applyFont="1" applyFill="1" applyBorder="1" applyAlignment="1">
      <alignment horizontal="center" vertical="center"/>
    </xf>
    <xf numFmtId="0" fontId="27" fillId="6" borderId="8" xfId="0" applyFont="1" applyFill="1" applyBorder="1" applyAlignment="1">
      <alignment horizontal="center" vertical="center"/>
    </xf>
    <xf numFmtId="0" fontId="1" fillId="35" borderId="16" xfId="0" applyFont="1" applyFill="1" applyBorder="1" applyAlignment="1">
      <alignment horizontal="center" vertical="center"/>
    </xf>
    <xf numFmtId="0" fontId="1" fillId="36" borderId="16" xfId="0" applyFont="1" applyFill="1" applyBorder="1" applyAlignment="1">
      <alignment horizontal="center" vertical="center" wrapText="1"/>
    </xf>
    <xf numFmtId="0" fontId="6" fillId="0" borderId="10" xfId="0" applyFont="1" applyBorder="1" applyAlignment="1">
      <alignment horizontal="center" vertical="center" wrapText="1"/>
    </xf>
    <xf numFmtId="165" fontId="27" fillId="30" borderId="4" xfId="0" applyNumberFormat="1" applyFont="1" applyFill="1" applyBorder="1" applyAlignment="1">
      <alignment horizontal="center" vertical="center" wrapText="1"/>
    </xf>
    <xf numFmtId="0" fontId="27" fillId="20" borderId="26" xfId="0" applyFont="1" applyFill="1" applyBorder="1" applyAlignment="1">
      <alignment horizontal="center" vertical="center" wrapText="1"/>
    </xf>
    <xf numFmtId="0" fontId="27" fillId="6" borderId="38" xfId="0" applyFont="1" applyFill="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9" fontId="0" fillId="26" borderId="10" xfId="0" applyNumberFormat="1" applyFill="1" applyBorder="1" applyAlignment="1">
      <alignment horizontal="center"/>
    </xf>
    <xf numFmtId="0" fontId="36" fillId="14" borderId="4" xfId="0" applyFont="1" applyFill="1" applyBorder="1" applyAlignment="1">
      <alignment horizontal="center" vertical="center"/>
    </xf>
    <xf numFmtId="9" fontId="16" fillId="0" borderId="39" xfId="158" applyBorder="1" applyAlignment="1">
      <alignment horizontal="center" vertical="center"/>
    </xf>
    <xf numFmtId="9" fontId="16" fillId="0" borderId="23" xfId="158" applyBorder="1" applyAlignment="1">
      <alignment horizontal="center" vertical="center"/>
    </xf>
    <xf numFmtId="0" fontId="1" fillId="20" borderId="16" xfId="83" applyFont="1" applyFill="1" applyBorder="1" applyAlignment="1">
      <alignment horizontal="center" vertical="center" wrapText="1"/>
    </xf>
    <xf numFmtId="0" fontId="1" fillId="20" borderId="16" xfId="83" applyFont="1" applyFill="1" applyBorder="1" applyAlignment="1">
      <alignment horizontal="center" vertical="center"/>
    </xf>
    <xf numFmtId="0" fontId="27" fillId="28" borderId="31" xfId="0" applyFont="1" applyFill="1" applyBorder="1" applyAlignment="1">
      <alignment horizontal="center" vertical="center" wrapText="1"/>
    </xf>
    <xf numFmtId="0" fontId="27" fillId="0" borderId="33" xfId="83" applyFont="1" applyBorder="1" applyAlignment="1">
      <alignment horizontal="center" vertical="center" wrapText="1"/>
    </xf>
    <xf numFmtId="0" fontId="27" fillId="0" borderId="34" xfId="0" applyFont="1" applyBorder="1" applyAlignment="1">
      <alignment horizontal="center" vertical="center" wrapText="1"/>
    </xf>
    <xf numFmtId="0" fontId="27" fillId="0" borderId="34" xfId="83" applyFont="1" applyBorder="1" applyAlignment="1">
      <alignment horizontal="center" vertical="center"/>
    </xf>
    <xf numFmtId="0" fontId="27" fillId="0" borderId="35" xfId="83" applyFont="1" applyBorder="1" applyAlignment="1">
      <alignment horizontal="center" vertical="center"/>
    </xf>
    <xf numFmtId="0" fontId="27" fillId="0" borderId="34" xfId="0" applyFont="1" applyBorder="1" applyAlignment="1">
      <alignment horizontal="center" vertical="center"/>
    </xf>
    <xf numFmtId="0" fontId="27" fillId="0" borderId="35" xfId="0" applyFont="1" applyBorder="1" applyAlignment="1">
      <alignment horizontal="center" vertical="center"/>
    </xf>
    <xf numFmtId="0" fontId="27" fillId="0" borderId="33" xfId="0" applyFont="1" applyBorder="1" applyAlignment="1">
      <alignment horizontal="center" vertical="center"/>
    </xf>
    <xf numFmtId="0" fontId="27" fillId="0" borderId="40" xfId="0" applyFont="1" applyBorder="1" applyAlignment="1">
      <alignment horizontal="center" vertical="center"/>
    </xf>
    <xf numFmtId="0" fontId="27" fillId="0" borderId="41" xfId="83" applyFont="1" applyBorder="1" applyAlignment="1">
      <alignment horizontal="center" vertical="center" wrapText="1"/>
    </xf>
    <xf numFmtId="0" fontId="27" fillId="0" borderId="42" xfId="0" applyFont="1" applyBorder="1" applyAlignment="1">
      <alignment horizontal="center" vertical="center" wrapText="1"/>
    </xf>
    <xf numFmtId="0" fontId="27" fillId="0" borderId="42" xfId="83" applyFont="1" applyBorder="1" applyAlignment="1">
      <alignment horizontal="center" vertical="center"/>
    </xf>
    <xf numFmtId="0" fontId="27" fillId="0" borderId="43" xfId="83" applyFont="1" applyBorder="1" applyAlignment="1">
      <alignment horizontal="center" vertical="center"/>
    </xf>
    <xf numFmtId="0" fontId="27" fillId="0" borderId="42" xfId="0" applyFont="1" applyBorder="1" applyAlignment="1">
      <alignment horizontal="center" vertical="center"/>
    </xf>
    <xf numFmtId="0" fontId="27" fillId="0" borderId="43" xfId="0" applyFont="1" applyBorder="1" applyAlignment="1">
      <alignment horizontal="center" vertical="center"/>
    </xf>
    <xf numFmtId="0" fontId="27" fillId="0" borderId="41" xfId="0" applyFont="1" applyBorder="1" applyAlignment="1">
      <alignment horizontal="center" vertical="center"/>
    </xf>
    <xf numFmtId="0" fontId="27" fillId="0" borderId="44" xfId="0" applyFont="1" applyBorder="1" applyAlignment="1">
      <alignment horizontal="center" vertical="center"/>
    </xf>
    <xf numFmtId="0" fontId="27" fillId="6" borderId="45" xfId="83" applyFont="1" applyFill="1" applyBorder="1" applyAlignment="1">
      <alignment horizontal="center" vertical="center" wrapText="1"/>
    </xf>
    <xf numFmtId="0" fontId="27" fillId="6" borderId="46" xfId="83" applyFont="1" applyFill="1" applyBorder="1" applyAlignment="1">
      <alignment horizontal="center" vertical="center" wrapText="1"/>
    </xf>
    <xf numFmtId="0" fontId="27" fillId="6" borderId="38" xfId="83" applyFont="1" applyFill="1" applyBorder="1" applyAlignment="1">
      <alignment horizontal="center" vertical="center" wrapText="1"/>
    </xf>
    <xf numFmtId="0" fontId="27" fillId="6" borderId="46" xfId="83" applyFont="1" applyFill="1" applyBorder="1" applyAlignment="1">
      <alignment horizontal="center" vertical="center"/>
    </xf>
    <xf numFmtId="0" fontId="27" fillId="6" borderId="38" xfId="83" applyFont="1" applyFill="1" applyBorder="1" applyAlignment="1">
      <alignment horizontal="center" vertical="center"/>
    </xf>
    <xf numFmtId="0" fontId="27" fillId="6" borderId="45" xfId="83" applyFont="1" applyFill="1" applyBorder="1" applyAlignment="1">
      <alignment horizontal="center" vertical="center"/>
    </xf>
    <xf numFmtId="0" fontId="1" fillId="6" borderId="46" xfId="0" applyFont="1" applyFill="1" applyBorder="1" applyAlignment="1">
      <alignment horizontal="center" vertical="center"/>
    </xf>
    <xf numFmtId="0" fontId="27" fillId="6" borderId="38" xfId="0" applyFont="1" applyFill="1" applyBorder="1" applyAlignment="1">
      <alignment horizontal="center" vertical="center"/>
    </xf>
    <xf numFmtId="0" fontId="27" fillId="6" borderId="45" xfId="0" applyFont="1" applyFill="1" applyBorder="1" applyAlignment="1">
      <alignment horizontal="center" vertical="center"/>
    </xf>
    <xf numFmtId="0" fontId="27" fillId="6" borderId="46" xfId="0" applyFont="1" applyFill="1" applyBorder="1" applyAlignment="1">
      <alignment horizontal="center" vertical="center"/>
    </xf>
    <xf numFmtId="0" fontId="27" fillId="6" borderId="47" xfId="0" applyFont="1" applyFill="1" applyBorder="1" applyAlignment="1">
      <alignment horizontal="center" vertical="center"/>
    </xf>
    <xf numFmtId="0" fontId="1" fillId="6" borderId="45" xfId="0" applyFont="1" applyFill="1" applyBorder="1" applyAlignment="1">
      <alignment horizontal="center" vertical="center" wrapText="1"/>
    </xf>
    <xf numFmtId="0" fontId="1" fillId="6" borderId="46"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1" xfId="0" applyFont="1" applyFill="1" applyBorder="1" applyAlignment="1">
      <alignment horizontal="center" vertical="center" wrapText="1"/>
    </xf>
    <xf numFmtId="0" fontId="1" fillId="6" borderId="24" xfId="0" applyFont="1" applyFill="1" applyBorder="1" applyAlignment="1">
      <alignment horizontal="center" vertical="center" wrapText="1"/>
    </xf>
    <xf numFmtId="0" fontId="1" fillId="6" borderId="32" xfId="0" applyFont="1" applyFill="1" applyBorder="1" applyAlignment="1">
      <alignment horizontal="center" vertical="center" wrapText="1"/>
    </xf>
    <xf numFmtId="0" fontId="1" fillId="4" borderId="41" xfId="0" applyFont="1" applyFill="1" applyBorder="1" applyAlignment="1">
      <alignment horizontal="center" vertical="center" wrapText="1"/>
    </xf>
    <xf numFmtId="0" fontId="1" fillId="4" borderId="42" xfId="0" applyFont="1" applyFill="1" applyBorder="1" applyAlignment="1">
      <alignment horizontal="center" vertical="center" wrapText="1"/>
    </xf>
    <xf numFmtId="0" fontId="1" fillId="4" borderId="43" xfId="0" applyFont="1" applyFill="1" applyBorder="1" applyAlignment="1">
      <alignment horizontal="center" vertical="center" wrapText="1"/>
    </xf>
    <xf numFmtId="0" fontId="1" fillId="6" borderId="38" xfId="0" applyFont="1" applyFill="1" applyBorder="1" applyAlignment="1">
      <alignment horizontal="center" vertical="center"/>
    </xf>
    <xf numFmtId="0" fontId="1" fillId="6" borderId="45" xfId="0" applyFont="1" applyFill="1" applyBorder="1" applyAlignment="1">
      <alignment horizontal="center" vertical="center"/>
    </xf>
    <xf numFmtId="0" fontId="1" fillId="6" borderId="21" xfId="0" applyFont="1" applyFill="1" applyBorder="1" applyAlignment="1">
      <alignment horizontal="center" vertical="center" wrapText="1"/>
    </xf>
    <xf numFmtId="0" fontId="1" fillId="37" borderId="15" xfId="0" applyFont="1" applyFill="1" applyBorder="1" applyAlignment="1">
      <alignment horizontal="center" vertical="center" wrapText="1"/>
    </xf>
    <xf numFmtId="0" fontId="1" fillId="37" borderId="10" xfId="0" applyFont="1" applyFill="1" applyBorder="1" applyAlignment="1">
      <alignment horizontal="center" vertical="center" wrapText="1"/>
    </xf>
    <xf numFmtId="0" fontId="1" fillId="37" borderId="16" xfId="0" applyFont="1" applyFill="1" applyBorder="1" applyAlignment="1">
      <alignment horizontal="center" vertical="center" wrapText="1"/>
    </xf>
    <xf numFmtId="0" fontId="1" fillId="37" borderId="10" xfId="0" applyFont="1" applyFill="1" applyBorder="1" applyAlignment="1">
      <alignment horizontal="center" vertical="center"/>
    </xf>
    <xf numFmtId="0" fontId="1" fillId="37" borderId="16" xfId="0" applyFont="1" applyFill="1" applyBorder="1" applyAlignment="1">
      <alignment horizontal="center" vertical="center"/>
    </xf>
    <xf numFmtId="0" fontId="1" fillId="37" borderId="15" xfId="0" applyFont="1" applyFill="1" applyBorder="1" applyAlignment="1">
      <alignment horizontal="center" vertical="center"/>
    </xf>
    <xf numFmtId="0" fontId="1" fillId="37" borderId="20" xfId="0" applyFont="1" applyFill="1" applyBorder="1" applyAlignment="1">
      <alignment horizontal="center" vertical="center"/>
    </xf>
    <xf numFmtId="0" fontId="13" fillId="0" borderId="10" xfId="0" applyFont="1" applyBorder="1"/>
    <xf numFmtId="0" fontId="1" fillId="28" borderId="20" xfId="0" applyFont="1" applyFill="1" applyBorder="1" applyAlignment="1">
      <alignment horizontal="center" vertical="center" wrapText="1"/>
    </xf>
    <xf numFmtId="1" fontId="1" fillId="3" borderId="25" xfId="0" applyNumberFormat="1" applyFont="1" applyFill="1" applyBorder="1" applyAlignment="1">
      <alignment horizontal="center" vertical="center"/>
    </xf>
    <xf numFmtId="0" fontId="39" fillId="6" borderId="15" xfId="0" applyFont="1" applyFill="1" applyBorder="1" applyAlignment="1">
      <alignment horizontal="center" vertical="center" wrapText="1"/>
    </xf>
    <xf numFmtId="0" fontId="39" fillId="6" borderId="10" xfId="0" applyFont="1" applyFill="1" applyBorder="1" applyAlignment="1">
      <alignment horizontal="center" vertical="center" wrapText="1"/>
    </xf>
    <xf numFmtId="0" fontId="39" fillId="6" borderId="16" xfId="0" applyFont="1" applyFill="1" applyBorder="1" applyAlignment="1">
      <alignment horizontal="center" vertical="center" wrapText="1"/>
    </xf>
    <xf numFmtId="0" fontId="39" fillId="6" borderId="10" xfId="0" applyFont="1" applyFill="1" applyBorder="1" applyAlignment="1">
      <alignment horizontal="center" vertical="center"/>
    </xf>
    <xf numFmtId="0" fontId="40" fillId="6" borderId="10" xfId="0" applyFont="1" applyFill="1" applyBorder="1" applyAlignment="1">
      <alignment horizontal="center" vertical="center" wrapText="1"/>
    </xf>
    <xf numFmtId="0" fontId="12" fillId="8" borderId="31" xfId="0" applyFont="1" applyFill="1" applyBorder="1" applyAlignment="1">
      <alignment horizontal="center" vertical="center"/>
    </xf>
    <xf numFmtId="0" fontId="12" fillId="8" borderId="24" xfId="0" applyFont="1" applyFill="1" applyBorder="1" applyAlignment="1">
      <alignment horizontal="center" vertical="center"/>
    </xf>
    <xf numFmtId="0" fontId="12" fillId="8" borderId="32" xfId="0" applyFont="1" applyFill="1" applyBorder="1" applyAlignment="1">
      <alignment horizontal="center" vertical="center"/>
    </xf>
    <xf numFmtId="0" fontId="1" fillId="36" borderId="0" xfId="0" applyFont="1" applyFill="1" applyAlignment="1">
      <alignment horizontal="center" vertical="center" wrapText="1"/>
    </xf>
    <xf numFmtId="0" fontId="12" fillId="38" borderId="0" xfId="0" applyFont="1" applyFill="1" applyAlignment="1">
      <alignment horizontal="center" vertical="center"/>
    </xf>
    <xf numFmtId="0" fontId="41" fillId="0" borderId="10" xfId="0" applyFont="1" applyBorder="1"/>
    <xf numFmtId="0" fontId="0" fillId="0" borderId="24" xfId="0" applyBorder="1" applyAlignment="1">
      <alignment horizontal="center"/>
    </xf>
    <xf numFmtId="0" fontId="13" fillId="0" borderId="48" xfId="0" applyFont="1" applyBorder="1" applyAlignment="1">
      <alignment horizontal="center"/>
    </xf>
    <xf numFmtId="0" fontId="13" fillId="0" borderId="49" xfId="0" applyFont="1" applyBorder="1" applyAlignment="1">
      <alignment horizontal="center"/>
    </xf>
    <xf numFmtId="0" fontId="13" fillId="0" borderId="50" xfId="0" applyFont="1" applyBorder="1" applyAlignment="1">
      <alignment horizontal="center"/>
    </xf>
    <xf numFmtId="0" fontId="13" fillId="39" borderId="0" xfId="0" applyFont="1" applyFill="1"/>
    <xf numFmtId="0" fontId="38" fillId="39" borderId="0" xfId="0" applyFont="1" applyFill="1"/>
    <xf numFmtId="0" fontId="0" fillId="39" borderId="0" xfId="0" applyFill="1"/>
    <xf numFmtId="0" fontId="40" fillId="6" borderId="10" xfId="0" applyFont="1" applyFill="1" applyBorder="1" applyAlignment="1">
      <alignment horizontal="center" vertical="center"/>
    </xf>
    <xf numFmtId="0" fontId="40" fillId="6" borderId="16" xfId="0" applyFont="1" applyFill="1" applyBorder="1" applyAlignment="1">
      <alignment horizontal="center" vertical="center" wrapText="1"/>
    </xf>
    <xf numFmtId="0" fontId="0" fillId="19" borderId="10" xfId="0" applyFill="1" applyBorder="1" applyAlignment="1">
      <alignment horizontal="center"/>
    </xf>
    <xf numFmtId="0" fontId="42" fillId="0" borderId="0" xfId="0" applyFont="1"/>
    <xf numFmtId="0" fontId="13" fillId="0" borderId="27" xfId="0" applyFont="1" applyBorder="1"/>
    <xf numFmtId="0" fontId="42" fillId="0" borderId="0" xfId="0" applyFont="1" applyAlignment="1">
      <alignment horizontal="center"/>
    </xf>
    <xf numFmtId="1" fontId="42" fillId="0" borderId="0" xfId="0" applyNumberFormat="1" applyFont="1" applyAlignment="1">
      <alignment horizontal="center"/>
    </xf>
    <xf numFmtId="1" fontId="13" fillId="0" borderId="10" xfId="0" applyNumberFormat="1" applyFont="1" applyBorder="1" applyAlignment="1">
      <alignment horizontal="center"/>
    </xf>
    <xf numFmtId="0" fontId="1" fillId="0" borderId="35" xfId="0" applyFont="1" applyBorder="1" applyAlignment="1">
      <alignment horizontal="center" vertical="center"/>
    </xf>
    <xf numFmtId="0" fontId="43" fillId="6" borderId="16" xfId="0" applyFont="1" applyFill="1" applyBorder="1" applyAlignment="1">
      <alignment horizontal="center" vertical="center"/>
    </xf>
    <xf numFmtId="0" fontId="43" fillId="6" borderId="16" xfId="0" applyFont="1" applyFill="1" applyBorder="1" applyAlignment="1">
      <alignment horizontal="center" vertical="center" wrapText="1"/>
    </xf>
    <xf numFmtId="0" fontId="0" fillId="0" borderId="20" xfId="0" applyBorder="1" applyAlignment="1">
      <alignment horizontal="center"/>
    </xf>
    <xf numFmtId="0" fontId="0" fillId="0" borderId="26" xfId="0" applyBorder="1" applyAlignment="1">
      <alignment horizontal="center"/>
    </xf>
    <xf numFmtId="0" fontId="38" fillId="23" borderId="24" xfId="0" applyFont="1" applyFill="1" applyBorder="1" applyAlignment="1">
      <alignment horizontal="center" vertical="center"/>
    </xf>
    <xf numFmtId="0" fontId="0" fillId="0" borderId="34" xfId="0" applyBorder="1" applyAlignment="1">
      <alignment horizontal="center"/>
    </xf>
    <xf numFmtId="0" fontId="44" fillId="40" borderId="10" xfId="0" applyFont="1" applyFill="1" applyBorder="1" applyAlignment="1">
      <alignment horizontal="center" wrapText="1"/>
    </xf>
    <xf numFmtId="0" fontId="0" fillId="18" borderId="10" xfId="0" applyFill="1" applyBorder="1" applyAlignment="1">
      <alignment horizontal="center"/>
    </xf>
    <xf numFmtId="0" fontId="0" fillId="18" borderId="20" xfId="0" applyFill="1" applyBorder="1" applyAlignment="1">
      <alignment horizontal="center"/>
    </xf>
    <xf numFmtId="0" fontId="44" fillId="41" borderId="10" xfId="0" applyFont="1" applyFill="1" applyBorder="1" applyAlignment="1">
      <alignment horizontal="center" wrapText="1"/>
    </xf>
    <xf numFmtId="0" fontId="0" fillId="18" borderId="26" xfId="0" applyFill="1" applyBorder="1" applyAlignment="1">
      <alignment horizontal="center"/>
    </xf>
    <xf numFmtId="0" fontId="42" fillId="0" borderId="24" xfId="0" applyFont="1" applyBorder="1" applyAlignment="1">
      <alignment horizontal="center"/>
    </xf>
    <xf numFmtId="0" fontId="39" fillId="6" borderId="15" xfId="0" applyFont="1" applyFill="1" applyBorder="1" applyAlignment="1">
      <alignment horizontal="center" vertical="center"/>
    </xf>
    <xf numFmtId="0" fontId="1" fillId="4" borderId="51" xfId="0" applyFont="1" applyFill="1" applyBorder="1" applyAlignment="1">
      <alignment horizontal="center" vertical="center" wrapText="1"/>
    </xf>
    <xf numFmtId="0" fontId="1" fillId="28" borderId="51"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1" fillId="28" borderId="26" xfId="0" applyFont="1" applyFill="1" applyBorder="1" applyAlignment="1">
      <alignment horizontal="center" vertical="center" wrapText="1"/>
    </xf>
    <xf numFmtId="0" fontId="25" fillId="0" borderId="20" xfId="0" applyFont="1" applyBorder="1" applyAlignment="1">
      <alignment horizontal="center" vertical="center" wrapText="1"/>
    </xf>
    <xf numFmtId="0" fontId="13" fillId="0" borderId="20" xfId="0" applyFont="1" applyBorder="1" applyAlignment="1">
      <alignment horizontal="center"/>
    </xf>
    <xf numFmtId="9" fontId="13" fillId="0" borderId="20" xfId="158" applyFont="1" applyFill="1" applyBorder="1" applyAlignment="1">
      <alignment horizontal="center"/>
    </xf>
    <xf numFmtId="0" fontId="25" fillId="0" borderId="0" xfId="0" applyFont="1" applyAlignment="1">
      <alignment horizontal="center" vertical="center" wrapText="1"/>
    </xf>
    <xf numFmtId="0" fontId="25" fillId="22" borderId="0" xfId="0" applyFont="1" applyFill="1" applyAlignment="1">
      <alignment horizontal="center" vertical="center" wrapText="1"/>
    </xf>
    <xf numFmtId="9" fontId="16" fillId="0" borderId="0" xfId="158" applyBorder="1"/>
    <xf numFmtId="0" fontId="45" fillId="0" borderId="10" xfId="0" applyFont="1" applyBorder="1" applyAlignment="1">
      <alignment horizontal="center" vertical="center"/>
    </xf>
    <xf numFmtId="0" fontId="0" fillId="42" borderId="10" xfId="0" applyFill="1" applyBorder="1" applyAlignment="1">
      <alignment horizontal="center"/>
    </xf>
    <xf numFmtId="0" fontId="0" fillId="42" borderId="20" xfId="0" applyFill="1" applyBorder="1" applyAlignment="1">
      <alignment horizontal="center"/>
    </xf>
    <xf numFmtId="0" fontId="44" fillId="43" borderId="34" xfId="0" applyFont="1" applyFill="1" applyBorder="1" applyAlignment="1">
      <alignment horizontal="center" wrapText="1"/>
    </xf>
    <xf numFmtId="0" fontId="0" fillId="42" borderId="26" xfId="0" applyFill="1" applyBorder="1" applyAlignment="1">
      <alignment horizontal="center"/>
    </xf>
    <xf numFmtId="0" fontId="46" fillId="40" borderId="10" xfId="0" applyFont="1" applyFill="1" applyBorder="1" applyAlignment="1">
      <alignment horizontal="center" wrapText="1"/>
    </xf>
    <xf numFmtId="0" fontId="42" fillId="0" borderId="10" xfId="0" applyFont="1" applyBorder="1" applyAlignment="1">
      <alignment horizontal="center"/>
    </xf>
    <xf numFmtId="0" fontId="38" fillId="19" borderId="10" xfId="0" applyFont="1" applyFill="1" applyBorder="1" applyAlignment="1">
      <alignment horizontal="center" vertical="center" wrapText="1"/>
    </xf>
    <xf numFmtId="0" fontId="38" fillId="44" borderId="10" xfId="0" applyFont="1" applyFill="1" applyBorder="1" applyAlignment="1">
      <alignment horizontal="center" vertical="center" wrapText="1"/>
    </xf>
    <xf numFmtId="0" fontId="38" fillId="45" borderId="20" xfId="0" applyFont="1" applyFill="1" applyBorder="1" applyAlignment="1">
      <alignment horizontal="center" vertical="center" wrapText="1"/>
    </xf>
    <xf numFmtId="0" fontId="38" fillId="46" borderId="20" xfId="0" applyFont="1" applyFill="1" applyBorder="1" applyAlignment="1">
      <alignment horizontal="center" vertical="center" wrapText="1"/>
    </xf>
    <xf numFmtId="0" fontId="41" fillId="0" borderId="10" xfId="0" applyFont="1" applyBorder="1" applyAlignment="1">
      <alignment horizontal="center" vertical="center"/>
    </xf>
    <xf numFmtId="0" fontId="14" fillId="0" borderId="10" xfId="0" applyFont="1" applyBorder="1" applyAlignment="1">
      <alignment horizontal="center" vertical="center"/>
    </xf>
    <xf numFmtId="0" fontId="28" fillId="0" borderId="10" xfId="0" applyFont="1" applyBorder="1" applyAlignment="1">
      <alignment horizontal="center" vertical="center"/>
    </xf>
    <xf numFmtId="0" fontId="14" fillId="19" borderId="10" xfId="0" applyFont="1" applyFill="1" applyBorder="1" applyAlignment="1">
      <alignment horizontal="center" vertical="center"/>
    </xf>
    <xf numFmtId="0" fontId="14" fillId="44" borderId="10" xfId="0" applyFont="1" applyFill="1" applyBorder="1" applyAlignment="1">
      <alignment horizontal="center" vertical="center"/>
    </xf>
    <xf numFmtId="0" fontId="14" fillId="45" borderId="20" xfId="0" applyFont="1" applyFill="1" applyBorder="1" applyAlignment="1">
      <alignment horizontal="center" vertical="center"/>
    </xf>
    <xf numFmtId="0" fontId="14" fillId="46" borderId="20" xfId="0" applyFont="1" applyFill="1" applyBorder="1" applyAlignment="1">
      <alignment horizontal="center" vertical="center"/>
    </xf>
    <xf numFmtId="0" fontId="14" fillId="0" borderId="10" xfId="0" applyFont="1" applyBorder="1" applyAlignment="1">
      <alignment horizontal="center"/>
    </xf>
    <xf numFmtId="0" fontId="47" fillId="0" borderId="0" xfId="0" applyFont="1"/>
    <xf numFmtId="0" fontId="48" fillId="6" borderId="46" xfId="0" applyFont="1" applyFill="1" applyBorder="1" applyAlignment="1">
      <alignment horizontal="center" vertical="center"/>
    </xf>
    <xf numFmtId="0" fontId="48" fillId="6" borderId="16" xfId="0" applyFont="1" applyFill="1" applyBorder="1" applyAlignment="1">
      <alignment horizontal="center" vertical="center"/>
    </xf>
    <xf numFmtId="0" fontId="48" fillId="6" borderId="15" xfId="0" applyFont="1" applyFill="1" applyBorder="1" applyAlignment="1">
      <alignment horizontal="center" vertical="center"/>
    </xf>
    <xf numFmtId="0" fontId="48" fillId="6" borderId="10" xfId="0" applyFont="1" applyFill="1" applyBorder="1" applyAlignment="1">
      <alignment horizontal="center" vertical="center"/>
    </xf>
    <xf numFmtId="0" fontId="40" fillId="6" borderId="26" xfId="0" applyFont="1" applyFill="1" applyBorder="1" applyAlignment="1">
      <alignment horizontal="center" vertical="center" wrapText="1"/>
    </xf>
    <xf numFmtId="0" fontId="1" fillId="27" borderId="20"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44" xfId="0" applyFont="1" applyFill="1" applyBorder="1" applyAlignment="1">
      <alignment horizontal="center" vertical="center" wrapText="1"/>
    </xf>
    <xf numFmtId="0" fontId="1" fillId="6" borderId="47" xfId="0" applyFont="1" applyFill="1" applyBorder="1" applyAlignment="1">
      <alignment horizontal="center" vertical="center"/>
    </xf>
    <xf numFmtId="0" fontId="1" fillId="6" borderId="47" xfId="0" applyFont="1" applyFill="1" applyBorder="1" applyAlignment="1">
      <alignment horizontal="center" vertical="center" wrapText="1"/>
    </xf>
    <xf numFmtId="0" fontId="27" fillId="4" borderId="40" xfId="0" applyFont="1" applyFill="1" applyBorder="1" applyAlignment="1">
      <alignment horizontal="center" vertical="center" wrapText="1"/>
    </xf>
    <xf numFmtId="0" fontId="27" fillId="28" borderId="20" xfId="0" applyFont="1" applyFill="1" applyBorder="1" applyAlignment="1">
      <alignment horizontal="center" vertical="center" wrapText="1"/>
    </xf>
    <xf numFmtId="0" fontId="27" fillId="33" borderId="20" xfId="0" applyFont="1" applyFill="1" applyBorder="1" applyAlignment="1">
      <alignment horizontal="center" vertical="center" wrapText="1"/>
    </xf>
    <xf numFmtId="0" fontId="27" fillId="29" borderId="20" xfId="0" applyFont="1" applyFill="1" applyBorder="1" applyAlignment="1">
      <alignment horizontal="center" vertical="center" wrapText="1"/>
    </xf>
    <xf numFmtId="0" fontId="27" fillId="4" borderId="20" xfId="0" applyFont="1" applyFill="1" applyBorder="1" applyAlignment="1">
      <alignment horizontal="center" vertical="center" wrapText="1"/>
    </xf>
    <xf numFmtId="0" fontId="27" fillId="27" borderId="20" xfId="0" applyFont="1" applyFill="1" applyBorder="1" applyAlignment="1">
      <alignment horizontal="center" vertical="center" wrapText="1"/>
    </xf>
    <xf numFmtId="0" fontId="12" fillId="8" borderId="20" xfId="0" applyFont="1" applyFill="1" applyBorder="1" applyAlignment="1">
      <alignment horizontal="center" vertical="center"/>
    </xf>
    <xf numFmtId="0" fontId="12" fillId="8" borderId="21" xfId="0" applyFont="1" applyFill="1" applyBorder="1" applyAlignment="1">
      <alignment horizontal="center" vertical="center"/>
    </xf>
    <xf numFmtId="0" fontId="48" fillId="6" borderId="20" xfId="0" applyFont="1" applyFill="1" applyBorder="1" applyAlignment="1">
      <alignment horizontal="center" vertical="center"/>
    </xf>
    <xf numFmtId="0" fontId="6" fillId="0" borderId="20" xfId="0" applyFont="1" applyBorder="1" applyAlignment="1">
      <alignment horizontal="center" vertical="center" wrapText="1"/>
    </xf>
    <xf numFmtId="0" fontId="27" fillId="6" borderId="52" xfId="0" applyFont="1" applyFill="1" applyBorder="1" applyAlignment="1">
      <alignment horizontal="center" vertical="center" wrapText="1"/>
    </xf>
    <xf numFmtId="0" fontId="1" fillId="6" borderId="52" xfId="0" applyFont="1" applyFill="1" applyBorder="1" applyAlignment="1">
      <alignment horizontal="center" vertical="center" wrapText="1"/>
    </xf>
    <xf numFmtId="0" fontId="5" fillId="7" borderId="53" xfId="0" applyFont="1" applyFill="1" applyBorder="1" applyAlignment="1">
      <alignment vertical="center"/>
    </xf>
    <xf numFmtId="0" fontId="5" fillId="7" borderId="54" xfId="0" applyFont="1" applyFill="1" applyBorder="1" applyAlignment="1">
      <alignment vertical="center"/>
    </xf>
    <xf numFmtId="0" fontId="5" fillId="7" borderId="55" xfId="0" applyFont="1" applyFill="1" applyBorder="1" applyAlignment="1">
      <alignment vertical="center"/>
    </xf>
    <xf numFmtId="0" fontId="1" fillId="0" borderId="26" xfId="0" applyFont="1" applyBorder="1" applyAlignment="1">
      <alignment horizontal="center" vertical="center" wrapText="1"/>
    </xf>
    <xf numFmtId="0" fontId="1" fillId="6" borderId="26" xfId="0" applyFont="1" applyFill="1" applyBorder="1" applyAlignment="1">
      <alignment horizontal="center" vertical="center" wrapText="1"/>
    </xf>
    <xf numFmtId="0" fontId="4" fillId="9" borderId="15" xfId="36" applyFont="1" applyFill="1" applyBorder="1" applyAlignment="1" applyProtection="1">
      <alignment horizontal="center" vertical="center" textRotation="90"/>
      <protection locked="0" hidden="1"/>
    </xf>
    <xf numFmtId="0" fontId="4" fillId="9" borderId="10" xfId="36" applyFont="1" applyFill="1" applyBorder="1" applyAlignment="1" applyProtection="1">
      <alignment horizontal="center" vertical="center" textRotation="90"/>
      <protection locked="0" hidden="1"/>
    </xf>
    <xf numFmtId="0" fontId="4" fillId="9" borderId="16" xfId="36" applyFont="1" applyFill="1" applyBorder="1" applyAlignment="1" applyProtection="1">
      <alignment horizontal="center" vertical="center" textRotation="90"/>
      <protection locked="0" hidden="1"/>
    </xf>
    <xf numFmtId="0" fontId="4" fillId="9" borderId="26" xfId="36" applyFont="1" applyFill="1" applyBorder="1" applyAlignment="1" applyProtection="1">
      <alignment horizontal="center" vertical="center" textRotation="90"/>
      <protection locked="0" hidden="1"/>
    </xf>
    <xf numFmtId="0" fontId="27" fillId="6" borderId="45" xfId="0" applyFont="1" applyFill="1" applyBorder="1" applyAlignment="1">
      <alignment horizontal="center" vertical="center" wrapText="1"/>
    </xf>
    <xf numFmtId="0" fontId="27" fillId="6" borderId="46" xfId="0" applyFont="1" applyFill="1" applyBorder="1" applyAlignment="1">
      <alignment horizontal="center" vertical="center" wrapText="1"/>
    </xf>
    <xf numFmtId="0" fontId="27" fillId="0" borderId="30" xfId="0" applyFont="1" applyBorder="1" applyAlignment="1">
      <alignment horizontal="center" vertical="center" wrapText="1"/>
    </xf>
    <xf numFmtId="0" fontId="27" fillId="6" borderId="14" xfId="0" applyFont="1" applyFill="1" applyBorder="1" applyAlignment="1">
      <alignment horizontal="center" vertical="center" wrapText="1"/>
    </xf>
    <xf numFmtId="0" fontId="27" fillId="6" borderId="1" xfId="0" applyFont="1" applyFill="1" applyBorder="1" applyAlignment="1">
      <alignment horizontal="center" vertical="center" wrapText="1"/>
    </xf>
    <xf numFmtId="0" fontId="27" fillId="6" borderId="30" xfId="0" applyFont="1" applyFill="1" applyBorder="1" applyAlignment="1">
      <alignment horizontal="center" vertical="center" wrapText="1"/>
    </xf>
    <xf numFmtId="0" fontId="27" fillId="20" borderId="14" xfId="0" applyFont="1" applyFill="1" applyBorder="1" applyAlignment="1">
      <alignment horizontal="center" vertical="center" wrapText="1"/>
    </xf>
    <xf numFmtId="0" fontId="27" fillId="20" borderId="1" xfId="0" applyFont="1" applyFill="1" applyBorder="1" applyAlignment="1">
      <alignment horizontal="center" vertical="center" wrapText="1"/>
    </xf>
    <xf numFmtId="0" fontId="27" fillId="0" borderId="17" xfId="0" applyFont="1" applyBorder="1" applyAlignment="1">
      <alignment horizontal="center" vertical="center" wrapText="1"/>
    </xf>
    <xf numFmtId="0" fontId="27" fillId="6" borderId="17" xfId="0" applyFont="1" applyFill="1" applyBorder="1" applyAlignment="1">
      <alignment horizontal="center" vertical="center" wrapText="1"/>
    </xf>
    <xf numFmtId="0" fontId="27" fillId="20" borderId="17" xfId="0" applyFont="1" applyFill="1" applyBorder="1" applyAlignment="1">
      <alignment horizontal="center" vertical="center" wrapText="1"/>
    </xf>
    <xf numFmtId="0" fontId="27" fillId="20" borderId="17" xfId="0" applyFont="1" applyFill="1" applyBorder="1" applyAlignment="1">
      <alignment horizontal="center" vertical="center"/>
    </xf>
    <xf numFmtId="0" fontId="27" fillId="20" borderId="1" xfId="0" applyFont="1" applyFill="1" applyBorder="1" applyAlignment="1">
      <alignment horizontal="center" vertical="center"/>
    </xf>
    <xf numFmtId="0" fontId="27" fillId="20" borderId="8" xfId="0" applyFont="1" applyFill="1" applyBorder="1" applyAlignment="1">
      <alignment horizontal="center" vertical="center"/>
    </xf>
    <xf numFmtId="0" fontId="27" fillId="6" borderId="0" xfId="0" applyFont="1" applyFill="1" applyAlignment="1">
      <alignment horizontal="center" vertical="center" wrapText="1"/>
    </xf>
    <xf numFmtId="0" fontId="27" fillId="6" borderId="6" xfId="0" applyFont="1" applyFill="1" applyBorder="1" applyAlignment="1">
      <alignment horizontal="center" vertical="center" wrapText="1"/>
    </xf>
    <xf numFmtId="0" fontId="27" fillId="6" borderId="56" xfId="0" applyFont="1" applyFill="1" applyBorder="1" applyAlignment="1">
      <alignment horizontal="center" vertical="center" wrapText="1"/>
    </xf>
    <xf numFmtId="0" fontId="27" fillId="0" borderId="51" xfId="83" applyFont="1" applyBorder="1" applyAlignment="1">
      <alignment horizontal="center" vertical="center" wrapText="1"/>
    </xf>
    <xf numFmtId="0" fontId="1" fillId="31" borderId="15" xfId="0" applyFont="1" applyFill="1" applyBorder="1" applyAlignment="1">
      <alignment horizontal="center" vertical="center"/>
    </xf>
    <xf numFmtId="0" fontId="1" fillId="31" borderId="10" xfId="0" applyFont="1" applyFill="1" applyBorder="1" applyAlignment="1">
      <alignment horizontal="center" vertical="center"/>
    </xf>
    <xf numFmtId="0" fontId="1" fillId="4" borderId="33"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49" fillId="0" borderId="0" xfId="0" applyFont="1" applyAlignment="1">
      <alignment horizontal="center" vertical="center"/>
    </xf>
    <xf numFmtId="0" fontId="49" fillId="0" borderId="0" xfId="0" applyFont="1" applyAlignment="1">
      <alignment vertical="center"/>
    </xf>
    <xf numFmtId="0" fontId="43" fillId="20" borderId="16" xfId="0" applyFont="1" applyFill="1" applyBorder="1" applyAlignment="1">
      <alignment horizontal="center" vertical="center" wrapText="1"/>
    </xf>
    <xf numFmtId="0" fontId="27" fillId="24" borderId="16" xfId="0" applyFont="1" applyFill="1" applyBorder="1" applyAlignment="1">
      <alignment horizontal="center" vertical="center" wrapText="1"/>
    </xf>
    <xf numFmtId="0" fontId="27" fillId="20" borderId="57" xfId="0" applyFont="1" applyFill="1" applyBorder="1" applyAlignment="1">
      <alignment horizontal="center" vertical="center" wrapText="1"/>
    </xf>
    <xf numFmtId="0" fontId="27" fillId="6" borderId="24" xfId="0" applyFont="1" applyFill="1" applyBorder="1" applyAlignment="1">
      <alignment horizontal="center" vertical="center" wrapText="1"/>
    </xf>
    <xf numFmtId="0" fontId="27" fillId="6" borderId="32" xfId="0" applyFont="1" applyFill="1" applyBorder="1" applyAlignment="1">
      <alignment horizontal="center" vertical="center" wrapText="1"/>
    </xf>
    <xf numFmtId="0" fontId="27" fillId="4" borderId="41" xfId="0" applyFont="1" applyFill="1" applyBorder="1" applyAlignment="1">
      <alignment horizontal="center" vertical="center" wrapText="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32" borderId="31" xfId="0" applyFont="1" applyFill="1" applyBorder="1" applyAlignment="1">
      <alignment horizontal="center" vertical="center" wrapText="1"/>
    </xf>
    <xf numFmtId="0" fontId="27" fillId="32" borderId="24" xfId="0" applyFont="1" applyFill="1" applyBorder="1" applyAlignment="1">
      <alignment horizontal="center" vertical="center" wrapText="1"/>
    </xf>
    <xf numFmtId="0" fontId="27" fillId="32" borderId="32" xfId="0" applyFont="1" applyFill="1" applyBorder="1" applyAlignment="1">
      <alignment horizontal="center" vertical="center" wrapText="1"/>
    </xf>
    <xf numFmtId="0" fontId="1" fillId="0" borderId="41" xfId="0" applyFont="1" applyBorder="1" applyAlignment="1">
      <alignment horizontal="center" vertical="center"/>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27" fillId="32" borderId="58" xfId="0" applyFont="1" applyFill="1" applyBorder="1" applyAlignment="1">
      <alignment horizontal="center" vertical="center" wrapText="1"/>
    </xf>
    <xf numFmtId="0" fontId="1" fillId="0" borderId="57" xfId="0" applyFont="1" applyBorder="1" applyAlignment="1">
      <alignment horizontal="center" vertical="center"/>
    </xf>
    <xf numFmtId="0" fontId="27" fillId="6" borderId="57" xfId="0" applyFont="1" applyFill="1" applyBorder="1" applyAlignment="1">
      <alignment horizontal="center" vertical="center"/>
    </xf>
    <xf numFmtId="0" fontId="27" fillId="32" borderId="21" xfId="0" applyFont="1" applyFill="1" applyBorder="1" applyAlignment="1">
      <alignment horizontal="center" vertical="center" wrapText="1"/>
    </xf>
    <xf numFmtId="0" fontId="7" fillId="0" borderId="16" xfId="0" applyFont="1" applyBorder="1" applyAlignment="1">
      <alignment horizontal="center" vertical="center" wrapText="1"/>
    </xf>
    <xf numFmtId="9" fontId="1" fillId="3" borderId="19" xfId="0" applyNumberFormat="1" applyFont="1" applyFill="1" applyBorder="1" applyAlignment="1">
      <alignment horizontal="center" vertical="center"/>
    </xf>
    <xf numFmtId="165" fontId="1" fillId="30" borderId="1" xfId="0" applyNumberFormat="1" applyFont="1" applyFill="1" applyBorder="1" applyAlignment="1">
      <alignment horizontal="center" vertical="center" wrapText="1"/>
    </xf>
    <xf numFmtId="165" fontId="27" fillId="30" borderId="1" xfId="0" applyNumberFormat="1" applyFont="1" applyFill="1" applyBorder="1" applyAlignment="1">
      <alignment horizontal="center" vertical="center" wrapText="1"/>
    </xf>
    <xf numFmtId="165" fontId="1" fillId="30" borderId="9" xfId="0" applyNumberFormat="1" applyFont="1" applyFill="1" applyBorder="1" applyAlignment="1">
      <alignment horizontal="center" vertical="center" wrapText="1"/>
    </xf>
    <xf numFmtId="0" fontId="27" fillId="0" borderId="8" xfId="0" applyFont="1" applyBorder="1" applyAlignment="1">
      <alignment horizontal="center" vertical="center" wrapText="1"/>
    </xf>
    <xf numFmtId="0" fontId="27" fillId="0" borderId="29" xfId="0" applyFont="1" applyBorder="1" applyAlignment="1">
      <alignment horizontal="center" vertical="center" wrapText="1"/>
    </xf>
    <xf numFmtId="0" fontId="6" fillId="0" borderId="5" xfId="0" applyFont="1" applyBorder="1" applyAlignment="1">
      <alignment horizontal="center" vertical="center"/>
    </xf>
    <xf numFmtId="0" fontId="6" fillId="0" borderId="13" xfId="0" applyFont="1" applyBorder="1" applyAlignment="1">
      <alignment horizontal="center" vertical="center"/>
    </xf>
    <xf numFmtId="0" fontId="6" fillId="0" borderId="28" xfId="0" applyFont="1" applyBorder="1" applyAlignment="1">
      <alignment horizontal="center" vertical="center"/>
    </xf>
    <xf numFmtId="0" fontId="6" fillId="0" borderId="10" xfId="0" applyFont="1" applyBorder="1" applyAlignment="1">
      <alignment horizontal="center" vertical="center"/>
    </xf>
    <xf numFmtId="0" fontId="27" fillId="0" borderId="13" xfId="0" applyFont="1" applyBorder="1" applyAlignment="1">
      <alignment horizontal="center" vertical="center" wrapText="1"/>
    </xf>
    <xf numFmtId="0" fontId="27"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6" xfId="0" applyFont="1" applyBorder="1" applyAlignment="1">
      <alignment horizontal="center" vertical="center"/>
    </xf>
    <xf numFmtId="0" fontId="6" fillId="0" borderId="4" xfId="0" applyFont="1" applyBorder="1" applyAlignment="1">
      <alignment horizontal="center" vertical="center"/>
    </xf>
    <xf numFmtId="0" fontId="6" fillId="0" borderId="9" xfId="0" applyFont="1" applyBorder="1" applyAlignment="1">
      <alignment horizontal="center" vertical="center"/>
    </xf>
    <xf numFmtId="0" fontId="3" fillId="2" borderId="8" xfId="0" applyFont="1" applyFill="1" applyBorder="1" applyAlignment="1">
      <alignment horizontal="center" vertical="center"/>
    </xf>
    <xf numFmtId="0" fontId="9" fillId="0" borderId="10" xfId="0" applyFont="1" applyBorder="1" applyAlignment="1">
      <alignment horizontal="center" vertical="center" wrapText="1"/>
    </xf>
    <xf numFmtId="0" fontId="27" fillId="0" borderId="10" xfId="0" applyFont="1" applyBorder="1" applyAlignment="1">
      <alignment horizontal="center" vertical="center"/>
    </xf>
    <xf numFmtId="0" fontId="27" fillId="0" borderId="10" xfId="0" applyFont="1" applyBorder="1" applyAlignment="1">
      <alignment horizontal="center" vertical="center" wrapText="1"/>
    </xf>
    <xf numFmtId="0" fontId="9" fillId="0" borderId="6" xfId="0" applyFont="1" applyBorder="1" applyAlignment="1">
      <alignment horizontal="center" vertical="center" wrapText="1"/>
    </xf>
    <xf numFmtId="0" fontId="9" fillId="0" borderId="9"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1" xfId="35" applyFont="1" applyBorder="1" applyAlignment="1" applyProtection="1">
      <alignment horizontal="center" vertical="center" wrapText="1"/>
      <protection locked="0" hidden="1"/>
    </xf>
    <xf numFmtId="0" fontId="27" fillId="0" borderId="6" xfId="35" applyFont="1" applyBorder="1" applyAlignment="1" applyProtection="1">
      <alignment horizontal="center" vertical="center" wrapText="1"/>
      <protection locked="0" hidden="1"/>
    </xf>
    <xf numFmtId="0" fontId="27" fillId="0" borderId="9" xfId="35" applyFont="1" applyBorder="1" applyAlignment="1" applyProtection="1">
      <alignment horizontal="center" vertical="center" wrapText="1"/>
      <protection locked="0" hidden="1"/>
    </xf>
    <xf numFmtId="165" fontId="1" fillId="30" borderId="6" xfId="0" applyNumberFormat="1" applyFont="1" applyFill="1" applyBorder="1" applyAlignment="1">
      <alignment horizontal="center" vertical="center" wrapText="1"/>
    </xf>
    <xf numFmtId="165" fontId="1" fillId="30" borderId="9" xfId="0" applyNumberFormat="1" applyFont="1" applyFill="1" applyBorder="1" applyAlignment="1">
      <alignment horizontal="center" vertical="center" wrapText="1"/>
    </xf>
    <xf numFmtId="9" fontId="1" fillId="3" borderId="25" xfId="0" applyNumberFormat="1" applyFont="1" applyFill="1" applyBorder="1" applyAlignment="1">
      <alignment horizontal="center" vertical="center"/>
    </xf>
    <xf numFmtId="9" fontId="1" fillId="3" borderId="19" xfId="0" applyNumberFormat="1" applyFont="1" applyFill="1" applyBorder="1" applyAlignment="1">
      <alignment horizontal="center" vertical="center"/>
    </xf>
    <xf numFmtId="0" fontId="3" fillId="3" borderId="6" xfId="0" applyFont="1" applyFill="1" applyBorder="1" applyAlignment="1">
      <alignment horizontal="center" vertical="center"/>
    </xf>
    <xf numFmtId="0" fontId="3" fillId="3" borderId="9" xfId="0" applyFont="1" applyFill="1" applyBorder="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9" fontId="27" fillId="0" borderId="4" xfId="158" applyFont="1" applyFill="1" applyBorder="1" applyAlignment="1" applyProtection="1">
      <alignment horizontal="center" vertical="center"/>
    </xf>
    <xf numFmtId="9" fontId="27" fillId="0" borderId="9" xfId="158" applyFont="1" applyFill="1" applyBorder="1" applyAlignment="1" applyProtection="1">
      <alignment horizontal="center" vertical="center"/>
    </xf>
    <xf numFmtId="165" fontId="1" fillId="30" borderId="1" xfId="0" applyNumberFormat="1" applyFont="1" applyFill="1" applyBorder="1" applyAlignment="1">
      <alignment horizontal="center" vertical="center" wrapText="1"/>
    </xf>
    <xf numFmtId="165" fontId="27" fillId="30" borderId="1" xfId="0" applyNumberFormat="1" applyFont="1" applyFill="1" applyBorder="1" applyAlignment="1">
      <alignment horizontal="center" vertical="center" wrapText="1"/>
    </xf>
    <xf numFmtId="165" fontId="27" fillId="30" borderId="6" xfId="0" applyNumberFormat="1" applyFont="1" applyFill="1" applyBorder="1" applyAlignment="1">
      <alignment horizontal="center" vertical="center" wrapText="1"/>
    </xf>
    <xf numFmtId="165" fontId="27" fillId="30" borderId="9" xfId="0" applyNumberFormat="1" applyFont="1" applyFill="1" applyBorder="1" applyAlignment="1">
      <alignment horizontal="center" vertical="center" wrapText="1"/>
    </xf>
    <xf numFmtId="0" fontId="5" fillId="48" borderId="65" xfId="0" applyFont="1" applyFill="1" applyBorder="1" applyAlignment="1">
      <alignment horizontal="center" vertical="center"/>
    </xf>
    <xf numFmtId="0" fontId="5" fillId="48" borderId="54" xfId="0" applyFont="1" applyFill="1" applyBorder="1" applyAlignment="1">
      <alignment horizontal="center" vertical="center"/>
    </xf>
    <xf numFmtId="0" fontId="5" fillId="48" borderId="66" xfId="0" applyFont="1" applyFill="1" applyBorder="1" applyAlignment="1">
      <alignment horizontal="center" vertical="center"/>
    </xf>
    <xf numFmtId="0" fontId="6" fillId="0" borderId="65" xfId="0" applyFont="1" applyBorder="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165" fontId="1" fillId="50"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165" fontId="27" fillId="50" borderId="1" xfId="0" applyNumberFormat="1" applyFont="1" applyFill="1" applyBorder="1" applyAlignment="1">
      <alignment horizontal="center" vertical="center" wrapText="1"/>
    </xf>
    <xf numFmtId="9" fontId="27" fillId="3" borderId="25" xfId="0" applyNumberFormat="1" applyFont="1" applyFill="1" applyBorder="1" applyAlignment="1">
      <alignment horizontal="center" vertical="center"/>
    </xf>
    <xf numFmtId="9" fontId="27" fillId="3" borderId="19" xfId="0" applyNumberFormat="1" applyFont="1" applyFill="1" applyBorder="1" applyAlignment="1">
      <alignment horizontal="center" vertical="center"/>
    </xf>
    <xf numFmtId="9" fontId="27" fillId="3" borderId="6" xfId="0" applyNumberFormat="1" applyFont="1" applyFill="1" applyBorder="1" applyAlignment="1">
      <alignment horizontal="center" vertical="center"/>
    </xf>
    <xf numFmtId="9" fontId="27" fillId="3" borderId="9" xfId="0" applyNumberFormat="1" applyFont="1" applyFill="1" applyBorder="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center" vertical="center"/>
    </xf>
    <xf numFmtId="0" fontId="6" fillId="0" borderId="6" xfId="0" applyFont="1" applyBorder="1" applyAlignment="1">
      <alignment horizontal="center" vertical="center"/>
    </xf>
    <xf numFmtId="0" fontId="6" fillId="0" borderId="9" xfId="0" applyFont="1" applyBorder="1" applyAlignment="1">
      <alignment horizontal="center" vertical="center"/>
    </xf>
    <xf numFmtId="0" fontId="6" fillId="18" borderId="10" xfId="0" applyFont="1" applyFill="1" applyBorder="1" applyAlignment="1">
      <alignment horizontal="center" vertical="center"/>
    </xf>
    <xf numFmtId="0" fontId="2" fillId="0" borderId="20" xfId="0" applyFont="1" applyBorder="1" applyAlignment="1">
      <alignment horizontal="center" vertical="center"/>
    </xf>
    <xf numFmtId="0" fontId="6" fillId="24" borderId="80" xfId="0" applyFont="1" applyFill="1" applyBorder="1" applyAlignment="1">
      <alignment horizontal="center" vertical="center"/>
    </xf>
    <xf numFmtId="0" fontId="6" fillId="24" borderId="70" xfId="0" applyFont="1" applyFill="1" applyBorder="1" applyAlignment="1">
      <alignment horizontal="center" vertical="center"/>
    </xf>
    <xf numFmtId="0" fontId="6" fillId="0" borderId="28" xfId="0" applyFont="1" applyBorder="1" applyAlignment="1">
      <alignment horizontal="center" vertical="center"/>
    </xf>
    <xf numFmtId="0" fontId="6" fillId="0" borderId="13" xfId="0" applyFont="1" applyBorder="1" applyAlignment="1">
      <alignment horizontal="center" vertical="center"/>
    </xf>
    <xf numFmtId="0" fontId="6" fillId="0" borderId="20" xfId="0" applyFont="1" applyBorder="1" applyAlignment="1">
      <alignment horizontal="center" vertical="center"/>
    </xf>
    <xf numFmtId="0" fontId="6" fillId="0" borderId="5" xfId="0" applyFont="1" applyBorder="1" applyAlignment="1">
      <alignment horizontal="center" vertical="center"/>
    </xf>
    <xf numFmtId="0" fontId="6" fillId="0" borderId="80" xfId="0" applyFont="1" applyBorder="1" applyAlignment="1">
      <alignment horizontal="center" vertical="center"/>
    </xf>
    <xf numFmtId="0" fontId="6" fillId="0" borderId="70" xfId="0" applyFont="1" applyBorder="1" applyAlignment="1">
      <alignment horizontal="center" vertical="center"/>
    </xf>
    <xf numFmtId="0" fontId="6" fillId="0" borderId="8" xfId="0" applyFont="1" applyBorder="1" applyAlignment="1">
      <alignment horizontal="center" vertical="center"/>
    </xf>
    <xf numFmtId="0" fontId="6" fillId="0" borderId="24" xfId="0" applyFont="1" applyBorder="1" applyAlignment="1">
      <alignment horizontal="center" vertical="center"/>
    </xf>
    <xf numFmtId="0" fontId="6" fillId="0" borderId="34" xfId="0" applyFont="1" applyBorder="1" applyAlignment="1">
      <alignment horizontal="center" vertical="center"/>
    </xf>
    <xf numFmtId="0" fontId="9" fillId="0" borderId="10" xfId="35" applyFont="1" applyBorder="1" applyAlignment="1">
      <alignment horizontal="center" vertical="center" wrapText="1"/>
    </xf>
    <xf numFmtId="0" fontId="27" fillId="0" borderId="28" xfId="0" applyFont="1" applyBorder="1" applyAlignment="1">
      <alignment horizontal="center" vertical="center" wrapText="1"/>
    </xf>
    <xf numFmtId="0" fontId="27" fillId="0" borderId="13" xfId="0" applyFont="1" applyBorder="1" applyAlignment="1">
      <alignment horizontal="center" vertical="center" wrapText="1"/>
    </xf>
    <xf numFmtId="0" fontId="21" fillId="0" borderId="5" xfId="0" applyFont="1" applyBorder="1" applyAlignment="1">
      <alignment vertical="center" wrapText="1"/>
    </xf>
    <xf numFmtId="0" fontId="21" fillId="0" borderId="0" xfId="0" applyFont="1" applyAlignment="1">
      <alignment vertical="center" wrapText="1"/>
    </xf>
    <xf numFmtId="0" fontId="21" fillId="0" borderId="7" xfId="0" applyFont="1" applyBorder="1" applyAlignment="1">
      <alignment vertical="center" wrapText="1"/>
    </xf>
    <xf numFmtId="0" fontId="6" fillId="0" borderId="64" xfId="0" applyFont="1" applyBorder="1" applyAlignment="1">
      <alignment horizontal="center" vertical="center"/>
    </xf>
    <xf numFmtId="0" fontId="21" fillId="0" borderId="1" xfId="0" applyFont="1" applyBorder="1" applyAlignment="1">
      <alignment horizontal="center" vertical="center"/>
    </xf>
    <xf numFmtId="0" fontId="5" fillId="7" borderId="97" xfId="0" applyFont="1" applyFill="1" applyBorder="1" applyAlignment="1">
      <alignment horizontal="center" vertical="center"/>
    </xf>
    <xf numFmtId="0" fontId="5" fillId="7" borderId="98" xfId="0" applyFont="1" applyFill="1" applyBorder="1" applyAlignment="1">
      <alignment horizontal="center" vertical="center"/>
    </xf>
    <xf numFmtId="0" fontId="5" fillId="7" borderId="99" xfId="0" applyFont="1" applyFill="1" applyBorder="1" applyAlignment="1">
      <alignment horizontal="center" vertical="center"/>
    </xf>
    <xf numFmtId="0" fontId="3" fillId="2" borderId="100" xfId="0" applyFont="1" applyFill="1" applyBorder="1" applyAlignment="1">
      <alignment horizontal="center" vertical="center"/>
    </xf>
    <xf numFmtId="0" fontId="4" fillId="10" borderId="1" xfId="35" applyFont="1" applyFill="1" applyBorder="1" applyAlignment="1" applyProtection="1">
      <alignment horizontal="left" vertical="center" textRotation="90" wrapText="1"/>
      <protection locked="0" hidden="1"/>
    </xf>
    <xf numFmtId="0" fontId="3" fillId="2" borderId="102" xfId="0" applyFont="1" applyFill="1" applyBorder="1" applyAlignment="1">
      <alignment horizontal="center" vertical="center" wrapText="1"/>
    </xf>
    <xf numFmtId="0" fontId="3" fillId="2" borderId="103" xfId="0" applyFont="1" applyFill="1" applyBorder="1" applyAlignment="1">
      <alignment horizontal="center" vertical="center" wrapText="1"/>
    </xf>
    <xf numFmtId="0" fontId="5" fillId="7" borderId="104" xfId="0" applyFont="1" applyFill="1" applyBorder="1" applyAlignment="1">
      <alignment horizontal="center" vertical="center"/>
    </xf>
    <xf numFmtId="0" fontId="6" fillId="0" borderId="105" xfId="0" applyFont="1" applyBorder="1" applyAlignment="1">
      <alignment horizontal="center" vertical="center"/>
    </xf>
    <xf numFmtId="0" fontId="6" fillId="0" borderId="106" xfId="0" applyFont="1" applyBorder="1" applyAlignment="1">
      <alignment horizontal="center" vertical="center"/>
    </xf>
    <xf numFmtId="0" fontId="6" fillId="0" borderId="107" xfId="0" applyFont="1" applyBorder="1" applyAlignment="1">
      <alignment horizontal="center" vertical="center"/>
    </xf>
    <xf numFmtId="0" fontId="5" fillId="11" borderId="97" xfId="0" applyFont="1" applyFill="1" applyBorder="1" applyAlignment="1">
      <alignment horizontal="center" vertical="center"/>
    </xf>
    <xf numFmtId="0" fontId="5" fillId="11" borderId="98" xfId="0" applyFont="1" applyFill="1" applyBorder="1" applyAlignment="1">
      <alignment horizontal="center" vertical="center"/>
    </xf>
    <xf numFmtId="0" fontId="6" fillId="11" borderId="97" xfId="0" applyFont="1" applyFill="1" applyBorder="1" applyAlignment="1">
      <alignment horizontal="center" vertical="center"/>
    </xf>
    <xf numFmtId="0" fontId="6" fillId="11" borderId="98" xfId="0" applyFont="1" applyFill="1" applyBorder="1" applyAlignment="1">
      <alignment horizontal="center" vertical="center"/>
    </xf>
    <xf numFmtId="0" fontId="6" fillId="11" borderId="99" xfId="0" applyFont="1" applyFill="1" applyBorder="1" applyAlignment="1">
      <alignment horizontal="center" vertical="center"/>
    </xf>
    <xf numFmtId="0" fontId="6" fillId="0" borderId="4" xfId="0" applyFont="1" applyBorder="1" applyAlignment="1">
      <alignment horizontal="center" vertical="center"/>
    </xf>
    <xf numFmtId="0" fontId="3" fillId="2" borderId="108" xfId="0" applyFont="1" applyFill="1" applyBorder="1" applyAlignment="1">
      <alignment horizontal="center" vertical="center"/>
    </xf>
    <xf numFmtId="0" fontId="3" fillId="2" borderId="109" xfId="0" applyFont="1" applyFill="1" applyBorder="1" applyAlignment="1">
      <alignment horizontal="center" vertical="center" wrapText="1"/>
    </xf>
    <xf numFmtId="0" fontId="4" fillId="10" borderId="1" xfId="35" applyFont="1" applyFill="1" applyBorder="1" applyAlignment="1" applyProtection="1">
      <alignment horizontal="right" vertical="center" textRotation="90" wrapText="1"/>
      <protection locked="0" hidden="1"/>
    </xf>
    <xf numFmtId="0" fontId="3" fillId="2" borderId="8" xfId="0" applyFont="1" applyFill="1" applyBorder="1" applyAlignment="1">
      <alignment horizontal="center" vertical="center"/>
    </xf>
    <xf numFmtId="0" fontId="20" fillId="2" borderId="110" xfId="0" applyFont="1" applyFill="1" applyBorder="1" applyAlignment="1">
      <alignment horizontal="center" vertical="center"/>
    </xf>
    <xf numFmtId="0" fontId="6" fillId="11" borderId="111" xfId="0" applyFont="1" applyFill="1" applyBorder="1" applyAlignment="1">
      <alignment horizontal="center" vertical="center"/>
    </xf>
    <xf numFmtId="0" fontId="6" fillId="11" borderId="112" xfId="0" applyFont="1" applyFill="1" applyBorder="1" applyAlignment="1">
      <alignment horizontal="center" vertical="center"/>
    </xf>
    <xf numFmtId="0" fontId="6" fillId="11" borderId="113" xfId="0" applyFont="1" applyFill="1" applyBorder="1" applyAlignment="1">
      <alignment horizontal="center" vertical="center"/>
    </xf>
    <xf numFmtId="0" fontId="6" fillId="0" borderId="97" xfId="0" applyFont="1" applyBorder="1" applyAlignment="1">
      <alignment horizontal="center" vertical="center"/>
    </xf>
    <xf numFmtId="0" fontId="6" fillId="0" borderId="98" xfId="0" applyFont="1" applyBorder="1" applyAlignment="1">
      <alignment horizontal="center" vertical="center"/>
    </xf>
    <xf numFmtId="0" fontId="6" fillId="0" borderId="99" xfId="0" applyFont="1" applyBorder="1" applyAlignment="1">
      <alignment horizontal="center" vertical="center"/>
    </xf>
    <xf numFmtId="0" fontId="3" fillId="2" borderId="0" xfId="0" applyFont="1" applyFill="1" applyAlignment="1">
      <alignment horizontal="center" vertical="center" wrapText="1"/>
    </xf>
    <xf numFmtId="0" fontId="6" fillId="0" borderId="94" xfId="0" applyFont="1" applyBorder="1" applyAlignment="1">
      <alignment horizontal="center" vertical="center"/>
    </xf>
    <xf numFmtId="0" fontId="21" fillId="0" borderId="25" xfId="0" applyFont="1" applyBorder="1" applyAlignment="1">
      <alignment horizontal="center" vertical="center"/>
    </xf>
    <xf numFmtId="0" fontId="9" fillId="0" borderId="10" xfId="60" applyFont="1" applyBorder="1" applyAlignment="1">
      <alignment horizontal="center" vertical="center" wrapText="1"/>
    </xf>
    <xf numFmtId="0" fontId="15" fillId="0" borderId="10" xfId="60" applyFont="1" applyBorder="1" applyAlignment="1">
      <alignment horizontal="left" vertical="center" wrapText="1"/>
    </xf>
    <xf numFmtId="0" fontId="1" fillId="46" borderId="65" xfId="0" applyFont="1" applyFill="1" applyBorder="1" applyAlignment="1">
      <alignment horizontal="center" vertical="center" wrapText="1"/>
    </xf>
    <xf numFmtId="0" fontId="1" fillId="46" borderId="54" xfId="0" applyFont="1" applyFill="1" applyBorder="1" applyAlignment="1">
      <alignment horizontal="center" vertical="center" wrapText="1"/>
    </xf>
    <xf numFmtId="0" fontId="1" fillId="46" borderId="55" xfId="0" applyFont="1" applyFill="1" applyBorder="1" applyAlignment="1">
      <alignment horizontal="center" vertical="center" wrapText="1"/>
    </xf>
    <xf numFmtId="0" fontId="5" fillId="19" borderId="114" xfId="0" applyFont="1" applyFill="1" applyBorder="1" applyAlignment="1">
      <alignment horizontal="center" vertical="center"/>
    </xf>
    <xf numFmtId="0" fontId="5" fillId="19" borderId="115" xfId="0" applyFont="1" applyFill="1" applyBorder="1" applyAlignment="1">
      <alignment horizontal="center" vertical="center"/>
    </xf>
    <xf numFmtId="0" fontId="5" fillId="19" borderId="116" xfId="0" applyFont="1" applyFill="1" applyBorder="1" applyAlignment="1">
      <alignment horizontal="center" vertical="center"/>
    </xf>
    <xf numFmtId="0" fontId="5" fillId="44" borderId="114" xfId="0" applyFont="1" applyFill="1" applyBorder="1" applyAlignment="1">
      <alignment horizontal="center" vertical="center"/>
    </xf>
    <xf numFmtId="0" fontId="5" fillId="44" borderId="115" xfId="0" applyFont="1" applyFill="1" applyBorder="1" applyAlignment="1">
      <alignment horizontal="center" vertical="center"/>
    </xf>
    <xf numFmtId="0" fontId="5" fillId="44" borderId="116" xfId="0" applyFont="1" applyFill="1" applyBorder="1" applyAlignment="1">
      <alignment horizontal="center" vertical="center"/>
    </xf>
    <xf numFmtId="0" fontId="5" fillId="45" borderId="114" xfId="0" applyFont="1" applyFill="1" applyBorder="1" applyAlignment="1">
      <alignment horizontal="center" vertical="center"/>
    </xf>
    <xf numFmtId="0" fontId="5" fillId="45" borderId="115" xfId="0" applyFont="1" applyFill="1" applyBorder="1" applyAlignment="1">
      <alignment horizontal="center" vertical="center"/>
    </xf>
    <xf numFmtId="0" fontId="5" fillId="45" borderId="116" xfId="0" applyFont="1" applyFill="1" applyBorder="1" applyAlignment="1">
      <alignment horizontal="center" vertical="center"/>
    </xf>
    <xf numFmtId="0" fontId="6" fillId="46" borderId="51" xfId="0" applyFont="1" applyFill="1" applyBorder="1" applyAlignment="1">
      <alignment horizontal="center" vertical="center" wrapText="1"/>
    </xf>
    <xf numFmtId="0" fontId="6" fillId="46" borderId="57" xfId="0" applyFont="1" applyFill="1" applyBorder="1" applyAlignment="1">
      <alignment horizontal="center" vertical="center" wrapText="1"/>
    </xf>
    <xf numFmtId="0" fontId="6" fillId="46" borderId="52" xfId="0" applyFont="1" applyFill="1" applyBorder="1" applyAlignment="1">
      <alignment horizontal="center" vertical="center" wrapText="1"/>
    </xf>
    <xf numFmtId="0" fontId="5" fillId="19" borderId="65" xfId="0" applyFont="1" applyFill="1" applyBorder="1" applyAlignment="1">
      <alignment horizontal="center" vertical="center"/>
    </xf>
    <xf numFmtId="0" fontId="5" fillId="19" borderId="54" xfId="0" applyFont="1" applyFill="1" applyBorder="1" applyAlignment="1">
      <alignment horizontal="center" vertical="center"/>
    </xf>
    <xf numFmtId="0" fontId="5" fillId="19" borderId="55" xfId="0" applyFont="1" applyFill="1" applyBorder="1" applyAlignment="1">
      <alignment horizontal="center" vertical="center"/>
    </xf>
    <xf numFmtId="0" fontId="19" fillId="0" borderId="10" xfId="0" applyFont="1" applyBorder="1" applyAlignment="1">
      <alignment horizontal="left" vertical="center"/>
    </xf>
    <xf numFmtId="0" fontId="19" fillId="0" borderId="20" xfId="0" applyFont="1" applyBorder="1" applyAlignment="1">
      <alignment horizontal="left" vertical="center"/>
    </xf>
    <xf numFmtId="0" fontId="5" fillId="19" borderId="117" xfId="0" applyFont="1" applyFill="1" applyBorder="1" applyAlignment="1">
      <alignment horizontal="center" vertical="center"/>
    </xf>
    <xf numFmtId="0" fontId="5" fillId="19" borderId="118" xfId="0" applyFont="1" applyFill="1" applyBorder="1" applyAlignment="1">
      <alignment horizontal="center" vertical="center"/>
    </xf>
    <xf numFmtId="0" fontId="5" fillId="19" borderId="119" xfId="0" applyFont="1" applyFill="1" applyBorder="1" applyAlignment="1">
      <alignment horizontal="center" vertical="center"/>
    </xf>
    <xf numFmtId="10" fontId="2" fillId="45" borderId="120" xfId="0" applyNumberFormat="1" applyFont="1" applyFill="1" applyBorder="1" applyAlignment="1">
      <alignment horizontal="center" vertical="center"/>
    </xf>
    <xf numFmtId="10" fontId="2" fillId="45" borderId="39" xfId="0" applyNumberFormat="1" applyFont="1" applyFill="1" applyBorder="1" applyAlignment="1">
      <alignment horizontal="center" vertical="center"/>
    </xf>
    <xf numFmtId="9" fontId="2" fillId="45" borderId="120" xfId="0" applyNumberFormat="1" applyFont="1" applyFill="1" applyBorder="1" applyAlignment="1">
      <alignment horizontal="center" vertical="center"/>
    </xf>
    <xf numFmtId="9" fontId="2" fillId="45" borderId="39" xfId="0" applyNumberFormat="1" applyFont="1" applyFill="1" applyBorder="1" applyAlignment="1">
      <alignment horizontal="center" vertical="center"/>
    </xf>
    <xf numFmtId="9" fontId="2" fillId="45" borderId="71" xfId="0" applyNumberFormat="1" applyFont="1" applyFill="1" applyBorder="1" applyAlignment="1">
      <alignment horizontal="center" vertical="center"/>
    </xf>
    <xf numFmtId="0" fontId="2" fillId="44" borderId="117" xfId="0" applyFont="1" applyFill="1" applyBorder="1" applyAlignment="1">
      <alignment horizontal="center" vertical="center"/>
    </xf>
    <xf numFmtId="0" fontId="2" fillId="44" borderId="118" xfId="0" applyFont="1" applyFill="1" applyBorder="1" applyAlignment="1">
      <alignment horizontal="center" vertical="center"/>
    </xf>
    <xf numFmtId="0" fontId="2" fillId="44" borderId="119" xfId="0" applyFont="1" applyFill="1" applyBorder="1" applyAlignment="1">
      <alignment horizontal="center" vertical="center"/>
    </xf>
    <xf numFmtId="9" fontId="2" fillId="19" borderId="121" xfId="158" applyFont="1" applyFill="1" applyBorder="1" applyAlignment="1" applyProtection="1">
      <alignment horizontal="center" vertical="center"/>
    </xf>
    <xf numFmtId="9" fontId="2" fillId="19" borderId="6" xfId="158" applyFont="1" applyFill="1" applyBorder="1" applyAlignment="1" applyProtection="1">
      <alignment horizontal="center" vertical="center"/>
    </xf>
    <xf numFmtId="9" fontId="2" fillId="19" borderId="56" xfId="158" applyFont="1" applyFill="1" applyBorder="1" applyAlignment="1" applyProtection="1">
      <alignment horizontal="center" vertical="center"/>
    </xf>
    <xf numFmtId="9" fontId="2" fillId="19" borderId="121" xfId="0" applyNumberFormat="1" applyFont="1" applyFill="1" applyBorder="1" applyAlignment="1">
      <alignment horizontal="center" vertical="center"/>
    </xf>
    <xf numFmtId="9" fontId="2" fillId="19" borderId="39" xfId="0" applyNumberFormat="1" applyFont="1" applyFill="1" applyBorder="1" applyAlignment="1">
      <alignment horizontal="center" vertical="center"/>
    </xf>
    <xf numFmtId="9" fontId="2" fillId="19" borderId="71" xfId="0" applyNumberFormat="1" applyFont="1" applyFill="1" applyBorder="1" applyAlignment="1">
      <alignment horizontal="center" vertical="center"/>
    </xf>
    <xf numFmtId="9" fontId="2" fillId="44" borderId="120" xfId="0" applyNumberFormat="1" applyFont="1" applyFill="1" applyBorder="1" applyAlignment="1">
      <alignment horizontal="center" vertical="center"/>
    </xf>
    <xf numFmtId="9" fontId="2" fillId="44" borderId="39" xfId="0" applyNumberFormat="1" applyFont="1" applyFill="1" applyBorder="1" applyAlignment="1">
      <alignment horizontal="center" vertical="center"/>
    </xf>
    <xf numFmtId="9" fontId="2" fillId="44" borderId="71" xfId="0" applyNumberFormat="1" applyFont="1" applyFill="1" applyBorder="1" applyAlignment="1">
      <alignment horizontal="center" vertical="center"/>
    </xf>
    <xf numFmtId="9" fontId="2" fillId="44" borderId="31" xfId="0" applyNumberFormat="1" applyFont="1" applyFill="1" applyBorder="1" applyAlignment="1">
      <alignment horizontal="center" vertical="center"/>
    </xf>
    <xf numFmtId="9" fontId="2" fillId="44" borderId="24" xfId="0" applyNumberFormat="1" applyFont="1" applyFill="1" applyBorder="1" applyAlignment="1">
      <alignment horizontal="center" vertical="center"/>
    </xf>
    <xf numFmtId="9" fontId="2" fillId="44" borderId="32" xfId="0" applyNumberFormat="1" applyFont="1" applyFill="1" applyBorder="1" applyAlignment="1">
      <alignment horizontal="center" vertical="center"/>
    </xf>
    <xf numFmtId="0" fontId="2" fillId="46" borderId="117" xfId="0" applyFont="1" applyFill="1" applyBorder="1" applyAlignment="1">
      <alignment horizontal="center" vertical="center"/>
    </xf>
    <xf numFmtId="0" fontId="2" fillId="46" borderId="118" xfId="0" applyFont="1" applyFill="1" applyBorder="1" applyAlignment="1">
      <alignment horizontal="center" vertical="center"/>
    </xf>
    <xf numFmtId="0" fontId="2" fillId="46" borderId="119" xfId="0" applyFont="1" applyFill="1" applyBorder="1" applyAlignment="1">
      <alignment horizontal="center" vertical="center"/>
    </xf>
    <xf numFmtId="0" fontId="5" fillId="44" borderId="51" xfId="0" applyFont="1" applyFill="1" applyBorder="1" applyAlignment="1">
      <alignment horizontal="center" vertical="center"/>
    </xf>
    <xf numFmtId="0" fontId="5" fillId="44" borderId="57" xfId="0" applyFont="1" applyFill="1" applyBorder="1" applyAlignment="1">
      <alignment horizontal="center" vertical="center"/>
    </xf>
    <xf numFmtId="0" fontId="5" fillId="44" borderId="52" xfId="0" applyFont="1" applyFill="1" applyBorder="1" applyAlignment="1">
      <alignment horizontal="center" vertical="center"/>
    </xf>
    <xf numFmtId="0" fontId="5" fillId="46" borderId="114" xfId="0" applyFont="1" applyFill="1" applyBorder="1" applyAlignment="1">
      <alignment horizontal="center" vertical="center"/>
    </xf>
    <xf numFmtId="0" fontId="5" fillId="46" borderId="115" xfId="0" applyFont="1" applyFill="1" applyBorder="1" applyAlignment="1">
      <alignment horizontal="center" vertical="center"/>
    </xf>
    <xf numFmtId="0" fontId="5" fillId="46" borderId="116" xfId="0" applyFont="1" applyFill="1" applyBorder="1" applyAlignment="1">
      <alignment horizontal="center" vertical="center"/>
    </xf>
    <xf numFmtId="10" fontId="1" fillId="46" borderId="45" xfId="158" applyNumberFormat="1" applyFont="1" applyFill="1" applyBorder="1" applyAlignment="1" applyProtection="1">
      <alignment horizontal="center" vertical="center" wrapText="1"/>
    </xf>
    <xf numFmtId="10" fontId="1" fillId="46" borderId="46" xfId="158" applyNumberFormat="1" applyFont="1" applyFill="1" applyBorder="1" applyAlignment="1" applyProtection="1">
      <alignment horizontal="center" vertical="center" wrapText="1"/>
    </xf>
    <xf numFmtId="10" fontId="1" fillId="46" borderId="38" xfId="158" applyNumberFormat="1" applyFont="1" applyFill="1" applyBorder="1" applyAlignment="1" applyProtection="1">
      <alignment horizontal="center" vertical="center" wrapText="1"/>
    </xf>
    <xf numFmtId="9" fontId="2" fillId="46" borderId="122" xfId="0" applyNumberFormat="1" applyFont="1" applyFill="1" applyBorder="1" applyAlignment="1">
      <alignment horizontal="center" vertical="center"/>
    </xf>
    <xf numFmtId="9" fontId="2" fillId="46" borderId="95" xfId="0" applyNumberFormat="1" applyFont="1" applyFill="1" applyBorder="1" applyAlignment="1">
      <alignment horizontal="center" vertical="center"/>
    </xf>
    <xf numFmtId="9" fontId="2" fillId="46" borderId="123" xfId="0" applyNumberFormat="1" applyFont="1" applyFill="1" applyBorder="1" applyAlignment="1">
      <alignment horizontal="center" vertical="center"/>
    </xf>
    <xf numFmtId="0" fontId="2" fillId="44" borderId="65" xfId="0" applyFont="1" applyFill="1" applyBorder="1" applyAlignment="1">
      <alignment horizontal="center" vertical="center"/>
    </xf>
    <xf numFmtId="0" fontId="2" fillId="44" borderId="54" xfId="0" applyFont="1" applyFill="1" applyBorder="1" applyAlignment="1">
      <alignment horizontal="center" vertical="center"/>
    </xf>
    <xf numFmtId="0" fontId="2" fillId="44" borderId="55" xfId="0" applyFont="1" applyFill="1" applyBorder="1" applyAlignment="1">
      <alignment horizontal="center" vertical="center"/>
    </xf>
    <xf numFmtId="0" fontId="2" fillId="45" borderId="117" xfId="0" applyFont="1" applyFill="1" applyBorder="1" applyAlignment="1">
      <alignment horizontal="center" vertical="center"/>
    </xf>
    <xf numFmtId="0" fontId="2" fillId="45" borderId="118" xfId="0" applyFont="1" applyFill="1" applyBorder="1" applyAlignment="1">
      <alignment horizontal="center" vertical="center"/>
    </xf>
    <xf numFmtId="0" fontId="2" fillId="45" borderId="119" xfId="0" applyFont="1" applyFill="1" applyBorder="1" applyAlignment="1">
      <alignment horizontal="center" vertical="center"/>
    </xf>
    <xf numFmtId="10" fontId="2" fillId="46" borderId="122" xfId="0" applyNumberFormat="1" applyFont="1" applyFill="1" applyBorder="1" applyAlignment="1">
      <alignment horizontal="center" vertical="center"/>
    </xf>
    <xf numFmtId="10" fontId="2" fillId="46" borderId="95" xfId="0" applyNumberFormat="1" applyFont="1" applyFill="1" applyBorder="1" applyAlignment="1">
      <alignment horizontal="center" vertical="center"/>
    </xf>
    <xf numFmtId="10" fontId="2" fillId="46" borderId="124" xfId="0" applyNumberFormat="1" applyFont="1" applyFill="1" applyBorder="1" applyAlignment="1">
      <alignment horizontal="center" vertical="center"/>
    </xf>
    <xf numFmtId="10" fontId="2" fillId="45" borderId="71" xfId="0" applyNumberFormat="1" applyFont="1" applyFill="1" applyBorder="1" applyAlignment="1">
      <alignment horizontal="center" vertical="center"/>
    </xf>
    <xf numFmtId="0" fontId="27" fillId="0" borderId="8" xfId="60" applyFont="1" applyBorder="1" applyAlignment="1">
      <alignment horizontal="center" vertical="center" wrapText="1"/>
    </xf>
    <xf numFmtId="0" fontId="2" fillId="0" borderId="28" xfId="0" applyFont="1" applyBorder="1" applyAlignment="1">
      <alignment horizontal="center" vertical="center"/>
    </xf>
    <xf numFmtId="0" fontId="2" fillId="0" borderId="13" xfId="0" applyFont="1" applyBorder="1" applyAlignment="1">
      <alignment horizontal="center" vertical="center"/>
    </xf>
    <xf numFmtId="9" fontId="5" fillId="0" borderId="10" xfId="0" applyNumberFormat="1" applyFont="1" applyBorder="1" applyAlignment="1">
      <alignment horizontal="center" vertical="center"/>
    </xf>
    <xf numFmtId="0" fontId="5" fillId="0" borderId="10" xfId="0" applyFont="1" applyBorder="1" applyAlignment="1">
      <alignment horizontal="center" vertical="center"/>
    </xf>
    <xf numFmtId="2" fontId="5" fillId="45" borderId="45" xfId="0" applyNumberFormat="1" applyFont="1" applyFill="1" applyBorder="1" applyAlignment="1">
      <alignment horizontal="center" vertical="center"/>
    </xf>
    <xf numFmtId="2" fontId="5" fillId="45" borderId="46" xfId="0" applyNumberFormat="1" applyFont="1" applyFill="1" applyBorder="1" applyAlignment="1">
      <alignment horizontal="center" vertical="center"/>
    </xf>
    <xf numFmtId="2" fontId="5" fillId="45" borderId="38" xfId="0" applyNumberFormat="1" applyFont="1" applyFill="1" applyBorder="1" applyAlignment="1">
      <alignment horizontal="center" vertical="center"/>
    </xf>
    <xf numFmtId="9" fontId="5" fillId="0" borderId="133" xfId="0" applyNumberFormat="1" applyFont="1" applyBorder="1" applyAlignment="1">
      <alignment horizontal="center" vertical="center"/>
    </xf>
    <xf numFmtId="0" fontId="5" fillId="0" borderId="134" xfId="0" applyFont="1" applyBorder="1" applyAlignment="1">
      <alignment horizontal="center" vertical="center"/>
    </xf>
    <xf numFmtId="0" fontId="5" fillId="0" borderId="135" xfId="0" applyFont="1" applyBorder="1" applyAlignment="1">
      <alignment horizontal="center" vertical="center"/>
    </xf>
    <xf numFmtId="2" fontId="5" fillId="0" borderId="34" xfId="0" applyNumberFormat="1" applyFont="1" applyBorder="1" applyAlignment="1">
      <alignment horizontal="center" vertical="center"/>
    </xf>
    <xf numFmtId="0" fontId="5" fillId="0" borderId="34" xfId="0" applyFont="1" applyBorder="1" applyAlignment="1">
      <alignment horizontal="center" vertical="center"/>
    </xf>
    <xf numFmtId="0" fontId="8" fillId="3" borderId="5"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9" fillId="12" borderId="1" xfId="36" applyFont="1" applyFill="1" applyBorder="1" applyAlignment="1">
      <alignment horizontal="left" vertical="center" wrapText="1"/>
    </xf>
    <xf numFmtId="0" fontId="0" fillId="0" borderId="1" xfId="0" applyBorder="1" applyAlignment="1">
      <alignment horizontal="center" vertical="center"/>
    </xf>
    <xf numFmtId="1" fontId="0" fillId="0" borderId="1" xfId="0" applyNumberFormat="1" applyBorder="1" applyAlignment="1">
      <alignment horizontal="center" vertical="center"/>
    </xf>
    <xf numFmtId="0" fontId="8" fillId="3" borderId="1" xfId="0" applyFont="1" applyFill="1" applyBorder="1" applyAlignment="1">
      <alignment horizontal="center" vertical="center" wrapText="1"/>
    </xf>
    <xf numFmtId="0" fontId="15" fillId="0" borderId="1" xfId="36" applyFont="1" applyBorder="1" applyAlignment="1">
      <alignment horizontal="center" vertical="center" wrapText="1"/>
    </xf>
    <xf numFmtId="0" fontId="9" fillId="11" borderId="8" xfId="0" applyFont="1" applyFill="1" applyBorder="1" applyAlignment="1">
      <alignment horizontal="left" vertical="center" wrapText="1"/>
    </xf>
    <xf numFmtId="0" fontId="50" fillId="13" borderId="138" xfId="0" applyFont="1" applyFill="1" applyBorder="1" applyAlignment="1">
      <alignment horizontal="center"/>
    </xf>
    <xf numFmtId="0" fontId="50" fillId="13" borderId="139" xfId="0" applyFont="1" applyFill="1" applyBorder="1" applyAlignment="1">
      <alignment horizontal="center"/>
    </xf>
    <xf numFmtId="0" fontId="1" fillId="11" borderId="1" xfId="0" applyFont="1" applyFill="1" applyBorder="1" applyAlignment="1">
      <alignment horizontal="left" vertical="center" wrapText="1"/>
    </xf>
    <xf numFmtId="0" fontId="9" fillId="11" borderId="1" xfId="0" applyFont="1" applyFill="1" applyBorder="1" applyAlignment="1">
      <alignment horizontal="left" vertical="center" wrapText="1"/>
    </xf>
    <xf numFmtId="0" fontId="25" fillId="3" borderId="24" xfId="0" applyFont="1" applyFill="1" applyBorder="1" applyAlignment="1">
      <alignment horizontal="center" vertical="center" wrapText="1"/>
    </xf>
    <xf numFmtId="0" fontId="25" fillId="3" borderId="34" xfId="0" applyFont="1" applyFill="1" applyBorder="1" applyAlignment="1">
      <alignment horizontal="center" vertical="center" wrapText="1"/>
    </xf>
    <xf numFmtId="0" fontId="25" fillId="21" borderId="10" xfId="0" applyFont="1" applyFill="1" applyBorder="1" applyAlignment="1">
      <alignment horizontal="left" vertical="center" wrapText="1"/>
    </xf>
    <xf numFmtId="9" fontId="25" fillId="0" borderId="10" xfId="0" applyNumberFormat="1" applyFont="1" applyBorder="1" applyAlignment="1">
      <alignment horizontal="center" vertical="center" wrapText="1"/>
    </xf>
    <xf numFmtId="9" fontId="25" fillId="0" borderId="24" xfId="0" applyNumberFormat="1" applyFont="1" applyBorder="1" applyAlignment="1">
      <alignment horizontal="center" vertical="center" wrapText="1"/>
    </xf>
    <xf numFmtId="9" fontId="25" fillId="0" borderId="34" xfId="0" applyNumberFormat="1" applyFont="1" applyBorder="1" applyAlignment="1">
      <alignment horizontal="center" vertical="center" wrapText="1"/>
    </xf>
    <xf numFmtId="0" fontId="25" fillId="21" borderId="10" xfId="0" applyFont="1" applyFill="1" applyBorder="1" applyAlignment="1">
      <alignment horizontal="center" vertical="center" wrapText="1"/>
    </xf>
    <xf numFmtId="0" fontId="25" fillId="3" borderId="10" xfId="0" applyFont="1" applyFill="1" applyBorder="1" applyAlignment="1">
      <alignment horizontal="center" vertical="center" wrapText="1"/>
    </xf>
    <xf numFmtId="0" fontId="24" fillId="0" borderId="10" xfId="0" applyFont="1" applyBorder="1" applyAlignment="1">
      <alignment horizontal="right" vertical="center"/>
    </xf>
    <xf numFmtId="0" fontId="25" fillId="21" borderId="21" xfId="0" applyFont="1" applyFill="1" applyBorder="1" applyAlignment="1">
      <alignment horizontal="left" vertical="center" wrapText="1"/>
    </xf>
    <xf numFmtId="0" fontId="25" fillId="21" borderId="83" xfId="0" applyFont="1" applyFill="1" applyBorder="1" applyAlignment="1">
      <alignment horizontal="left" vertical="center" wrapText="1"/>
    </xf>
    <xf numFmtId="0" fontId="25" fillId="21" borderId="58" xfId="0" applyFont="1" applyFill="1" applyBorder="1" applyAlignment="1">
      <alignment horizontal="left" vertical="center" wrapText="1"/>
    </xf>
    <xf numFmtId="0" fontId="25" fillId="21" borderId="40" xfId="0" applyFont="1" applyFill="1" applyBorder="1" applyAlignment="1">
      <alignment horizontal="left" vertical="center" wrapText="1"/>
    </xf>
    <xf numFmtId="0" fontId="25" fillId="21" borderId="23" xfId="0" applyFont="1" applyFill="1" applyBorder="1" applyAlignment="1">
      <alignment horizontal="left" vertical="center" wrapText="1"/>
    </xf>
    <xf numFmtId="0" fontId="25" fillId="21" borderId="63" xfId="0" applyFont="1" applyFill="1" applyBorder="1" applyAlignment="1">
      <alignment horizontal="left" vertical="center" wrapText="1"/>
    </xf>
    <xf numFmtId="0" fontId="4" fillId="21" borderId="10" xfId="0" applyFont="1" applyFill="1" applyBorder="1" applyAlignment="1">
      <alignment horizontal="center" vertical="center" wrapText="1"/>
    </xf>
    <xf numFmtId="0" fontId="21" fillId="0" borderId="23" xfId="0" applyFont="1" applyBorder="1" applyAlignment="1">
      <alignment horizontal="center" vertical="center" wrapText="1"/>
    </xf>
    <xf numFmtId="9" fontId="25" fillId="0" borderId="0" xfId="0" applyNumberFormat="1" applyFont="1" applyAlignment="1">
      <alignment horizontal="center" vertical="center" wrapText="1"/>
    </xf>
    <xf numFmtId="9" fontId="25" fillId="0" borderId="58" xfId="0" applyNumberFormat="1" applyFont="1" applyBorder="1" applyAlignment="1">
      <alignment horizontal="center" vertical="center" wrapText="1"/>
    </xf>
    <xf numFmtId="9" fontId="25" fillId="0" borderId="63" xfId="0" applyNumberFormat="1" applyFont="1" applyBorder="1" applyAlignment="1">
      <alignment horizontal="center" vertical="center" wrapText="1"/>
    </xf>
    <xf numFmtId="0" fontId="25" fillId="3" borderId="21" xfId="0" applyFont="1" applyFill="1" applyBorder="1" applyAlignment="1">
      <alignment horizontal="center" vertical="center" wrapText="1"/>
    </xf>
    <xf numFmtId="0" fontId="25" fillId="3" borderId="40"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24" xfId="0" applyFont="1" applyFill="1" applyBorder="1" applyAlignment="1">
      <alignment horizontal="center" vertical="center" wrapText="1"/>
    </xf>
    <xf numFmtId="0" fontId="4" fillId="3" borderId="34" xfId="0" applyFont="1" applyFill="1" applyBorder="1" applyAlignment="1">
      <alignment horizontal="center" vertical="center" wrapText="1"/>
    </xf>
    <xf numFmtId="0" fontId="4" fillId="3" borderId="58" xfId="0" applyFont="1" applyFill="1" applyBorder="1" applyAlignment="1">
      <alignment horizontal="center" vertical="center" wrapText="1"/>
    </xf>
    <xf numFmtId="0" fontId="4" fillId="3" borderId="63" xfId="0" applyFont="1" applyFill="1" applyBorder="1" applyAlignment="1">
      <alignment horizontal="center" vertical="center" wrapText="1"/>
    </xf>
    <xf numFmtId="0" fontId="27" fillId="0" borderId="13" xfId="60" applyFont="1" applyBorder="1" applyAlignment="1">
      <alignment horizontal="center" vertical="center" wrapText="1"/>
    </xf>
    <xf numFmtId="0" fontId="9" fillId="0" borderId="34" xfId="60" applyFont="1" applyBorder="1" applyAlignment="1">
      <alignment horizontal="center" vertical="center" wrapText="1"/>
    </xf>
    <xf numFmtId="0" fontId="15" fillId="0" borderId="34" xfId="60" applyFont="1" applyBorder="1" applyAlignment="1">
      <alignment horizontal="left" vertical="center" wrapText="1"/>
    </xf>
    <xf numFmtId="0" fontId="9" fillId="0" borderId="34" xfId="35" applyFont="1" applyBorder="1" applyAlignment="1">
      <alignment horizontal="center" vertical="center" wrapText="1"/>
    </xf>
    <xf numFmtId="0" fontId="19" fillId="0" borderId="0" xfId="0" applyFont="1" applyBorder="1" applyAlignment="1">
      <alignment vertical="center"/>
    </xf>
    <xf numFmtId="0" fontId="21" fillId="0" borderId="6" xfId="0" applyFont="1" applyBorder="1" applyAlignment="1">
      <alignment horizontal="center" vertical="center"/>
    </xf>
    <xf numFmtId="0" fontId="21" fillId="0" borderId="0" xfId="0" applyFont="1" applyBorder="1" applyAlignment="1">
      <alignment vertical="center" wrapText="1"/>
    </xf>
    <xf numFmtId="0" fontId="19" fillId="0" borderId="0" xfId="0" applyFont="1" applyBorder="1" applyAlignment="1">
      <alignment horizontal="center" vertical="center"/>
    </xf>
    <xf numFmtId="0" fontId="21" fillId="0" borderId="0" xfId="0" applyFont="1" applyBorder="1" applyAlignment="1">
      <alignment horizontal="center" vertical="center"/>
    </xf>
    <xf numFmtId="0" fontId="21" fillId="0" borderId="14" xfId="0" applyFont="1" applyBorder="1" applyAlignment="1">
      <alignment horizontal="center" vertical="center"/>
    </xf>
    <xf numFmtId="0" fontId="1" fillId="0" borderId="21" xfId="0" applyFont="1" applyBorder="1" applyAlignment="1">
      <alignment horizontal="left" vertical="center" wrapText="1"/>
    </xf>
    <xf numFmtId="0" fontId="1" fillId="0" borderId="40" xfId="0" applyFont="1" applyBorder="1" applyAlignment="1">
      <alignment horizontal="left" vertical="center" wrapText="1"/>
    </xf>
    <xf numFmtId="0" fontId="6" fillId="0" borderId="21" xfId="0" applyFont="1" applyBorder="1" applyAlignment="1">
      <alignment horizontal="center" vertical="center"/>
    </xf>
    <xf numFmtId="0" fontId="6" fillId="0" borderId="58" xfId="0" applyFont="1" applyBorder="1" applyAlignment="1">
      <alignment horizontal="center" vertical="center"/>
    </xf>
    <xf numFmtId="0" fontId="6" fillId="0" borderId="40" xfId="0" applyFont="1" applyBorder="1" applyAlignment="1">
      <alignment horizontal="center" vertical="center"/>
    </xf>
    <xf numFmtId="0" fontId="6" fillId="0" borderId="63" xfId="0" applyFont="1" applyBorder="1" applyAlignment="1">
      <alignment horizontal="center" vertical="center"/>
    </xf>
    <xf numFmtId="9" fontId="10" fillId="0" borderId="0" xfId="158" applyFont="1" applyFill="1" applyBorder="1" applyAlignment="1">
      <alignment horizontal="center" vertical="center"/>
    </xf>
    <xf numFmtId="1" fontId="19" fillId="19" borderId="45" xfId="158" applyNumberFormat="1" applyFont="1" applyFill="1" applyBorder="1" applyAlignment="1">
      <alignment horizontal="center" vertical="center"/>
    </xf>
    <xf numFmtId="1" fontId="19" fillId="19" borderId="46" xfId="158" applyNumberFormat="1" applyFont="1" applyFill="1" applyBorder="1" applyAlignment="1">
      <alignment horizontal="center" vertical="center"/>
    </xf>
    <xf numFmtId="1" fontId="19" fillId="19" borderId="38" xfId="158" applyNumberFormat="1" applyFont="1" applyFill="1" applyBorder="1" applyAlignment="1">
      <alignment horizontal="center" vertical="center"/>
    </xf>
    <xf numFmtId="1" fontId="19" fillId="44" borderId="45" xfId="158" applyNumberFormat="1" applyFont="1" applyFill="1" applyBorder="1" applyAlignment="1">
      <alignment horizontal="center" vertical="center"/>
    </xf>
    <xf numFmtId="1" fontId="19" fillId="44" borderId="46" xfId="158" applyNumberFormat="1" applyFont="1" applyFill="1" applyBorder="1" applyAlignment="1">
      <alignment horizontal="center" vertical="center"/>
    </xf>
    <xf numFmtId="1" fontId="19" fillId="44" borderId="38" xfId="158" applyNumberFormat="1" applyFont="1" applyFill="1" applyBorder="1" applyAlignment="1">
      <alignment horizontal="center" vertical="center"/>
    </xf>
    <xf numFmtId="10" fontId="10" fillId="0" borderId="0" xfId="158" applyNumberFormat="1" applyFont="1" applyAlignment="1">
      <alignment horizontal="center" vertical="center"/>
    </xf>
    <xf numFmtId="0" fontId="10" fillId="0" borderId="0" xfId="0" applyFont="1" applyAlignment="1">
      <alignment horizontal="center" vertical="center" wrapText="1"/>
    </xf>
    <xf numFmtId="9" fontId="10" fillId="0" borderId="0" xfId="0" applyNumberFormat="1" applyFont="1" applyAlignment="1">
      <alignment horizontal="center" vertical="center"/>
    </xf>
    <xf numFmtId="0" fontId="12" fillId="8" borderId="26" xfId="0" applyFont="1" applyFill="1" applyBorder="1" applyAlignment="1">
      <alignment horizontal="center" vertical="center"/>
    </xf>
    <xf numFmtId="0" fontId="27" fillId="0" borderId="25" xfId="0" applyFont="1" applyBorder="1" applyAlignment="1">
      <alignment horizontal="center" vertical="center" wrapText="1"/>
    </xf>
    <xf numFmtId="0" fontId="27" fillId="0" borderId="4" xfId="35" applyFont="1" applyBorder="1" applyAlignment="1" applyProtection="1">
      <alignment horizontal="center" vertical="center" wrapText="1"/>
      <protection locked="0" hidden="1"/>
    </xf>
    <xf numFmtId="0" fontId="9" fillId="0" borderId="4"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0" xfId="35" applyFont="1" applyBorder="1" applyAlignment="1" applyProtection="1">
      <alignment horizontal="center" vertical="center" wrapText="1"/>
      <protection locked="0" hidden="1"/>
    </xf>
    <xf numFmtId="0" fontId="9" fillId="0" borderId="0" xfId="0" applyFont="1" applyBorder="1" applyAlignment="1">
      <alignment horizontal="center" vertical="center" wrapText="1"/>
    </xf>
    <xf numFmtId="0" fontId="27" fillId="33" borderId="26" xfId="0" applyFont="1" applyFill="1" applyBorder="1" applyAlignment="1">
      <alignment horizontal="center" vertical="center" wrapText="1"/>
    </xf>
    <xf numFmtId="0" fontId="27" fillId="27" borderId="26" xfId="0" applyFont="1" applyFill="1" applyBorder="1" applyAlignment="1">
      <alignment horizontal="center" vertical="center" wrapText="1"/>
    </xf>
    <xf numFmtId="9" fontId="1" fillId="7" borderId="101" xfId="158" applyFont="1" applyFill="1" applyBorder="1" applyAlignment="1" applyProtection="1">
      <alignment horizontal="center" vertical="center" wrapText="1"/>
    </xf>
    <xf numFmtId="0" fontId="51" fillId="53" borderId="21" xfId="0" applyFont="1" applyFill="1" applyBorder="1" applyAlignment="1">
      <alignment horizontal="center" vertical="center" wrapText="1"/>
    </xf>
    <xf numFmtId="0" fontId="51" fillId="53" borderId="83" xfId="0" applyFont="1" applyFill="1" applyBorder="1" applyAlignment="1">
      <alignment horizontal="center" vertical="center" wrapText="1"/>
    </xf>
    <xf numFmtId="0" fontId="51" fillId="53" borderId="58" xfId="0" applyFont="1" applyFill="1" applyBorder="1" applyAlignment="1">
      <alignment horizontal="center" vertical="center" wrapText="1"/>
    </xf>
    <xf numFmtId="0" fontId="1" fillId="47" borderId="73" xfId="0" applyFont="1" applyFill="1" applyBorder="1" applyAlignment="1">
      <alignment horizontal="left" vertical="center" wrapText="1"/>
    </xf>
    <xf numFmtId="0" fontId="1" fillId="0" borderId="1" xfId="35" applyFont="1" applyBorder="1" applyAlignment="1" applyProtection="1">
      <alignment horizontal="center" vertical="center" wrapText="1"/>
      <protection locked="0" hidden="1"/>
    </xf>
    <xf numFmtId="0" fontId="1" fillId="0" borderId="1" xfId="0" applyFont="1" applyBorder="1" applyAlignment="1">
      <alignment horizontal="center" vertical="center" wrapText="1"/>
    </xf>
    <xf numFmtId="0" fontId="1" fillId="0" borderId="8" xfId="0" applyFont="1" applyBorder="1" applyAlignment="1">
      <alignment horizontal="center" vertical="center" wrapText="1"/>
    </xf>
    <xf numFmtId="9" fontId="1" fillId="7" borderId="28" xfId="158" applyFont="1" applyFill="1" applyBorder="1" applyAlignment="1" applyProtection="1">
      <alignment horizontal="center" vertical="center" wrapText="1"/>
    </xf>
    <xf numFmtId="0" fontId="51" fillId="53" borderId="22" xfId="0" applyFont="1" applyFill="1" applyBorder="1" applyAlignment="1">
      <alignment horizontal="center" vertical="center" wrapText="1"/>
    </xf>
    <xf numFmtId="0" fontId="51" fillId="53" borderId="23" xfId="0" applyFont="1" applyFill="1" applyBorder="1" applyAlignment="1">
      <alignment horizontal="center" vertical="center" wrapText="1"/>
    </xf>
    <xf numFmtId="0" fontId="51" fillId="53" borderId="63" xfId="0" applyFont="1" applyFill="1" applyBorder="1" applyAlignment="1">
      <alignment horizontal="center" vertical="center" wrapText="1"/>
    </xf>
    <xf numFmtId="0" fontId="1" fillId="47" borderId="19" xfId="0" applyFont="1" applyFill="1" applyBorder="1" applyAlignment="1">
      <alignment horizontal="left" vertical="center" wrapText="1"/>
    </xf>
    <xf numFmtId="9" fontId="1" fillId="7" borderId="84" xfId="158" applyFont="1" applyFill="1" applyBorder="1" applyAlignment="1" applyProtection="1">
      <alignment horizontal="center" vertical="center" wrapText="1"/>
    </xf>
    <xf numFmtId="0" fontId="1" fillId="30" borderId="84" xfId="0" applyFont="1" applyFill="1" applyBorder="1" applyAlignment="1">
      <alignment horizontal="center" vertical="center" wrapText="1"/>
    </xf>
    <xf numFmtId="0" fontId="6" fillId="57" borderId="4" xfId="0" applyFont="1" applyFill="1" applyBorder="1" applyAlignment="1">
      <alignment horizontal="center" vertical="center" wrapText="1"/>
    </xf>
    <xf numFmtId="0" fontId="1" fillId="47" borderId="64" xfId="0" applyFont="1" applyFill="1" applyBorder="1" applyAlignment="1">
      <alignment horizontal="left" vertical="center" wrapText="1"/>
    </xf>
    <xf numFmtId="0" fontId="1" fillId="47" borderId="9" xfId="0" applyFont="1" applyFill="1" applyBorder="1" applyAlignment="1">
      <alignment horizontal="left" vertical="center" wrapText="1"/>
    </xf>
    <xf numFmtId="9" fontId="1" fillId="0" borderId="6" xfId="158" applyFont="1" applyFill="1" applyBorder="1" applyAlignment="1" applyProtection="1">
      <alignment horizontal="center" vertical="center" wrapText="1"/>
    </xf>
    <xf numFmtId="0" fontId="1" fillId="24" borderId="1" xfId="0" applyFont="1" applyFill="1" applyBorder="1" applyAlignment="1">
      <alignment horizontal="center" vertical="center" wrapText="1"/>
    </xf>
    <xf numFmtId="0" fontId="1" fillId="0" borderId="6" xfId="36" applyFont="1" applyBorder="1" applyAlignment="1">
      <alignment horizontal="center" vertical="center" wrapText="1"/>
    </xf>
    <xf numFmtId="0" fontId="1" fillId="0" borderId="1" xfId="36" applyFont="1" applyBorder="1" applyAlignment="1">
      <alignment horizontal="left" vertical="center" wrapText="1"/>
    </xf>
    <xf numFmtId="0" fontId="1" fillId="0" borderId="89" xfId="36" applyFont="1" applyBorder="1" applyAlignment="1">
      <alignment horizontal="left" vertical="center" wrapText="1"/>
    </xf>
    <xf numFmtId="0" fontId="1" fillId="47" borderId="10" xfId="0" applyFont="1" applyFill="1" applyBorder="1" applyAlignment="1">
      <alignment horizontal="left" vertical="center" wrapText="1"/>
    </xf>
    <xf numFmtId="9" fontId="1" fillId="0" borderId="4" xfId="158" applyFont="1" applyFill="1" applyBorder="1" applyAlignment="1" applyProtection="1">
      <alignment horizontal="center" vertical="center" wrapText="1"/>
    </xf>
    <xf numFmtId="0" fontId="1" fillId="0" borderId="90" xfId="36" applyFont="1" applyBorder="1" applyAlignment="1">
      <alignment horizontal="left" vertical="center" wrapText="1"/>
    </xf>
    <xf numFmtId="0" fontId="1" fillId="24" borderId="1" xfId="36" applyFont="1" applyFill="1" applyBorder="1" applyAlignment="1">
      <alignment horizontal="left" vertical="center" wrapText="1"/>
    </xf>
    <xf numFmtId="0" fontId="1" fillId="0" borderId="6" xfId="36" applyFont="1" applyBorder="1" applyAlignment="1">
      <alignment horizontal="left" vertical="center" wrapText="1"/>
    </xf>
    <xf numFmtId="0" fontId="1" fillId="24" borderId="1" xfId="0" applyFont="1" applyFill="1" applyBorder="1" applyAlignment="1">
      <alignment horizontal="center" vertical="center" wrapText="1"/>
    </xf>
    <xf numFmtId="0" fontId="1" fillId="0" borderId="9" xfId="36" applyFont="1" applyBorder="1" applyAlignment="1">
      <alignment horizontal="left" vertical="center" wrapText="1"/>
    </xf>
    <xf numFmtId="0" fontId="1" fillId="0" borderId="6" xfId="35" applyFont="1" applyBorder="1" applyAlignment="1" applyProtection="1">
      <alignment horizontal="center" vertical="center" wrapText="1"/>
      <protection locked="0" hidden="1"/>
    </xf>
    <xf numFmtId="0" fontId="1" fillId="0" borderId="9" xfId="35" applyFont="1" applyBorder="1" applyAlignment="1" applyProtection="1">
      <alignment horizontal="center" vertical="center" wrapText="1"/>
      <protection locked="0" hidden="1"/>
    </xf>
    <xf numFmtId="0" fontId="1" fillId="24" borderId="6" xfId="36" applyFont="1" applyFill="1" applyBorder="1" applyAlignment="1">
      <alignment horizontal="left" vertical="center" wrapText="1"/>
    </xf>
    <xf numFmtId="0" fontId="1" fillId="24" borderId="9" xfId="36" applyFont="1" applyFill="1" applyBorder="1" applyAlignment="1">
      <alignment horizontal="left" vertical="center" wrapText="1"/>
    </xf>
    <xf numFmtId="0" fontId="54" fillId="0" borderId="6" xfId="36" applyFont="1" applyBorder="1" applyAlignment="1">
      <alignment horizontal="left" vertical="center" wrapText="1"/>
    </xf>
    <xf numFmtId="0" fontId="1" fillId="24" borderId="87" xfId="36" applyFont="1" applyFill="1" applyBorder="1" applyAlignment="1">
      <alignment horizontal="left" vertical="center" wrapText="1"/>
    </xf>
    <xf numFmtId="0" fontId="1" fillId="24" borderId="6" xfId="0" applyFont="1" applyFill="1" applyBorder="1" applyAlignment="1">
      <alignment horizontal="center" vertical="center" wrapText="1"/>
    </xf>
    <xf numFmtId="0" fontId="1" fillId="0" borderId="4" xfId="36" applyFont="1" applyBorder="1" applyAlignment="1">
      <alignment horizontal="center" vertical="center" wrapText="1"/>
    </xf>
    <xf numFmtId="0" fontId="1" fillId="24" borderId="56" xfId="0" applyFont="1" applyFill="1" applyBorder="1" applyAlignment="1">
      <alignment horizontal="center" vertical="center" wrapText="1"/>
    </xf>
    <xf numFmtId="0" fontId="1" fillId="24" borderId="87" xfId="0" applyFont="1" applyFill="1" applyBorder="1" applyAlignment="1">
      <alignment horizontal="center" vertical="center" wrapText="1"/>
    </xf>
    <xf numFmtId="0" fontId="1" fillId="24" borderId="29" xfId="0" applyFont="1" applyFill="1" applyBorder="1" applyAlignment="1">
      <alignment horizontal="center" vertical="center" wrapText="1"/>
    </xf>
    <xf numFmtId="0" fontId="1" fillId="52" borderId="84" xfId="36" applyFont="1" applyFill="1" applyBorder="1" applyAlignment="1">
      <alignment horizontal="left" vertical="center" wrapText="1"/>
    </xf>
    <xf numFmtId="0" fontId="1" fillId="30" borderId="1" xfId="0" applyFont="1" applyFill="1" applyBorder="1" applyAlignment="1">
      <alignment horizontal="center" vertical="center" wrapText="1"/>
    </xf>
    <xf numFmtId="0" fontId="1" fillId="0" borderId="1" xfId="60" applyFont="1" applyBorder="1" applyAlignment="1">
      <alignment horizontal="center" vertical="center" wrapText="1"/>
    </xf>
    <xf numFmtId="9" fontId="1" fillId="0" borderId="7" xfId="158" applyFont="1" applyFill="1" applyBorder="1" applyAlignment="1" applyProtection="1">
      <alignment horizontal="center" vertical="center" wrapText="1"/>
    </xf>
    <xf numFmtId="0" fontId="1" fillId="30" borderId="6" xfId="0" applyFont="1" applyFill="1" applyBorder="1" applyAlignment="1">
      <alignment horizontal="center" vertical="center" wrapText="1"/>
    </xf>
    <xf numFmtId="0" fontId="1" fillId="36" borderId="1" xfId="36" applyFont="1" applyFill="1" applyBorder="1" applyAlignment="1">
      <alignment horizontal="left" wrapText="1"/>
    </xf>
    <xf numFmtId="0" fontId="1" fillId="30" borderId="9" xfId="0" applyFont="1" applyFill="1" applyBorder="1" applyAlignment="1">
      <alignment horizontal="center" vertical="center" wrapText="1"/>
    </xf>
    <xf numFmtId="0" fontId="1" fillId="49" borderId="9" xfId="36" applyFont="1" applyFill="1" applyBorder="1" applyAlignment="1">
      <alignment horizontal="left" vertical="center" wrapText="1"/>
    </xf>
    <xf numFmtId="0" fontId="1" fillId="0" borderId="1" xfId="36" applyFont="1" applyBorder="1" applyAlignment="1">
      <alignment horizontal="left" vertical="top" wrapText="1"/>
    </xf>
    <xf numFmtId="0" fontId="1" fillId="24" borderId="1" xfId="35" applyFont="1" applyFill="1" applyBorder="1" applyAlignment="1">
      <alignment horizontal="left" vertical="center" wrapText="1"/>
    </xf>
    <xf numFmtId="0" fontId="1" fillId="0" borderId="1" xfId="0" applyFont="1" applyBorder="1" applyAlignment="1">
      <alignment horizontal="left" vertical="center" wrapText="1"/>
    </xf>
    <xf numFmtId="0" fontId="1" fillId="0" borderId="6" xfId="0" applyFont="1" applyBorder="1" applyAlignment="1">
      <alignment horizontal="center" vertical="center" wrapText="1"/>
    </xf>
    <xf numFmtId="0" fontId="1" fillId="0" borderId="9" xfId="0" applyFont="1" applyBorder="1" applyAlignment="1">
      <alignment horizontal="center" vertical="center" wrapText="1"/>
    </xf>
    <xf numFmtId="0" fontId="1" fillId="58" borderId="1" xfId="0" applyFont="1" applyFill="1" applyBorder="1" applyAlignment="1">
      <alignment horizontal="center" vertical="center" wrapText="1"/>
    </xf>
    <xf numFmtId="0" fontId="1" fillId="0" borderId="28" xfId="60" applyFont="1" applyBorder="1" applyAlignment="1">
      <alignment horizontal="left" vertical="center" wrapText="1"/>
    </xf>
    <xf numFmtId="0" fontId="1" fillId="0" borderId="25" xfId="60" applyFont="1" applyBorder="1" applyAlignment="1">
      <alignment horizontal="left" vertical="center" wrapText="1"/>
    </xf>
    <xf numFmtId="0" fontId="1" fillId="0" borderId="136" xfId="60" applyFont="1" applyBorder="1" applyAlignment="1">
      <alignment horizontal="left" vertical="center" wrapText="1"/>
    </xf>
    <xf numFmtId="0" fontId="1" fillId="0" borderId="137" xfId="60" applyFont="1" applyBorder="1" applyAlignment="1">
      <alignment horizontal="left" vertical="center" wrapText="1"/>
    </xf>
    <xf numFmtId="0" fontId="1" fillId="49" borderId="84" xfId="36" applyFont="1" applyFill="1" applyBorder="1" applyAlignment="1">
      <alignment horizontal="left" vertical="center" wrapText="1"/>
    </xf>
    <xf numFmtId="0" fontId="1" fillId="49" borderId="64" xfId="36" applyFont="1" applyFill="1" applyBorder="1" applyAlignment="1">
      <alignment horizontal="left" vertical="center" wrapText="1"/>
    </xf>
    <xf numFmtId="0" fontId="1" fillId="0" borderId="10" xfId="36" applyFont="1" applyBorder="1" applyAlignment="1">
      <alignment horizontal="center" vertical="center" wrapText="1"/>
    </xf>
    <xf numFmtId="0" fontId="1" fillId="0" borderId="10" xfId="36" applyFont="1" applyBorder="1" applyAlignment="1">
      <alignment horizontal="left" vertical="center" wrapText="1"/>
    </xf>
    <xf numFmtId="0" fontId="1" fillId="30" borderId="78" xfId="35" applyFont="1" applyFill="1" applyBorder="1" applyAlignment="1">
      <alignment horizontal="left" vertical="center" wrapText="1"/>
    </xf>
    <xf numFmtId="0" fontId="1" fillId="30" borderId="79" xfId="35" applyFont="1" applyFill="1" applyBorder="1" applyAlignment="1">
      <alignment horizontal="left" vertical="center" wrapText="1"/>
    </xf>
    <xf numFmtId="0" fontId="1" fillId="7" borderId="5" xfId="0" applyFont="1" applyFill="1" applyBorder="1" applyAlignment="1">
      <alignment horizontal="center" vertical="center" wrapText="1"/>
    </xf>
    <xf numFmtId="0" fontId="1" fillId="0" borderId="10" xfId="36" applyFont="1" applyBorder="1" applyAlignment="1">
      <alignment horizontal="center" vertical="top" wrapText="1"/>
    </xf>
    <xf numFmtId="0" fontId="1" fillId="0" borderId="10" xfId="36" applyFont="1" applyBorder="1" applyAlignment="1">
      <alignment horizontal="left" vertical="top" wrapText="1"/>
    </xf>
    <xf numFmtId="9" fontId="1" fillId="0" borderId="9" xfId="158" applyFont="1" applyFill="1" applyBorder="1" applyAlignment="1" applyProtection="1">
      <alignment horizontal="center" vertical="center" wrapText="1"/>
    </xf>
    <xf numFmtId="9" fontId="1" fillId="7" borderId="6" xfId="158" applyFont="1" applyFill="1" applyBorder="1" applyAlignment="1" applyProtection="1">
      <alignment horizontal="center" vertical="center" wrapText="1"/>
    </xf>
    <xf numFmtId="0" fontId="1" fillId="30" borderId="8" xfId="0" applyFont="1" applyFill="1" applyBorder="1" applyAlignment="1">
      <alignment horizontal="center" vertical="center" wrapText="1"/>
    </xf>
    <xf numFmtId="0" fontId="1" fillId="52" borderId="10" xfId="36" applyFont="1" applyFill="1" applyBorder="1" applyAlignment="1">
      <alignment horizontal="left" vertical="center" wrapText="1"/>
    </xf>
    <xf numFmtId="0" fontId="1" fillId="0" borderId="25" xfId="0" applyFont="1" applyBorder="1" applyAlignment="1">
      <alignment horizontal="left" vertical="center" wrapText="1"/>
    </xf>
    <xf numFmtId="9" fontId="1" fillId="7" borderId="9" xfId="158" applyFont="1" applyFill="1" applyBorder="1" applyAlignment="1" applyProtection="1">
      <alignment horizontal="center" vertical="center" wrapText="1"/>
    </xf>
    <xf numFmtId="0" fontId="1" fillId="0" borderId="19" xfId="0" applyFont="1" applyBorder="1" applyAlignment="1">
      <alignment horizontal="left" vertical="center" wrapText="1"/>
    </xf>
    <xf numFmtId="9" fontId="1" fillId="0" borderId="6" xfId="158" applyFont="1" applyFill="1" applyBorder="1" applyAlignment="1" applyProtection="1">
      <alignment horizontal="center" vertical="center"/>
    </xf>
    <xf numFmtId="0" fontId="1" fillId="36" borderId="6" xfId="60" applyFont="1" applyFill="1" applyBorder="1" applyAlignment="1">
      <alignment horizontal="center" vertical="center" wrapText="1"/>
    </xf>
    <xf numFmtId="0" fontId="1" fillId="0" borderId="94" xfId="60" applyFont="1" applyBorder="1" applyAlignment="1">
      <alignment horizontal="center" vertical="center" wrapText="1"/>
    </xf>
    <xf numFmtId="0" fontId="1" fillId="0" borderId="94" xfId="60" applyFont="1" applyBorder="1" applyAlignment="1">
      <alignment horizontal="left" vertical="center" wrapText="1"/>
    </xf>
    <xf numFmtId="0" fontId="1" fillId="0" borderId="6" xfId="35" applyFont="1" applyBorder="1" applyAlignment="1">
      <alignment horizontal="left" vertical="center" wrapText="1"/>
    </xf>
    <xf numFmtId="0" fontId="1" fillId="0" borderId="56" xfId="0" applyFont="1" applyBorder="1" applyAlignment="1">
      <alignment horizontal="center" vertical="center" wrapText="1"/>
    </xf>
    <xf numFmtId="9" fontId="1" fillId="0" borderId="4" xfId="158" applyFont="1" applyFill="1" applyBorder="1" applyAlignment="1" applyProtection="1">
      <alignment horizontal="center" vertical="center"/>
    </xf>
    <xf numFmtId="0" fontId="1" fillId="36" borderId="4" xfId="60" applyFont="1" applyFill="1" applyBorder="1" applyAlignment="1">
      <alignment horizontal="center" vertical="center" wrapText="1"/>
    </xf>
    <xf numFmtId="0" fontId="1" fillId="0" borderId="4" xfId="60" applyFont="1" applyBorder="1" applyAlignment="1">
      <alignment horizontal="center" vertical="center" wrapText="1"/>
    </xf>
    <xf numFmtId="0" fontId="1" fillId="0" borderId="9" xfId="60" applyFont="1" applyBorder="1" applyAlignment="1">
      <alignment horizontal="left" vertical="center" wrapText="1"/>
    </xf>
    <xf numFmtId="0" fontId="1" fillId="0" borderId="9" xfId="35" applyFont="1" applyBorder="1" applyAlignment="1">
      <alignment horizontal="left" vertical="center" wrapText="1"/>
    </xf>
    <xf numFmtId="0" fontId="1" fillId="0" borderId="29" xfId="0" applyFont="1" applyBorder="1" applyAlignment="1">
      <alignment horizontal="center" vertical="center" wrapText="1"/>
    </xf>
    <xf numFmtId="0" fontId="1" fillId="0" borderId="6" xfId="60" applyFont="1" applyBorder="1" applyAlignment="1">
      <alignment horizontal="left" vertical="center" wrapText="1"/>
    </xf>
    <xf numFmtId="9" fontId="1" fillId="0" borderId="9" xfId="158" applyFont="1" applyFill="1" applyBorder="1" applyAlignment="1" applyProtection="1">
      <alignment horizontal="center" vertical="center"/>
    </xf>
    <xf numFmtId="0" fontId="1" fillId="36" borderId="9" xfId="60" applyFont="1" applyFill="1" applyBorder="1" applyAlignment="1">
      <alignment horizontal="center" vertical="center" wrapText="1"/>
    </xf>
    <xf numFmtId="0" fontId="1" fillId="0" borderId="87" xfId="60" applyFont="1" applyBorder="1" applyAlignment="1">
      <alignment horizontal="center" vertical="center" wrapText="1"/>
    </xf>
    <xf numFmtId="0" fontId="1" fillId="49" borderId="19" xfId="36" applyFont="1" applyFill="1" applyBorder="1" applyAlignment="1">
      <alignment horizontal="left" vertical="center" wrapText="1"/>
    </xf>
    <xf numFmtId="0" fontId="1" fillId="0" borderId="6" xfId="0" applyFont="1" applyBorder="1" applyAlignment="1">
      <alignment horizontal="left" vertical="center" wrapText="1"/>
    </xf>
    <xf numFmtId="0" fontId="1" fillId="49" borderId="93" xfId="36" applyFont="1" applyFill="1" applyBorder="1" applyAlignment="1">
      <alignment horizontal="left" vertical="center" wrapText="1"/>
    </xf>
    <xf numFmtId="0" fontId="1" fillId="0" borderId="9" xfId="0" applyFont="1" applyBorder="1" applyAlignment="1">
      <alignment horizontal="left" vertical="center" wrapText="1"/>
    </xf>
    <xf numFmtId="0" fontId="1" fillId="24" borderId="1" xfId="60" applyFont="1" applyFill="1" applyBorder="1" applyAlignment="1">
      <alignment horizontal="center" vertical="center" wrapText="1"/>
    </xf>
    <xf numFmtId="0" fontId="1" fillId="0" borderId="1" xfId="35" applyFont="1" applyBorder="1" applyAlignment="1">
      <alignment horizontal="left" vertical="center" wrapText="1"/>
    </xf>
    <xf numFmtId="0" fontId="1" fillId="0" borderId="13" xfId="60" applyFont="1" applyBorder="1" applyAlignment="1">
      <alignment horizontal="left" vertical="center" wrapText="1"/>
    </xf>
    <xf numFmtId="0" fontId="1" fillId="0" borderId="19" xfId="60" applyFont="1" applyBorder="1" applyAlignment="1">
      <alignment horizontal="left" vertical="center" wrapText="1"/>
    </xf>
    <xf numFmtId="0" fontId="1" fillId="51" borderId="28" xfId="60" applyFont="1" applyFill="1" applyBorder="1" applyAlignment="1">
      <alignment horizontal="center" vertical="center" wrapText="1"/>
    </xf>
    <xf numFmtId="0" fontId="1" fillId="51" borderId="25" xfId="60" applyFont="1" applyFill="1" applyBorder="1" applyAlignment="1">
      <alignment horizontal="center" vertical="center" wrapText="1"/>
    </xf>
    <xf numFmtId="0" fontId="1" fillId="51" borderId="5" xfId="60" applyFont="1" applyFill="1" applyBorder="1" applyAlignment="1">
      <alignment horizontal="center" vertical="center" wrapText="1"/>
    </xf>
    <xf numFmtId="0" fontId="1" fillId="51" borderId="7" xfId="60" applyFont="1" applyFill="1" applyBorder="1" applyAlignment="1">
      <alignment horizontal="center" vertical="center" wrapText="1"/>
    </xf>
    <xf numFmtId="0" fontId="1" fillId="52" borderId="19" xfId="36" applyFont="1" applyFill="1" applyBorder="1" applyAlignment="1">
      <alignment horizontal="left" vertical="center" wrapText="1"/>
    </xf>
    <xf numFmtId="0" fontId="1" fillId="52" borderId="9" xfId="36" applyFont="1" applyFill="1" applyBorder="1" applyAlignment="1">
      <alignment horizontal="left" vertical="center" wrapText="1"/>
    </xf>
    <xf numFmtId="0" fontId="1" fillId="52" borderId="93" xfId="36" applyFont="1" applyFill="1" applyBorder="1" applyAlignment="1">
      <alignment horizontal="left" vertical="center" wrapText="1"/>
    </xf>
    <xf numFmtId="0" fontId="1" fillId="0" borderId="1" xfId="35" applyFont="1" applyBorder="1" applyAlignment="1">
      <alignment horizontal="center" vertical="center" wrapText="1"/>
    </xf>
    <xf numFmtId="0" fontId="1" fillId="0" borderId="28" xfId="60" applyFont="1" applyBorder="1" applyAlignment="1">
      <alignment horizontal="center" vertical="center" wrapText="1"/>
    </xf>
    <xf numFmtId="0" fontId="1" fillId="0" borderId="25" xfId="60" applyFont="1" applyBorder="1" applyAlignment="1">
      <alignment horizontal="center" vertical="center" wrapText="1"/>
    </xf>
    <xf numFmtId="0" fontId="1" fillId="0" borderId="13" xfId="60" applyFont="1" applyBorder="1" applyAlignment="1">
      <alignment horizontal="center" vertical="center" wrapText="1"/>
    </xf>
    <xf numFmtId="0" fontId="1" fillId="0" borderId="19" xfId="60" applyFont="1" applyBorder="1" applyAlignment="1">
      <alignment horizontal="center" vertical="center" wrapText="1"/>
    </xf>
    <xf numFmtId="0" fontId="1" fillId="0" borderId="5" xfId="60" applyFont="1" applyBorder="1" applyAlignment="1">
      <alignment horizontal="center" vertical="center" wrapText="1"/>
    </xf>
    <xf numFmtId="0" fontId="1" fillId="0" borderId="7" xfId="60" applyFont="1" applyBorder="1" applyAlignment="1">
      <alignment horizontal="center" vertical="center" wrapText="1"/>
    </xf>
    <xf numFmtId="9" fontId="1" fillId="7" borderId="91" xfId="158" applyFont="1" applyFill="1" applyBorder="1" applyAlignment="1" applyProtection="1">
      <alignment horizontal="center" vertical="center" wrapText="1"/>
    </xf>
    <xf numFmtId="9" fontId="1" fillId="7" borderId="39" xfId="158" applyFont="1" applyFill="1" applyBorder="1" applyAlignment="1" applyProtection="1">
      <alignment horizontal="center" vertical="center" wrapText="1"/>
    </xf>
    <xf numFmtId="9" fontId="1" fillId="7" borderId="24" xfId="158" applyFont="1" applyFill="1" applyBorder="1" applyAlignment="1" applyProtection="1">
      <alignment horizontal="center" vertical="center" wrapText="1"/>
    </xf>
    <xf numFmtId="0" fontId="1" fillId="30" borderId="10" xfId="0" applyFont="1" applyFill="1" applyBorder="1" applyAlignment="1">
      <alignment horizontal="center" vertical="center" wrapText="1"/>
    </xf>
    <xf numFmtId="9" fontId="1" fillId="7" borderId="34" xfId="158" applyFont="1" applyFill="1" applyBorder="1" applyAlignment="1" applyProtection="1">
      <alignment horizontal="center" vertical="center" wrapText="1"/>
    </xf>
    <xf numFmtId="9" fontId="1" fillId="7" borderId="37" xfId="158" applyFont="1" applyFill="1" applyBorder="1" applyAlignment="1" applyProtection="1">
      <alignment horizontal="center" vertical="center" wrapText="1"/>
    </xf>
    <xf numFmtId="0" fontId="1" fillId="30" borderId="24" xfId="0" applyFont="1" applyFill="1" applyBorder="1" applyAlignment="1">
      <alignment horizontal="center" vertical="center" wrapText="1"/>
    </xf>
    <xf numFmtId="0" fontId="1" fillId="0" borderId="78" xfId="60" applyFont="1" applyBorder="1" applyAlignment="1">
      <alignment horizontal="center" vertical="center" wrapText="1"/>
    </xf>
    <xf numFmtId="0" fontId="1" fillId="24" borderId="1" xfId="35" applyFont="1" applyFill="1" applyBorder="1" applyAlignment="1">
      <alignment horizontal="center" vertical="center" wrapText="1"/>
    </xf>
    <xf numFmtId="0" fontId="1" fillId="30" borderId="37" xfId="0" applyFont="1" applyFill="1" applyBorder="1" applyAlignment="1">
      <alignment horizontal="center" vertical="center" wrapText="1"/>
    </xf>
    <xf numFmtId="0" fontId="1" fillId="0" borderId="82" xfId="60" applyFont="1" applyBorder="1" applyAlignment="1">
      <alignment horizontal="center" vertical="center" wrapText="1"/>
    </xf>
    <xf numFmtId="0" fontId="1" fillId="30" borderId="34" xfId="0" applyFont="1" applyFill="1" applyBorder="1" applyAlignment="1">
      <alignment horizontal="center" vertical="center" wrapText="1"/>
    </xf>
    <xf numFmtId="0" fontId="1" fillId="0" borderId="92" xfId="60" applyFont="1" applyBorder="1" applyAlignment="1">
      <alignment horizontal="center" vertical="center" wrapText="1"/>
    </xf>
    <xf numFmtId="0" fontId="57" fillId="49" borderId="93" xfId="36" applyFont="1" applyFill="1" applyBorder="1" applyAlignment="1">
      <alignment horizontal="left" vertical="center" wrapText="1"/>
    </xf>
    <xf numFmtId="0" fontId="57" fillId="49" borderId="84" xfId="36" applyFont="1" applyFill="1" applyBorder="1" applyAlignment="1">
      <alignment horizontal="left" vertical="center" wrapText="1"/>
    </xf>
    <xf numFmtId="0" fontId="1" fillId="24" borderId="6" xfId="35" applyFont="1" applyFill="1" applyBorder="1" applyAlignment="1">
      <alignment horizontal="center" vertical="center" wrapText="1"/>
    </xf>
    <xf numFmtId="0" fontId="1" fillId="24" borderId="9" xfId="35" applyFont="1" applyFill="1" applyBorder="1" applyAlignment="1">
      <alignment horizontal="center" vertical="center" wrapText="1"/>
    </xf>
    <xf numFmtId="0" fontId="1" fillId="0" borderId="79" xfId="60" applyFont="1" applyBorder="1" applyAlignment="1">
      <alignment horizontal="center" vertical="center" wrapText="1"/>
    </xf>
    <xf numFmtId="0" fontId="1" fillId="0" borderId="39" xfId="36" applyFont="1" applyBorder="1" applyAlignment="1">
      <alignment horizontal="left" vertical="center" wrapText="1"/>
    </xf>
    <xf numFmtId="0" fontId="1" fillId="0" borderId="25" xfId="36" applyFont="1" applyBorder="1" applyAlignment="1">
      <alignment horizontal="left" vertical="center" wrapText="1"/>
    </xf>
    <xf numFmtId="0" fontId="1" fillId="0" borderId="18" xfId="36" applyFont="1" applyBorder="1" applyAlignment="1">
      <alignment horizontal="left" vertical="center" wrapText="1"/>
    </xf>
    <xf numFmtId="0" fontId="1" fillId="0" borderId="19" xfId="36" applyFont="1" applyBorder="1" applyAlignment="1">
      <alignment horizontal="left" vertical="center" wrapText="1"/>
    </xf>
    <xf numFmtId="0" fontId="2" fillId="49" borderId="14" xfId="36" applyFont="1" applyFill="1" applyBorder="1" applyAlignment="1">
      <alignment horizontal="left" vertical="center" wrapText="1"/>
    </xf>
    <xf numFmtId="0" fontId="2" fillId="49" borderId="1" xfId="36" applyFont="1" applyFill="1" applyBorder="1" applyAlignment="1">
      <alignment horizontal="left" vertical="center" wrapText="1"/>
    </xf>
    <xf numFmtId="0" fontId="2" fillId="49" borderId="25" xfId="36" applyFont="1" applyFill="1" applyBorder="1" applyAlignment="1">
      <alignment horizontal="left" vertical="center" wrapText="1"/>
    </xf>
    <xf numFmtId="0" fontId="2" fillId="49" borderId="6" xfId="36" applyFont="1" applyFill="1" applyBorder="1" applyAlignment="1">
      <alignment horizontal="left" vertical="center" wrapText="1"/>
    </xf>
    <xf numFmtId="0" fontId="1" fillId="0" borderId="6" xfId="0" applyFont="1" applyBorder="1" applyAlignment="1">
      <alignment horizontal="center" vertical="center" wrapText="1"/>
    </xf>
    <xf numFmtId="0" fontId="6" fillId="0" borderId="24" xfId="0" applyFont="1" applyBorder="1" applyAlignment="1">
      <alignment horizontal="center" vertical="center" wrapText="1"/>
    </xf>
    <xf numFmtId="0" fontId="1" fillId="0" borderId="24" xfId="0" applyFont="1" applyBorder="1" applyAlignment="1">
      <alignment horizontal="left" vertical="center" wrapText="1"/>
    </xf>
    <xf numFmtId="0" fontId="1" fillId="0" borderId="24" xfId="36" applyFont="1" applyBorder="1" applyAlignment="1">
      <alignment horizontal="left" vertical="center" wrapText="1"/>
    </xf>
    <xf numFmtId="0" fontId="1" fillId="0" borderId="24" xfId="35" applyFont="1" applyBorder="1" applyAlignment="1" applyProtection="1">
      <alignment horizontal="center" vertical="center" wrapText="1"/>
      <protection locked="0" hidden="1"/>
    </xf>
    <xf numFmtId="0" fontId="6" fillId="0" borderId="34" xfId="0" applyFont="1" applyBorder="1" applyAlignment="1">
      <alignment horizontal="center" vertical="center" wrapText="1"/>
    </xf>
    <xf numFmtId="0" fontId="1" fillId="0" borderId="34" xfId="0" applyFont="1" applyBorder="1" applyAlignment="1">
      <alignment horizontal="left" vertical="center" wrapText="1"/>
    </xf>
    <xf numFmtId="0" fontId="1" fillId="0" borderId="34" xfId="36" applyFont="1" applyBorder="1" applyAlignment="1">
      <alignment horizontal="left" vertical="center" wrapText="1"/>
    </xf>
    <xf numFmtId="0" fontId="1" fillId="0" borderId="34" xfId="35" applyFont="1" applyBorder="1" applyAlignment="1" applyProtection="1">
      <alignment horizontal="center" vertical="center" wrapText="1"/>
      <protection locked="0" hidden="1"/>
    </xf>
    <xf numFmtId="0" fontId="1" fillId="0" borderId="28" xfId="0" applyFont="1" applyBorder="1" applyAlignment="1">
      <alignment horizontal="center" vertical="center" wrapText="1"/>
    </xf>
    <xf numFmtId="0" fontId="6" fillId="0" borderId="37"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34" xfId="0" applyFont="1" applyBorder="1" applyAlignment="1">
      <alignment horizontal="center" vertical="center" wrapText="1"/>
    </xf>
    <xf numFmtId="0" fontId="1" fillId="24" borderId="24" xfId="36" applyFont="1" applyFill="1" applyBorder="1" applyAlignment="1">
      <alignment horizontal="left" vertical="center" wrapText="1"/>
    </xf>
    <xf numFmtId="0" fontId="1" fillId="24" borderId="34" xfId="36" applyFont="1" applyFill="1" applyBorder="1" applyAlignment="1">
      <alignment horizontal="left" vertical="center" wrapText="1"/>
    </xf>
    <xf numFmtId="0" fontId="1" fillId="24" borderId="24" xfId="36" applyFont="1" applyFill="1" applyBorder="1" applyAlignment="1">
      <alignment horizontal="center" vertical="center" wrapText="1"/>
    </xf>
    <xf numFmtId="0" fontId="1" fillId="24" borderId="131" xfId="36" applyFont="1" applyFill="1" applyBorder="1" applyAlignment="1">
      <alignment horizontal="center" vertical="center" wrapText="1"/>
    </xf>
    <xf numFmtId="0" fontId="5" fillId="49" borderId="21" xfId="36" applyFont="1" applyFill="1" applyBorder="1" applyAlignment="1">
      <alignment horizontal="left" vertical="center" wrapText="1"/>
    </xf>
    <xf numFmtId="0" fontId="5" fillId="49" borderId="132" xfId="36" applyFont="1" applyFill="1" applyBorder="1" applyAlignment="1">
      <alignment horizontal="left" vertical="center" wrapText="1"/>
    </xf>
    <xf numFmtId="0" fontId="6" fillId="24" borderId="37" xfId="0" applyFont="1" applyFill="1" applyBorder="1" applyAlignment="1">
      <alignment vertical="center" wrapText="1"/>
    </xf>
    <xf numFmtId="0" fontId="5" fillId="49" borderId="60" xfId="36" applyFont="1" applyFill="1" applyBorder="1" applyAlignment="1">
      <alignment horizontal="left" vertical="center" wrapText="1"/>
    </xf>
    <xf numFmtId="0" fontId="5" fillId="49" borderId="19" xfId="36" applyFont="1" applyFill="1" applyBorder="1" applyAlignment="1">
      <alignment horizontal="left" vertical="center" wrapText="1"/>
    </xf>
    <xf numFmtId="9" fontId="1" fillId="7" borderId="37" xfId="158" applyFont="1" applyFill="1" applyBorder="1" applyAlignment="1" applyProtection="1">
      <alignment horizontal="center" vertical="center" wrapText="1"/>
    </xf>
    <xf numFmtId="0" fontId="6" fillId="24" borderId="24" xfId="0" applyFont="1" applyFill="1" applyBorder="1" applyAlignment="1">
      <alignment horizontal="center" vertical="center" wrapText="1"/>
    </xf>
    <xf numFmtId="0" fontId="5" fillId="0" borderId="21" xfId="36" applyFont="1" applyBorder="1" applyAlignment="1">
      <alignment horizontal="left" vertical="center" wrapText="1"/>
    </xf>
    <xf numFmtId="0" fontId="58" fillId="0" borderId="58" xfId="36" applyFont="1" applyBorder="1" applyAlignment="1">
      <alignment horizontal="left" vertical="center" wrapText="1"/>
    </xf>
    <xf numFmtId="0" fontId="1" fillId="24" borderId="25" xfId="36" applyFont="1" applyFill="1" applyBorder="1" applyAlignment="1">
      <alignment horizontal="left" vertical="center" wrapText="1"/>
    </xf>
    <xf numFmtId="0" fontId="6" fillId="24" borderId="37" xfId="0" applyFont="1" applyFill="1" applyBorder="1" applyAlignment="1">
      <alignment horizontal="center" vertical="center" wrapText="1"/>
    </xf>
    <xf numFmtId="0" fontId="58" fillId="0" borderId="40" xfId="36" applyFont="1" applyBorder="1" applyAlignment="1">
      <alignment horizontal="left" vertical="center" wrapText="1"/>
    </xf>
    <xf numFmtId="0" fontId="58" fillId="0" borderId="63" xfId="36" applyFont="1" applyBorder="1" applyAlignment="1">
      <alignment horizontal="left" vertical="center" wrapText="1"/>
    </xf>
    <xf numFmtId="0" fontId="1" fillId="24" borderId="74" xfId="36" applyFont="1" applyFill="1" applyBorder="1" applyAlignment="1">
      <alignment horizontal="left" vertical="center" wrapText="1"/>
    </xf>
    <xf numFmtId="0" fontId="1" fillId="0" borderId="96" xfId="35" applyFont="1" applyBorder="1" applyAlignment="1" applyProtection="1">
      <alignment horizontal="center" vertical="center" wrapText="1"/>
      <protection locked="0" hidden="1"/>
    </xf>
    <xf numFmtId="0" fontId="2" fillId="24" borderId="21" xfId="36" applyFont="1" applyFill="1" applyBorder="1" applyAlignment="1">
      <alignment horizontal="left" vertical="center" wrapText="1"/>
    </xf>
    <xf numFmtId="0" fontId="46" fillId="24" borderId="58" xfId="36" applyFont="1" applyFill="1" applyBorder="1" applyAlignment="1">
      <alignment horizontal="left" vertical="center" wrapText="1"/>
    </xf>
    <xf numFmtId="0" fontId="46" fillId="24" borderId="40" xfId="36" applyFont="1" applyFill="1" applyBorder="1" applyAlignment="1">
      <alignment horizontal="left" vertical="center" wrapText="1"/>
    </xf>
    <xf numFmtId="0" fontId="46" fillId="24" borderId="63" xfId="36" applyFont="1" applyFill="1" applyBorder="1" applyAlignment="1">
      <alignment horizontal="left" vertical="center" wrapText="1"/>
    </xf>
    <xf numFmtId="0" fontId="58" fillId="0" borderId="21" xfId="36" applyFont="1" applyBorder="1" applyAlignment="1">
      <alignment horizontal="left" vertical="center" wrapText="1"/>
    </xf>
    <xf numFmtId="0" fontId="2" fillId="0" borderId="21" xfId="36" applyFont="1" applyBorder="1" applyAlignment="1">
      <alignment horizontal="left" vertical="center" wrapText="1"/>
    </xf>
    <xf numFmtId="0" fontId="46" fillId="0" borderId="58" xfId="36" applyFont="1" applyBorder="1" applyAlignment="1">
      <alignment horizontal="left" vertical="center" wrapText="1"/>
    </xf>
    <xf numFmtId="0" fontId="46" fillId="0" borderId="40" xfId="36" applyFont="1" applyBorder="1" applyAlignment="1">
      <alignment horizontal="left" vertical="center" wrapText="1"/>
    </xf>
    <xf numFmtId="0" fontId="46" fillId="0" borderId="63" xfId="36" applyFont="1" applyBorder="1" applyAlignment="1">
      <alignment horizontal="left" vertical="center" wrapText="1"/>
    </xf>
    <xf numFmtId="0" fontId="6" fillId="24" borderId="37" xfId="0" applyFont="1" applyFill="1" applyBorder="1" applyAlignment="1">
      <alignment horizontal="center" vertical="center" wrapText="1"/>
    </xf>
    <xf numFmtId="0" fontId="5" fillId="49" borderId="59" xfId="36" applyFont="1" applyFill="1" applyBorder="1" applyAlignment="1">
      <alignment horizontal="left" vertical="center" wrapText="1"/>
    </xf>
    <xf numFmtId="0" fontId="5" fillId="49" borderId="25" xfId="36" applyFont="1" applyFill="1" applyBorder="1" applyAlignment="1">
      <alignment horizontal="left" vertical="center" wrapText="1"/>
    </xf>
    <xf numFmtId="0" fontId="1" fillId="0" borderId="59" xfId="36" applyFont="1" applyBorder="1" applyAlignment="1">
      <alignment horizontal="left" vertical="center" wrapText="1"/>
    </xf>
    <xf numFmtId="0" fontId="1" fillId="0" borderId="37" xfId="0" applyFont="1" applyBorder="1" applyAlignment="1">
      <alignment horizontal="center" vertical="center" wrapText="1"/>
    </xf>
    <xf numFmtId="0" fontId="1" fillId="0" borderId="60" xfId="36" applyFont="1" applyBorder="1" applyAlignment="1">
      <alignment horizontal="left" vertical="center" wrapText="1"/>
    </xf>
    <xf numFmtId="0" fontId="1" fillId="47" borderId="6" xfId="0" applyFont="1" applyFill="1" applyBorder="1" applyAlignment="1">
      <alignment horizontal="left" vertical="center" wrapText="1"/>
    </xf>
    <xf numFmtId="0" fontId="1" fillId="0" borderId="1" xfId="35" applyFont="1" applyBorder="1" applyAlignment="1" applyProtection="1">
      <alignment horizontal="center" vertical="center" wrapText="1"/>
      <protection locked="0" hidden="1"/>
    </xf>
    <xf numFmtId="0" fontId="1" fillId="24" borderId="19" xfId="36" applyFont="1" applyFill="1" applyBorder="1" applyAlignment="1">
      <alignment horizontal="left" vertical="center" wrapText="1"/>
    </xf>
    <xf numFmtId="0" fontId="1" fillId="0" borderId="10" xfId="0" applyFont="1" applyBorder="1" applyAlignment="1">
      <alignment horizontal="center" vertical="center" wrapText="1"/>
    </xf>
    <xf numFmtId="0" fontId="1" fillId="47" borderId="69" xfId="0" applyFont="1" applyFill="1" applyBorder="1" applyAlignment="1">
      <alignment horizontal="left" vertical="center" wrapText="1"/>
    </xf>
    <xf numFmtId="0" fontId="1" fillId="47" borderId="70" xfId="0" applyFont="1" applyFill="1" applyBorder="1" applyAlignment="1">
      <alignment horizontal="left" vertical="center" wrapText="1"/>
    </xf>
    <xf numFmtId="0" fontId="1" fillId="0" borderId="71" xfId="36" applyFont="1" applyBorder="1" applyAlignment="1">
      <alignment horizontal="left" vertical="center" wrapText="1"/>
    </xf>
    <xf numFmtId="0" fontId="1" fillId="24" borderId="10" xfId="0" applyFont="1" applyFill="1" applyBorder="1" applyAlignment="1">
      <alignment horizontal="center" vertical="center" wrapText="1"/>
    </xf>
    <xf numFmtId="0" fontId="1" fillId="0" borderId="72" xfId="36" applyFont="1" applyBorder="1" applyAlignment="1">
      <alignment horizontal="left" vertical="center" wrapText="1"/>
    </xf>
    <xf numFmtId="0" fontId="1" fillId="24" borderId="14" xfId="36" applyFont="1" applyFill="1" applyBorder="1" applyAlignment="1">
      <alignment horizontal="left" vertical="center" wrapText="1"/>
    </xf>
    <xf numFmtId="0" fontId="1" fillId="0" borderId="6" xfId="35" applyFont="1" applyBorder="1" applyAlignment="1" applyProtection="1">
      <alignment horizontal="left" vertical="center" wrapText="1"/>
      <protection locked="0" hidden="1"/>
    </xf>
    <xf numFmtId="0" fontId="1" fillId="0" borderId="1" xfId="35" applyFont="1" applyBorder="1" applyAlignment="1" applyProtection="1">
      <alignment horizontal="left" vertical="center" wrapText="1"/>
      <protection locked="0" hidden="1"/>
    </xf>
    <xf numFmtId="0" fontId="1" fillId="0" borderId="9" xfId="35" applyFont="1" applyBorder="1" applyAlignment="1" applyProtection="1">
      <alignment horizontal="left" vertical="center" wrapText="1"/>
      <protection locked="0" hidden="1"/>
    </xf>
    <xf numFmtId="0" fontId="1" fillId="24" borderId="129" xfId="36" applyFont="1" applyFill="1" applyBorder="1" applyAlignment="1">
      <alignment horizontal="center" vertical="center" wrapText="1"/>
    </xf>
    <xf numFmtId="0" fontId="1" fillId="24" borderId="130" xfId="36" applyFont="1" applyFill="1" applyBorder="1" applyAlignment="1">
      <alignment horizontal="center" vertical="center" wrapText="1"/>
    </xf>
    <xf numFmtId="0" fontId="1" fillId="0" borderId="77" xfId="36" applyFont="1" applyBorder="1" applyAlignment="1">
      <alignment horizontal="left" vertical="center" wrapText="1"/>
    </xf>
    <xf numFmtId="0" fontId="1" fillId="0" borderId="12" xfId="36" applyFont="1" applyBorder="1" applyAlignment="1">
      <alignment horizontal="left" vertical="center" wrapText="1"/>
    </xf>
    <xf numFmtId="0" fontId="1" fillId="24" borderId="128" xfId="36" applyFont="1" applyFill="1" applyBorder="1" applyAlignment="1">
      <alignment horizontal="left" vertical="center" wrapText="1"/>
    </xf>
    <xf numFmtId="0" fontId="1" fillId="0" borderId="127" xfId="35" applyFont="1" applyBorder="1" applyAlignment="1" applyProtection="1">
      <alignment horizontal="center" vertical="center" wrapText="1"/>
      <protection locked="0" hidden="1"/>
    </xf>
    <xf numFmtId="0" fontId="1" fillId="0" borderId="95" xfId="35" applyFont="1" applyBorder="1" applyAlignment="1" applyProtection="1">
      <alignment horizontal="center" vertical="center" wrapText="1"/>
      <protection locked="0" hidden="1"/>
    </xf>
    <xf numFmtId="0" fontId="1" fillId="36" borderId="24" xfId="0" applyFont="1" applyFill="1" applyBorder="1" applyAlignment="1">
      <alignment horizontal="center" vertical="center" wrapText="1"/>
    </xf>
    <xf numFmtId="0" fontId="5" fillId="51" borderId="75" xfId="36" applyFont="1" applyFill="1" applyBorder="1" applyAlignment="1">
      <alignment horizontal="left" vertical="center" wrapText="1"/>
    </xf>
    <xf numFmtId="0" fontId="5" fillId="51" borderId="76" xfId="36" applyFont="1" applyFill="1" applyBorder="1" applyAlignment="1">
      <alignment horizontal="left" vertical="center" wrapText="1"/>
    </xf>
    <xf numFmtId="0" fontId="1" fillId="47" borderId="69" xfId="83" applyFont="1" applyFill="1" applyBorder="1" applyAlignment="1">
      <alignment vertical="center" wrapText="1"/>
    </xf>
    <xf numFmtId="0" fontId="1" fillId="36" borderId="37" xfId="0" applyFont="1" applyFill="1" applyBorder="1" applyAlignment="1">
      <alignment horizontal="center" vertical="center" wrapText="1"/>
    </xf>
    <xf numFmtId="0" fontId="5" fillId="51" borderId="60" xfId="36" applyFont="1" applyFill="1" applyBorder="1" applyAlignment="1">
      <alignment horizontal="left" vertical="center" wrapText="1"/>
    </xf>
    <xf numFmtId="0" fontId="5" fillId="51" borderId="19" xfId="36" applyFont="1" applyFill="1" applyBorder="1" applyAlignment="1">
      <alignment horizontal="left" vertical="center" wrapText="1"/>
    </xf>
    <xf numFmtId="0" fontId="1" fillId="47" borderId="70" xfId="83" applyFont="1" applyFill="1" applyBorder="1" applyAlignment="1">
      <alignment vertical="center" wrapText="1"/>
    </xf>
    <xf numFmtId="0" fontId="1" fillId="0" borderId="67" xfId="36" applyFont="1" applyBorder="1" applyAlignment="1">
      <alignment horizontal="left" vertical="center" wrapText="1"/>
    </xf>
    <xf numFmtId="0" fontId="1" fillId="0" borderId="68" xfId="36" applyFont="1" applyBorder="1" applyAlignment="1">
      <alignment horizontal="left" vertical="center" wrapText="1"/>
    </xf>
    <xf numFmtId="0" fontId="1" fillId="24" borderId="10" xfId="36" applyFont="1" applyFill="1" applyBorder="1" applyAlignment="1">
      <alignment horizontal="left" vertical="center" wrapText="1"/>
    </xf>
    <xf numFmtId="0" fontId="1" fillId="0" borderId="28" xfId="36" applyFont="1" applyBorder="1" applyAlignment="1">
      <alignment horizontal="left" vertical="center" wrapText="1"/>
    </xf>
    <xf numFmtId="0" fontId="1" fillId="0" borderId="13" xfId="36" applyFont="1" applyBorder="1" applyAlignment="1">
      <alignment horizontal="left" vertical="center" wrapText="1"/>
    </xf>
    <xf numFmtId="0" fontId="1" fillId="0" borderId="24" xfId="0" applyFont="1" applyBorder="1" applyAlignment="1">
      <alignment horizontal="center" vertical="center"/>
    </xf>
    <xf numFmtId="0" fontId="1" fillId="0" borderId="37" xfId="0" applyFont="1" applyBorder="1" applyAlignment="1">
      <alignment horizontal="center" vertical="center"/>
    </xf>
    <xf numFmtId="0" fontId="1" fillId="0" borderId="28" xfId="36" applyFont="1" applyBorder="1" applyAlignment="1">
      <alignment horizontal="left" vertical="top" wrapText="1"/>
    </xf>
    <xf numFmtId="0" fontId="1" fillId="0" borderId="25" xfId="36" applyFont="1" applyBorder="1" applyAlignment="1">
      <alignment horizontal="left" vertical="top" wrapText="1"/>
    </xf>
    <xf numFmtId="0" fontId="1" fillId="0" borderId="13" xfId="36" applyFont="1" applyBorder="1" applyAlignment="1">
      <alignment horizontal="left" vertical="top" wrapText="1"/>
    </xf>
    <xf numFmtId="0" fontId="1" fillId="0" borderId="19" xfId="36" applyFont="1" applyBorder="1" applyAlignment="1">
      <alignment horizontal="left" vertical="top" wrapText="1"/>
    </xf>
    <xf numFmtId="0" fontId="1" fillId="0" borderId="10" xfId="0" applyFont="1" applyBorder="1" applyAlignment="1">
      <alignment horizontal="center" vertical="center"/>
    </xf>
    <xf numFmtId="0" fontId="5" fillId="52" borderId="59" xfId="36" applyFont="1" applyFill="1" applyBorder="1" applyAlignment="1">
      <alignment horizontal="left" vertical="center" wrapText="1"/>
    </xf>
    <xf numFmtId="0" fontId="5" fillId="52" borderId="25" xfId="36" applyFont="1" applyFill="1" applyBorder="1" applyAlignment="1">
      <alignment horizontal="left" vertical="center" wrapText="1"/>
    </xf>
    <xf numFmtId="0" fontId="5" fillId="52" borderId="60" xfId="36" applyFont="1" applyFill="1" applyBorder="1" applyAlignment="1">
      <alignment horizontal="left" vertical="center" wrapText="1"/>
    </xf>
    <xf numFmtId="0" fontId="5" fillId="52" borderId="19" xfId="36" applyFont="1" applyFill="1" applyBorder="1" applyAlignment="1">
      <alignment horizontal="left" vertical="center" wrapText="1"/>
    </xf>
    <xf numFmtId="0" fontId="1" fillId="0" borderId="78" xfId="35" applyFont="1" applyBorder="1" applyAlignment="1" applyProtection="1">
      <alignment horizontal="center" vertical="center" wrapText="1"/>
      <protection locked="0" hidden="1"/>
    </xf>
    <xf numFmtId="0" fontId="1" fillId="0" borderId="79" xfId="35" applyFont="1" applyBorder="1" applyAlignment="1" applyProtection="1">
      <alignment horizontal="center" vertical="center" wrapText="1"/>
      <protection locked="0" hidden="1"/>
    </xf>
    <xf numFmtId="0" fontId="1" fillId="30" borderId="4" xfId="0" applyFont="1" applyFill="1" applyBorder="1" applyAlignment="1">
      <alignment horizontal="center" vertical="center" wrapText="1"/>
    </xf>
    <xf numFmtId="0" fontId="1" fillId="56" borderId="84" xfId="36" applyFont="1" applyFill="1" applyBorder="1" applyAlignment="1">
      <alignment horizontal="left" vertical="center" wrapText="1"/>
    </xf>
    <xf numFmtId="0" fontId="1" fillId="7" borderId="87" xfId="0" applyFont="1" applyFill="1" applyBorder="1" applyAlignment="1">
      <alignment horizontal="center" vertical="center" wrapText="1"/>
    </xf>
    <xf numFmtId="9" fontId="1" fillId="7" borderId="5" xfId="158" applyFont="1" applyFill="1" applyBorder="1" applyAlignment="1" applyProtection="1">
      <alignment horizontal="center" vertical="center" wrapText="1"/>
    </xf>
    <xf numFmtId="0" fontId="1" fillId="30" borderId="64" xfId="0" applyFont="1" applyFill="1" applyBorder="1" applyAlignment="1">
      <alignment horizontal="center" vertical="center" wrapText="1"/>
    </xf>
    <xf numFmtId="0" fontId="1" fillId="36" borderId="78" xfId="36" applyFont="1" applyFill="1" applyBorder="1" applyAlignment="1">
      <alignment horizontal="center" vertical="center" wrapText="1"/>
    </xf>
    <xf numFmtId="0" fontId="1" fillId="0" borderId="6" xfId="35" applyFont="1" applyBorder="1" applyAlignment="1">
      <alignment horizontal="center" vertical="center" wrapText="1"/>
    </xf>
    <xf numFmtId="0" fontId="1" fillId="36" borderId="82" xfId="36" applyFont="1" applyFill="1" applyBorder="1" applyAlignment="1">
      <alignment horizontal="center" vertical="center" wrapText="1"/>
    </xf>
    <xf numFmtId="0" fontId="1" fillId="0" borderId="9" xfId="35" applyFont="1" applyBorder="1" applyAlignment="1">
      <alignment horizontal="center" vertical="center" wrapText="1"/>
    </xf>
    <xf numFmtId="0" fontId="6" fillId="24" borderId="4" xfId="0" applyFont="1" applyFill="1" applyBorder="1" applyAlignment="1">
      <alignment horizontal="center" vertical="center"/>
    </xf>
    <xf numFmtId="0" fontId="1" fillId="30" borderId="24" xfId="0" applyFont="1" applyFill="1" applyBorder="1" applyAlignment="1">
      <alignment horizontal="center" vertical="center" wrapText="1"/>
    </xf>
    <xf numFmtId="0" fontId="1" fillId="24" borderId="7" xfId="36" applyFont="1" applyFill="1" applyBorder="1" applyAlignment="1">
      <alignment horizontal="left" vertical="center" wrapText="1"/>
    </xf>
    <xf numFmtId="0" fontId="1" fillId="24" borderId="4" xfId="35" applyFont="1" applyFill="1" applyBorder="1" applyAlignment="1" applyProtection="1">
      <alignment horizontal="center" vertical="center" wrapText="1"/>
      <protection locked="0" hidden="1"/>
    </xf>
    <xf numFmtId="0" fontId="1" fillId="24" borderId="13" xfId="0" applyFont="1" applyFill="1" applyBorder="1" applyAlignment="1">
      <alignment horizontal="center" vertical="center" wrapText="1"/>
    </xf>
    <xf numFmtId="0" fontId="1" fillId="36" borderId="79" xfId="36" applyFont="1" applyFill="1" applyBorder="1" applyAlignment="1">
      <alignment horizontal="center" vertical="center" wrapText="1"/>
    </xf>
    <xf numFmtId="0" fontId="1" fillId="0" borderId="4" xfId="35" applyFont="1" applyBorder="1" applyAlignment="1" applyProtection="1">
      <alignment horizontal="center" vertical="center" wrapText="1"/>
      <protection locked="0" hidden="1"/>
    </xf>
    <xf numFmtId="0" fontId="1" fillId="0" borderId="13" xfId="0" applyFont="1" applyBorder="1" applyAlignment="1">
      <alignment horizontal="center" vertical="center" wrapText="1"/>
    </xf>
    <xf numFmtId="0" fontId="1" fillId="0" borderId="25" xfId="35" applyFont="1" applyBorder="1" applyAlignment="1">
      <alignment horizontal="center" vertical="center" wrapText="1"/>
    </xf>
    <xf numFmtId="0" fontId="1" fillId="0" borderId="18" xfId="35" applyFont="1" applyBorder="1" applyAlignment="1">
      <alignment horizontal="center" vertical="center" wrapText="1"/>
    </xf>
    <xf numFmtId="0" fontId="1" fillId="0" borderId="19" xfId="35" applyFont="1" applyBorder="1" applyAlignment="1" applyProtection="1">
      <alignment horizontal="center" vertical="center" wrapText="1"/>
      <protection locked="0" hidden="1"/>
    </xf>
    <xf numFmtId="0" fontId="5" fillId="36" borderId="59" xfId="36" applyFont="1" applyFill="1" applyBorder="1" applyAlignment="1">
      <alignment horizontal="center" vertical="center" wrapText="1"/>
    </xf>
    <xf numFmtId="0" fontId="1" fillId="0" borderId="24" xfId="36" applyFont="1" applyBorder="1" applyAlignment="1">
      <alignment horizontal="center" vertical="center" wrapText="1"/>
    </xf>
    <xf numFmtId="0" fontId="1" fillId="0" borderId="25" xfId="35" applyFont="1" applyBorder="1" applyAlignment="1" applyProtection="1">
      <alignment horizontal="center" vertical="center" wrapText="1"/>
      <protection locked="0" hidden="1"/>
    </xf>
    <xf numFmtId="0" fontId="5" fillId="36" borderId="22" xfId="36" applyFont="1" applyFill="1" applyBorder="1" applyAlignment="1">
      <alignment horizontal="center" vertical="center" wrapText="1"/>
    </xf>
    <xf numFmtId="0" fontId="1" fillId="0" borderId="34" xfId="36" applyFont="1" applyBorder="1" applyAlignment="1">
      <alignment horizontal="center" vertical="center" wrapText="1"/>
    </xf>
    <xf numFmtId="0" fontId="1" fillId="24" borderId="78" xfId="36" applyFont="1" applyFill="1" applyBorder="1" applyAlignment="1">
      <alignment horizontal="center" vertical="center" wrapText="1"/>
    </xf>
    <xf numFmtId="0" fontId="1" fillId="24" borderId="79" xfId="36" applyFont="1" applyFill="1" applyBorder="1" applyAlignment="1">
      <alignment horizontal="center" vertical="center" wrapText="1"/>
    </xf>
    <xf numFmtId="0" fontId="6" fillId="0" borderId="80" xfId="36" applyFont="1" applyBorder="1" applyAlignment="1">
      <alignment horizontal="left" vertical="center" wrapText="1"/>
    </xf>
    <xf numFmtId="0" fontId="1" fillId="0" borderId="89" xfId="36" applyFont="1" applyBorder="1" applyAlignment="1">
      <alignment horizontal="center" vertical="center" wrapText="1"/>
    </xf>
    <xf numFmtId="0" fontId="1" fillId="0" borderId="81" xfId="36" applyFont="1" applyBorder="1" applyAlignment="1">
      <alignment horizontal="left" vertical="center" wrapText="1"/>
    </xf>
    <xf numFmtId="0" fontId="1" fillId="0" borderId="90" xfId="36" applyFont="1" applyBorder="1" applyAlignment="1">
      <alignment horizontal="center" vertical="center" wrapText="1"/>
    </xf>
    <xf numFmtId="0" fontId="33" fillId="0" borderId="28" xfId="36" applyFont="1" applyBorder="1" applyAlignment="1">
      <alignment horizontal="left" vertical="center" wrapText="1"/>
    </xf>
    <xf numFmtId="0" fontId="1" fillId="0" borderId="80" xfId="36" applyFont="1" applyBorder="1" applyAlignment="1">
      <alignment horizontal="left" vertical="center" wrapText="1"/>
    </xf>
    <xf numFmtId="0" fontId="6" fillId="54" borderId="88" xfId="36" applyFont="1" applyFill="1" applyBorder="1" applyAlignment="1">
      <alignment horizontal="center" vertical="center" wrapText="1"/>
    </xf>
    <xf numFmtId="0" fontId="6" fillId="49" borderId="10" xfId="36" applyFont="1" applyFill="1" applyBorder="1" applyAlignment="1">
      <alignment horizontal="left" vertical="center" wrapText="1"/>
    </xf>
    <xf numFmtId="0" fontId="1" fillId="0" borderId="19" xfId="35" applyFont="1" applyBorder="1" applyAlignment="1">
      <alignment horizontal="center" vertical="center" wrapText="1"/>
    </xf>
    <xf numFmtId="0" fontId="1" fillId="7" borderId="22" xfId="0" applyFont="1" applyFill="1" applyBorder="1" applyAlignment="1">
      <alignment horizontal="center" vertical="center" wrapText="1"/>
    </xf>
    <xf numFmtId="0" fontId="1" fillId="0" borderId="10" xfId="36" applyFont="1" applyBorder="1" applyAlignment="1">
      <alignment vertical="center" wrapText="1"/>
    </xf>
    <xf numFmtId="0" fontId="1" fillId="24" borderId="78" xfId="36" applyFont="1" applyFill="1" applyBorder="1" applyAlignment="1">
      <alignment horizontal="left" vertical="center" wrapText="1"/>
    </xf>
    <xf numFmtId="0" fontId="1" fillId="24" borderId="79" xfId="36" applyFont="1" applyFill="1" applyBorder="1" applyAlignment="1">
      <alignment horizontal="left" vertical="center" wrapText="1"/>
    </xf>
    <xf numFmtId="0" fontId="6" fillId="24" borderId="6" xfId="0" applyFont="1" applyFill="1" applyBorder="1" applyAlignment="1">
      <alignment horizontal="center" vertical="center"/>
    </xf>
    <xf numFmtId="0" fontId="63" fillId="54" borderId="10" xfId="36" applyFont="1" applyFill="1" applyBorder="1" applyAlignment="1">
      <alignment horizontal="center" vertical="center" wrapText="1"/>
    </xf>
    <xf numFmtId="0" fontId="6" fillId="22" borderId="10" xfId="36" applyFont="1" applyFill="1" applyBorder="1" applyAlignment="1">
      <alignment horizontal="left" vertical="center" wrapText="1"/>
    </xf>
    <xf numFmtId="0" fontId="1" fillId="0" borderId="10" xfId="35" applyFont="1" applyBorder="1" applyAlignment="1">
      <alignment horizontal="center" vertical="center" wrapText="1"/>
    </xf>
    <xf numFmtId="0" fontId="6" fillId="24" borderId="9" xfId="0" applyFont="1" applyFill="1" applyBorder="1" applyAlignment="1">
      <alignment horizontal="center" vertical="center"/>
    </xf>
    <xf numFmtId="0" fontId="6" fillId="54" borderId="22" xfId="36" applyFont="1" applyFill="1" applyBorder="1" applyAlignment="1">
      <alignment horizontal="center" vertical="center" wrapText="1"/>
    </xf>
    <xf numFmtId="0" fontId="6" fillId="49" borderId="34" xfId="36" applyFont="1" applyFill="1" applyBorder="1" applyAlignment="1">
      <alignment horizontal="left" vertical="center" wrapText="1"/>
    </xf>
    <xf numFmtId="0" fontId="1" fillId="0" borderId="7" xfId="35" applyFont="1" applyBorder="1" applyAlignment="1">
      <alignment horizontal="center" vertical="center" wrapText="1"/>
    </xf>
    <xf numFmtId="0" fontId="1" fillId="24" borderId="125" xfId="36" applyFont="1" applyFill="1" applyBorder="1" applyAlignment="1">
      <alignment horizontal="left" vertical="center" wrapText="1"/>
    </xf>
    <xf numFmtId="0" fontId="1" fillId="0" borderId="14" xfId="36" applyFont="1" applyBorder="1" applyAlignment="1">
      <alignment horizontal="left" vertical="center" wrapText="1"/>
    </xf>
    <xf numFmtId="0" fontId="1" fillId="0" borderId="14" xfId="35" applyFont="1" applyBorder="1" applyAlignment="1" applyProtection="1">
      <alignment horizontal="center" vertical="center" wrapText="1"/>
      <protection locked="0" hidden="1"/>
    </xf>
    <xf numFmtId="0" fontId="1" fillId="24" borderId="85" xfId="36" applyFont="1" applyFill="1" applyBorder="1" applyAlignment="1">
      <alignment horizontal="left" vertical="center" wrapText="1"/>
    </xf>
    <xf numFmtId="0" fontId="1" fillId="24" borderId="86" xfId="36" applyFont="1" applyFill="1" applyBorder="1" applyAlignment="1">
      <alignment horizontal="left" vertical="center" wrapText="1"/>
    </xf>
    <xf numFmtId="0" fontId="1" fillId="0" borderId="85" xfId="36" applyFont="1" applyBorder="1" applyAlignment="1">
      <alignment horizontal="left" vertical="center" wrapText="1"/>
    </xf>
    <xf numFmtId="0" fontId="1" fillId="0" borderId="86" xfId="36" applyFont="1" applyBorder="1" applyAlignment="1">
      <alignment horizontal="left" vertical="center" wrapText="1"/>
    </xf>
    <xf numFmtId="0" fontId="6" fillId="54" borderId="84" xfId="36" applyFont="1" applyFill="1" applyBorder="1" applyAlignment="1">
      <alignment horizontal="center" vertical="center" wrapText="1"/>
    </xf>
    <xf numFmtId="0" fontId="6" fillId="49" borderId="84" xfId="36" applyFont="1" applyFill="1" applyBorder="1" applyAlignment="1">
      <alignment horizontal="left" vertical="center" wrapText="1"/>
    </xf>
    <xf numFmtId="0" fontId="1" fillId="0" borderId="59" xfId="36" applyFont="1" applyBorder="1" applyAlignment="1">
      <alignment horizontal="left" vertical="top" wrapText="1"/>
    </xf>
    <xf numFmtId="0" fontId="1" fillId="0" borderId="22" xfId="36" applyFont="1" applyBorder="1" applyAlignment="1">
      <alignment horizontal="left" vertical="top" wrapText="1"/>
    </xf>
    <xf numFmtId="0" fontId="1" fillId="0" borderId="7" xfId="36" applyFont="1" applyBorder="1" applyAlignment="1">
      <alignment horizontal="left" vertical="top" wrapText="1"/>
    </xf>
    <xf numFmtId="0" fontId="65" fillId="0" borderId="59" xfId="36" applyFont="1" applyBorder="1" applyAlignment="1">
      <alignment horizontal="left" vertical="top" wrapText="1"/>
    </xf>
    <xf numFmtId="0" fontId="1" fillId="0" borderId="60" xfId="36" applyFont="1" applyBorder="1" applyAlignment="1">
      <alignment horizontal="left" vertical="top" wrapText="1"/>
    </xf>
    <xf numFmtId="0" fontId="65" fillId="0" borderId="59" xfId="36" applyFont="1" applyBorder="1" applyAlignment="1">
      <alignment horizontal="left" vertical="center" wrapText="1"/>
    </xf>
    <xf numFmtId="0" fontId="1" fillId="0" borderId="61" xfId="36" applyFont="1" applyBorder="1" applyAlignment="1">
      <alignment horizontal="left" vertical="center" wrapText="1"/>
    </xf>
    <xf numFmtId="0" fontId="1" fillId="0" borderId="62" xfId="36" applyFont="1" applyBorder="1" applyAlignment="1">
      <alignment horizontal="left" vertical="center" wrapText="1"/>
    </xf>
    <xf numFmtId="0" fontId="6" fillId="54" borderId="126" xfId="36" applyFont="1" applyFill="1" applyBorder="1" applyAlignment="1">
      <alignment horizontal="left" vertical="center" wrapText="1"/>
    </xf>
    <xf numFmtId="0" fontId="6" fillId="49" borderId="64" xfId="36" applyFont="1" applyFill="1" applyBorder="1" applyAlignment="1">
      <alignment horizontal="left" vertical="center" wrapText="1"/>
    </xf>
    <xf numFmtId="0" fontId="6" fillId="54" borderId="79" xfId="36" applyFont="1" applyFill="1" applyBorder="1" applyAlignment="1">
      <alignment horizontal="left" vertical="center" wrapText="1"/>
    </xf>
    <xf numFmtId="0" fontId="6" fillId="49" borderId="96" xfId="36" applyFont="1" applyFill="1" applyBorder="1" applyAlignment="1">
      <alignment horizontal="left" vertical="center" wrapText="1"/>
    </xf>
    <xf numFmtId="0" fontId="6" fillId="0" borderId="59" xfId="36" applyFont="1" applyBorder="1" applyAlignment="1">
      <alignment horizontal="center" vertical="center" wrapText="1"/>
    </xf>
    <xf numFmtId="0" fontId="6" fillId="0" borderId="83" xfId="36" applyFont="1" applyBorder="1" applyAlignment="1">
      <alignment horizontal="center" vertical="center" wrapText="1"/>
    </xf>
    <xf numFmtId="0" fontId="6" fillId="0" borderId="22" xfId="36" applyFont="1" applyBorder="1" applyAlignment="1">
      <alignment horizontal="center" vertical="center" wrapText="1"/>
    </xf>
    <xf numFmtId="0" fontId="6" fillId="0" borderId="23" xfId="36" applyFont="1" applyBorder="1" applyAlignment="1">
      <alignment horizontal="center" vertical="center" wrapText="1"/>
    </xf>
    <xf numFmtId="0" fontId="1" fillId="0" borderId="74" xfId="35" applyFont="1" applyBorder="1" applyAlignment="1">
      <alignment horizontal="center" vertical="center" wrapText="1"/>
    </xf>
    <xf numFmtId="0" fontId="1" fillId="7" borderId="27" xfId="0" applyFont="1" applyFill="1" applyBorder="1" applyAlignment="1">
      <alignment horizontal="left" vertical="center" wrapText="1"/>
    </xf>
    <xf numFmtId="0" fontId="1" fillId="30" borderId="20" xfId="0" applyFont="1" applyFill="1" applyBorder="1" applyAlignment="1">
      <alignment horizontal="center" vertical="center" wrapText="1"/>
    </xf>
    <xf numFmtId="0" fontId="6" fillId="49" borderId="21" xfId="36" applyFont="1" applyFill="1" applyBorder="1" applyAlignment="1">
      <alignment horizontal="left" vertical="center" wrapText="1"/>
    </xf>
    <xf numFmtId="0" fontId="6" fillId="49" borderId="58" xfId="36" applyFont="1" applyFill="1" applyBorder="1" applyAlignment="1">
      <alignment horizontal="left" vertical="center" wrapText="1"/>
    </xf>
    <xf numFmtId="0" fontId="1" fillId="47" borderId="10" xfId="0" applyFont="1" applyFill="1" applyBorder="1" applyAlignment="1">
      <alignment horizontal="center" vertical="center" wrapText="1"/>
    </xf>
    <xf numFmtId="0" fontId="6" fillId="49" borderId="40" xfId="36" applyFont="1" applyFill="1" applyBorder="1" applyAlignment="1">
      <alignment horizontal="left" vertical="center" wrapText="1"/>
    </xf>
    <xf numFmtId="0" fontId="6" fillId="49" borderId="63" xfId="36" applyFont="1" applyFill="1" applyBorder="1" applyAlignment="1">
      <alignment horizontal="left" vertical="center" wrapText="1"/>
    </xf>
    <xf numFmtId="0" fontId="1" fillId="24" borderId="13" xfId="0" applyFont="1" applyFill="1" applyBorder="1" applyAlignment="1">
      <alignment horizontal="center" vertical="center" wrapText="1"/>
    </xf>
    <xf numFmtId="0" fontId="1" fillId="0" borderId="10" xfId="60" applyFont="1" applyBorder="1" applyAlignment="1">
      <alignment horizontal="left" vertical="center" wrapText="1"/>
    </xf>
    <xf numFmtId="0" fontId="1" fillId="24" borderId="10" xfId="35" applyFont="1" applyFill="1" applyBorder="1" applyAlignment="1">
      <alignment horizontal="center" vertical="center" wrapText="1"/>
    </xf>
    <xf numFmtId="0" fontId="1" fillId="24" borderId="8" xfId="0" applyFont="1" applyFill="1" applyBorder="1" applyAlignment="1">
      <alignment horizontal="center" vertical="center" wrapText="1"/>
    </xf>
    <xf numFmtId="0" fontId="1" fillId="0" borderId="10" xfId="0" applyFont="1" applyBorder="1" applyAlignment="1">
      <alignment horizontal="left" vertical="center" wrapText="1"/>
    </xf>
    <xf numFmtId="0" fontId="6" fillId="49" borderId="22" xfId="36" applyFont="1" applyFill="1" applyBorder="1" applyAlignment="1">
      <alignment horizontal="left" vertical="center" wrapText="1"/>
    </xf>
    <xf numFmtId="0" fontId="1" fillId="0" borderId="6" xfId="60" applyFont="1" applyBorder="1" applyAlignment="1">
      <alignment horizontal="center" vertical="center" wrapText="1"/>
    </xf>
    <xf numFmtId="0" fontId="1" fillId="24" borderId="4" xfId="35" applyFont="1" applyFill="1" applyBorder="1" applyAlignment="1">
      <alignment horizontal="center" vertical="center" wrapText="1"/>
    </xf>
    <xf numFmtId="0" fontId="1" fillId="0" borderId="14" xfId="60" applyFont="1" applyBorder="1" applyAlignment="1">
      <alignment horizontal="left" vertical="center" wrapText="1"/>
    </xf>
    <xf numFmtId="9" fontId="1" fillId="7" borderId="5" xfId="158" applyFont="1" applyFill="1" applyBorder="1" applyAlignment="1" applyProtection="1">
      <alignment horizontal="center" vertical="center" wrapText="1"/>
    </xf>
    <xf numFmtId="0" fontId="1" fillId="24" borderId="25" xfId="35" applyFont="1" applyFill="1" applyBorder="1" applyAlignment="1">
      <alignment horizontal="center" vertical="center" wrapText="1"/>
    </xf>
    <xf numFmtId="0" fontId="1" fillId="24" borderId="9" xfId="0" applyFont="1" applyFill="1" applyBorder="1" applyAlignment="1">
      <alignment horizontal="center" vertical="center" wrapText="1"/>
    </xf>
    <xf numFmtId="0" fontId="1" fillId="24" borderId="7" xfId="35" applyFont="1" applyFill="1" applyBorder="1" applyAlignment="1">
      <alignment horizontal="center" vertical="center" wrapText="1"/>
    </xf>
    <xf numFmtId="0" fontId="1" fillId="24" borderId="0" xfId="35" applyFont="1" applyFill="1" applyAlignment="1">
      <alignment horizontal="center" vertical="center" wrapText="1"/>
    </xf>
    <xf numFmtId="0" fontId="1" fillId="0" borderId="9" xfId="60" applyFont="1" applyBorder="1" applyAlignment="1">
      <alignment horizontal="center" vertical="center" wrapText="1"/>
    </xf>
    <xf numFmtId="9" fontId="1" fillId="7" borderId="7" xfId="158" applyFont="1" applyFill="1" applyBorder="1" applyAlignment="1" applyProtection="1">
      <alignment horizontal="center" vertical="center" wrapText="1"/>
    </xf>
    <xf numFmtId="0" fontId="1" fillId="30" borderId="4" xfId="0" applyFont="1" applyFill="1" applyBorder="1" applyAlignment="1">
      <alignment horizontal="center" vertical="center" wrapText="1"/>
    </xf>
    <xf numFmtId="0" fontId="51" fillId="55" borderId="21" xfId="0" applyFont="1" applyFill="1" applyBorder="1" applyAlignment="1">
      <alignment horizontal="center" vertical="center" wrapText="1"/>
    </xf>
    <xf numFmtId="0" fontId="51" fillId="55" borderId="83" xfId="0" applyFont="1" applyFill="1" applyBorder="1" applyAlignment="1">
      <alignment horizontal="center" vertical="center" wrapText="1"/>
    </xf>
    <xf numFmtId="0" fontId="1" fillId="24" borderId="94" xfId="35" applyFont="1" applyFill="1" applyBorder="1" applyAlignment="1">
      <alignment horizontal="center" vertical="center" wrapText="1"/>
    </xf>
    <xf numFmtId="0" fontId="51" fillId="55" borderId="22" xfId="0" applyFont="1" applyFill="1" applyBorder="1" applyAlignment="1">
      <alignment horizontal="center" vertical="center" wrapText="1"/>
    </xf>
    <xf numFmtId="0" fontId="51" fillId="55" borderId="23" xfId="0" applyFont="1" applyFill="1" applyBorder="1" applyAlignment="1">
      <alignment horizontal="center" vertical="center" wrapText="1"/>
    </xf>
    <xf numFmtId="0" fontId="1" fillId="24" borderId="87" xfId="35" applyFont="1" applyFill="1" applyBorder="1" applyAlignment="1">
      <alignment horizontal="center" vertical="center" wrapText="1"/>
    </xf>
    <xf numFmtId="0" fontId="6" fillId="24" borderId="1" xfId="0" applyFont="1" applyFill="1" applyBorder="1" applyAlignment="1">
      <alignment horizontal="center" vertical="center"/>
    </xf>
    <xf numFmtId="0" fontId="1" fillId="0" borderId="28" xfId="36" applyFont="1" applyBorder="1" applyAlignment="1">
      <alignment vertical="center" wrapText="1"/>
    </xf>
    <xf numFmtId="0" fontId="1" fillId="0" borderId="25" xfId="36" applyFont="1" applyBorder="1" applyAlignment="1">
      <alignment vertical="center" wrapText="1"/>
    </xf>
    <xf numFmtId="0" fontId="1" fillId="0" borderId="13" xfId="36" applyFont="1" applyBorder="1" applyAlignment="1">
      <alignment vertical="center" wrapText="1"/>
    </xf>
    <xf numFmtId="0" fontId="1" fillId="0" borderId="19" xfId="36" applyFont="1" applyBorder="1" applyAlignment="1">
      <alignment vertical="center" wrapText="1"/>
    </xf>
    <xf numFmtId="0" fontId="1" fillId="0" borderId="28" xfId="36" applyFont="1" applyBorder="1" applyAlignment="1">
      <alignment vertical="top" wrapText="1"/>
    </xf>
    <xf numFmtId="0" fontId="1" fillId="0" borderId="25" xfId="36" applyFont="1" applyBorder="1" applyAlignment="1">
      <alignment vertical="top" wrapText="1"/>
    </xf>
    <xf numFmtId="0" fontId="1" fillId="0" borderId="13" xfId="36" applyFont="1" applyBorder="1" applyAlignment="1">
      <alignment vertical="top" wrapText="1"/>
    </xf>
    <xf numFmtId="0" fontId="1" fillId="0" borderId="19" xfId="36" applyFont="1" applyBorder="1" applyAlignment="1">
      <alignment vertical="top" wrapText="1"/>
    </xf>
    <xf numFmtId="9" fontId="1" fillId="7" borderId="4" xfId="158" applyFont="1" applyFill="1" applyBorder="1" applyAlignment="1" applyProtection="1">
      <alignment horizontal="center" vertical="center" wrapText="1"/>
    </xf>
    <xf numFmtId="0" fontId="1" fillId="47" borderId="64" xfId="0" applyFont="1" applyFill="1" applyBorder="1" applyAlignment="1">
      <alignment horizontal="left" vertical="top" wrapText="1"/>
    </xf>
    <xf numFmtId="0" fontId="1" fillId="47" borderId="9" xfId="0" applyFont="1" applyFill="1" applyBorder="1" applyAlignment="1">
      <alignment horizontal="left" vertical="top" wrapText="1"/>
    </xf>
    <xf numFmtId="0" fontId="6" fillId="24" borderId="1" xfId="0" applyFont="1" applyFill="1" applyBorder="1" applyAlignment="1">
      <alignment horizontal="center" vertical="center"/>
    </xf>
    <xf numFmtId="0" fontId="1" fillId="0" borderId="8" xfId="35" applyFont="1" applyBorder="1" applyAlignment="1" applyProtection="1">
      <alignment horizontal="center" vertical="center" wrapText="1"/>
      <protection locked="0" hidden="1"/>
    </xf>
    <xf numFmtId="0" fontId="1" fillId="24" borderId="6" xfId="36" applyFont="1" applyFill="1" applyBorder="1" applyAlignment="1">
      <alignment horizontal="left" vertical="top" wrapText="1"/>
    </xf>
    <xf numFmtId="0" fontId="1" fillId="24" borderId="9" xfId="36" applyFont="1" applyFill="1" applyBorder="1" applyAlignment="1">
      <alignment horizontal="left" vertical="top" wrapText="1"/>
    </xf>
    <xf numFmtId="0" fontId="6" fillId="0" borderId="28" xfId="36" applyFont="1" applyBorder="1" applyAlignment="1">
      <alignment horizontal="left" vertical="top" wrapText="1"/>
    </xf>
    <xf numFmtId="0" fontId="6" fillId="0" borderId="25" xfId="36" applyFont="1" applyBorder="1" applyAlignment="1">
      <alignment horizontal="left" vertical="top" wrapText="1"/>
    </xf>
    <xf numFmtId="0" fontId="6" fillId="0" borderId="13" xfId="36" applyFont="1" applyBorder="1" applyAlignment="1">
      <alignment horizontal="left" vertical="top" wrapText="1"/>
    </xf>
    <xf numFmtId="0" fontId="6" fillId="0" borderId="19" xfId="36" applyFont="1" applyBorder="1" applyAlignment="1">
      <alignment horizontal="left" vertical="top" wrapText="1"/>
    </xf>
    <xf numFmtId="0" fontId="6" fillId="0" borderId="28" xfId="36" applyFont="1" applyBorder="1" applyAlignment="1">
      <alignment horizontal="left" vertical="center" wrapText="1"/>
    </xf>
    <xf numFmtId="0" fontId="54" fillId="0" borderId="25" xfId="36" applyFont="1" applyBorder="1" applyAlignment="1">
      <alignment horizontal="left" vertical="center" wrapText="1"/>
    </xf>
    <xf numFmtId="0" fontId="54" fillId="0" borderId="13" xfId="36" applyFont="1" applyBorder="1" applyAlignment="1">
      <alignment horizontal="left" vertical="center" wrapText="1"/>
    </xf>
    <xf numFmtId="0" fontId="54" fillId="0" borderId="19" xfId="36" applyFont="1" applyBorder="1" applyAlignment="1">
      <alignment horizontal="left" vertical="center" wrapText="1"/>
    </xf>
    <xf numFmtId="0" fontId="6" fillId="24" borderId="28" xfId="36" applyFont="1" applyFill="1" applyBorder="1" applyAlignment="1">
      <alignment horizontal="left" vertical="center" wrapText="1"/>
    </xf>
    <xf numFmtId="0" fontId="1" fillId="24" borderId="13" xfId="36" applyFont="1" applyFill="1" applyBorder="1" applyAlignment="1">
      <alignment horizontal="left" vertical="center" wrapText="1"/>
    </xf>
    <xf numFmtId="0" fontId="1" fillId="24" borderId="19" xfId="36" applyFont="1" applyFill="1" applyBorder="1" applyAlignment="1">
      <alignment horizontal="left" vertical="center" wrapText="1"/>
    </xf>
    <xf numFmtId="0" fontId="51" fillId="55" borderId="28" xfId="0" applyFont="1" applyFill="1" applyBorder="1" applyAlignment="1">
      <alignment horizontal="center" vertical="center" wrapText="1"/>
    </xf>
    <xf numFmtId="0" fontId="51" fillId="55" borderId="25" xfId="0" applyFont="1" applyFill="1" applyBorder="1" applyAlignment="1">
      <alignment horizontal="center" vertical="center" wrapText="1"/>
    </xf>
    <xf numFmtId="0" fontId="6" fillId="47" borderId="6" xfId="0" applyFont="1" applyFill="1" applyBorder="1" applyAlignment="1">
      <alignment horizontal="center" vertical="center" wrapText="1"/>
    </xf>
    <xf numFmtId="0" fontId="51" fillId="55" borderId="5" xfId="0" applyFont="1" applyFill="1" applyBorder="1" applyAlignment="1">
      <alignment horizontal="center" vertical="center" wrapText="1"/>
    </xf>
    <xf numFmtId="0" fontId="51" fillId="55" borderId="7" xfId="0" applyFont="1" applyFill="1" applyBorder="1" applyAlignment="1">
      <alignment horizontal="center" vertical="center" wrapText="1"/>
    </xf>
    <xf numFmtId="0" fontId="6" fillId="47" borderId="9" xfId="0" applyFont="1" applyFill="1" applyBorder="1" applyAlignment="1">
      <alignment horizontal="center" vertical="center" wrapText="1"/>
    </xf>
    <xf numFmtId="0" fontId="1" fillId="0" borderId="87" xfId="60" applyFont="1" applyBorder="1" applyAlignment="1">
      <alignment horizontal="left" vertical="center" wrapText="1"/>
    </xf>
    <xf numFmtId="0" fontId="1" fillId="0" borderId="64" xfId="60" applyFont="1" applyBorder="1" applyAlignment="1">
      <alignment horizontal="left" vertical="center" wrapText="1"/>
    </xf>
    <xf numFmtId="0" fontId="1" fillId="0" borderId="4" xfId="35" applyFont="1" applyBorder="1" applyAlignment="1">
      <alignment horizontal="center" vertical="center" wrapText="1"/>
    </xf>
    <xf numFmtId="0" fontId="1" fillId="0" borderId="4" xfId="35" applyFont="1" applyBorder="1" applyAlignment="1" applyProtection="1">
      <alignment horizontal="center" vertical="center" wrapText="1"/>
      <protection locked="0" hidden="1"/>
    </xf>
    <xf numFmtId="0" fontId="1" fillId="0" borderId="4" xfId="0" applyFont="1" applyBorder="1" applyAlignment="1">
      <alignment horizontal="center" vertical="center" wrapText="1"/>
    </xf>
    <xf numFmtId="0" fontId="1" fillId="0" borderId="141" xfId="0" applyFont="1" applyBorder="1" applyAlignment="1">
      <alignment horizontal="center" vertical="center" wrapText="1"/>
    </xf>
    <xf numFmtId="0" fontId="6" fillId="47" borderId="10" xfId="0" applyFont="1" applyFill="1" applyBorder="1" applyAlignment="1">
      <alignment horizontal="center" vertical="center" wrapText="1"/>
    </xf>
    <xf numFmtId="0" fontId="1" fillId="0" borderId="10" xfId="35" applyFont="1" applyBorder="1" applyAlignment="1" applyProtection="1">
      <alignment horizontal="center" vertical="center" wrapText="1"/>
      <protection locked="0" hidden="1"/>
    </xf>
    <xf numFmtId="0" fontId="6" fillId="0" borderId="140" xfId="0" applyFont="1" applyBorder="1" applyAlignment="1">
      <alignment horizontal="center" vertical="center"/>
    </xf>
    <xf numFmtId="9" fontId="1" fillId="0" borderId="96" xfId="158" applyFont="1" applyFill="1" applyBorder="1" applyAlignment="1" applyProtection="1">
      <alignment horizontal="center" vertical="center"/>
    </xf>
    <xf numFmtId="0" fontId="1" fillId="30" borderId="96" xfId="0" applyFont="1" applyFill="1" applyBorder="1" applyAlignment="1">
      <alignment horizontal="center" vertical="center" wrapText="1"/>
    </xf>
    <xf numFmtId="0" fontId="51" fillId="55" borderId="40" xfId="0" applyFont="1" applyFill="1" applyBorder="1" applyAlignment="1">
      <alignment horizontal="center" vertical="center" wrapText="1"/>
    </xf>
    <xf numFmtId="0" fontId="19" fillId="0" borderId="10" xfId="0" applyFont="1" applyBorder="1" applyAlignment="1">
      <alignment horizontal="center" vertical="center"/>
    </xf>
    <xf numFmtId="0" fontId="21" fillId="0" borderId="10" xfId="0" applyFont="1" applyBorder="1" applyAlignment="1">
      <alignment horizontal="center" vertical="center"/>
    </xf>
  </cellXfs>
  <cellStyles count="167">
    <cellStyle name="Hipervínculo 2" xfId="1" xr:uid="{8F1362C8-95ED-40A6-B7EB-FBD2FDC8EEFE}"/>
    <cellStyle name="Hipervínculo 3" xfId="2" xr:uid="{6AFF02E5-9CCE-403D-A2B4-85749B0384D6}"/>
    <cellStyle name="Moneda [0] 2" xfId="3" xr:uid="{880F8C7A-4001-4176-9B80-94EA6967C1F1}"/>
    <cellStyle name="Moneda [0] 2 2" xfId="4" xr:uid="{53CCE1F2-95D0-414F-A22E-280DF2F9E4D7}"/>
    <cellStyle name="Moneda [0] 2 2 2" xfId="5" xr:uid="{B2BB1C53-53A4-4214-BE98-C80EC5752DE5}"/>
    <cellStyle name="Moneda [0] 2 2 2 2" xfId="6" xr:uid="{5696E013-6F25-4037-80D7-F754A6408493}"/>
    <cellStyle name="Moneda [0] 2 2 3" xfId="7" xr:uid="{67E826A2-57D1-4F42-B8AA-95FD9313D9A4}"/>
    <cellStyle name="Moneda [0] 2 2 3 2" xfId="8" xr:uid="{677C5991-A175-42EC-BFEE-274C4B26C801}"/>
    <cellStyle name="Moneda [0] 2 2 4" xfId="9" xr:uid="{5662807C-C433-40BB-B082-53F9606C3922}"/>
    <cellStyle name="Moneda [0] 2 3" xfId="10" xr:uid="{FB05CD7F-B12F-452C-9FE0-4C7725E786B8}"/>
    <cellStyle name="Moneda [0] 2 3 2" xfId="11" xr:uid="{B25DA701-0B16-496C-8C90-ADA5DA823028}"/>
    <cellStyle name="Moneda [0] 2 4" xfId="12" xr:uid="{D92C8E50-E92C-494D-A52C-C9C693654F22}"/>
    <cellStyle name="Moneda [0] 2 4 2" xfId="13" xr:uid="{97213CE6-941A-4129-9E08-353FE8C70FCF}"/>
    <cellStyle name="Moneda [0] 2 5" xfId="14" xr:uid="{17C552E8-4340-4F41-ABAA-DCDF97551474}"/>
    <cellStyle name="Normal" xfId="0" builtinId="0"/>
    <cellStyle name="Normal 10" xfId="15" xr:uid="{2E60E321-0E9F-47F0-A23E-F715DD76445E}"/>
    <cellStyle name="Normal 10 2" xfId="16" xr:uid="{1EE66210-C8AD-4D94-BD47-752919127760}"/>
    <cellStyle name="Normal 11" xfId="17" xr:uid="{F398512F-9242-4702-9F52-034B687F767C}"/>
    <cellStyle name="Normal 11 2" xfId="18" xr:uid="{0D859CD4-9CEE-4271-930F-39EFF49FE328}"/>
    <cellStyle name="Normal 12" xfId="19" xr:uid="{65E6875F-EDDD-43ED-8418-6530E01D323E}"/>
    <cellStyle name="Normal 12 2" xfId="20" xr:uid="{E8309BF8-527E-48C9-B321-55C2C3608AFC}"/>
    <cellStyle name="Normal 13" xfId="21" xr:uid="{EA64917E-9C6A-4FEC-BCEF-7E3E9E192316}"/>
    <cellStyle name="Normal 13 2" xfId="22" xr:uid="{BEB42638-D983-47DE-94C5-E4F92C40BC54}"/>
    <cellStyle name="Normal 14" xfId="23" xr:uid="{E5E5918F-D784-4521-B8C4-A1C5A76D29F7}"/>
    <cellStyle name="Normal 14 2" xfId="24" xr:uid="{8473576E-C1A1-4BD3-8BA4-3A243257986D}"/>
    <cellStyle name="Normal 15" xfId="25" xr:uid="{0270BE43-FE6D-4DD7-8771-B62F04C954F8}"/>
    <cellStyle name="Normal 15 2" xfId="26" xr:uid="{A6B15D91-2864-49F2-9670-5E121D1250BE}"/>
    <cellStyle name="Normal 16" xfId="27" xr:uid="{8CD4092A-4BBA-4EF5-9BC9-5E1289C50173}"/>
    <cellStyle name="Normal 16 2" xfId="28" xr:uid="{8BEAB70E-21DE-431B-ABA7-22F98F27DE51}"/>
    <cellStyle name="Normal 17" xfId="29" xr:uid="{759DEC6A-ACDD-47E8-A33B-527A289B4E91}"/>
    <cellStyle name="Normal 17 2" xfId="30" xr:uid="{627293EF-7C88-4658-A964-786B21EBFAB4}"/>
    <cellStyle name="Normal 18" xfId="31" xr:uid="{B4342E8B-18C3-414E-9A2E-B3F08B7F8D75}"/>
    <cellStyle name="Normal 18 2" xfId="32" xr:uid="{51531764-63F5-4130-A836-8FC9CBC42C09}"/>
    <cellStyle name="Normal 19" xfId="33" xr:uid="{12ECE01E-1357-4BC4-BB5E-B740795E18FB}"/>
    <cellStyle name="Normal 19 2" xfId="34" xr:uid="{782067F7-B530-40A9-BC36-ACB3FE31062D}"/>
    <cellStyle name="Normal 2" xfId="35" xr:uid="{3B499356-C591-4E4A-B687-CE9C37A87060}"/>
    <cellStyle name="Normal 2 2" xfId="36" xr:uid="{03CFFC08-D13E-4964-B357-74FF22B1A6AD}"/>
    <cellStyle name="Normal 2 2 2" xfId="37" xr:uid="{89C67D7D-328B-4522-9CBD-2699909A6740}"/>
    <cellStyle name="Normal 2 3" xfId="38" xr:uid="{FE5067F0-6F08-424C-B23E-4796FE7F5E66}"/>
    <cellStyle name="Normal 2 4" xfId="39" xr:uid="{E9ADB9A1-A956-4A06-84D0-5D6E5A8F63DD}"/>
    <cellStyle name="Normal 20" xfId="40" xr:uid="{09C12E4F-7237-4DC5-BF49-BE88FB9AF255}"/>
    <cellStyle name="Normal 20 2" xfId="41" xr:uid="{4723EFDB-F61A-4BB6-A9CB-300BDC8DCA2E}"/>
    <cellStyle name="Normal 21" xfId="42" xr:uid="{80EC0315-78A5-4309-8949-F9E8AA1F6E36}"/>
    <cellStyle name="Normal 21 2" xfId="43" xr:uid="{3B683293-CBBD-4614-B929-478BD4998E31}"/>
    <cellStyle name="Normal 22" xfId="44" xr:uid="{C8E4683C-73B1-4F41-A8B3-69F4A0B23687}"/>
    <cellStyle name="Normal 22 2" xfId="45" xr:uid="{511A16DB-DBE4-487D-AF8F-1E0804DDE1F4}"/>
    <cellStyle name="Normal 23" xfId="46" xr:uid="{3B079A32-72D7-45BA-9564-ECD49A24CBD7}"/>
    <cellStyle name="Normal 23 2" xfId="47" xr:uid="{22D56BE3-FF81-4C95-B917-30D754EB031B}"/>
    <cellStyle name="Normal 24" xfId="48" xr:uid="{0D826D01-D58E-4D80-8D96-1E4D6C761379}"/>
    <cellStyle name="Normal 24 2" xfId="49" xr:uid="{BF004AB5-A39F-4809-9684-61EC86DF6F34}"/>
    <cellStyle name="Normal 25" xfId="50" xr:uid="{86F7F8F6-3B4F-4338-9F49-093B7E03EDAE}"/>
    <cellStyle name="Normal 25 2" xfId="51" xr:uid="{19AE7E80-54DF-4980-B768-6F2457FB043B}"/>
    <cellStyle name="Normal 26" xfId="52" xr:uid="{360D4A9C-52FE-4637-97D2-EA7939C14F2E}"/>
    <cellStyle name="Normal 26 2" xfId="53" xr:uid="{96FC343A-5436-4B90-969F-8632E1D74CEE}"/>
    <cellStyle name="Normal 27" xfId="54" xr:uid="{F4D30E71-5B59-413F-B1D9-A71E4845031C}"/>
    <cellStyle name="Normal 27 2" xfId="55" xr:uid="{00BE77B7-B4A4-45C6-8EF3-7ADFEC0D4F12}"/>
    <cellStyle name="Normal 28" xfId="56" xr:uid="{192B7C3D-76A3-41AE-B65B-764115D5B90F}"/>
    <cellStyle name="Normal 28 2" xfId="57" xr:uid="{D381F976-BAEE-4D7B-8EFA-1FA33B569BD7}"/>
    <cellStyle name="Normal 29" xfId="58" xr:uid="{F4B51D21-E0CF-4917-8DD2-F0AC23AD6837}"/>
    <cellStyle name="Normal 29 2" xfId="59" xr:uid="{3D5686A7-19FC-430A-A9AC-61AD95E1D55B}"/>
    <cellStyle name="Normal 3" xfId="60" xr:uid="{5C710A1F-E9A1-4419-AA0A-3CB980D02815}"/>
    <cellStyle name="Normal 3 2" xfId="61" xr:uid="{09EBE49A-40B9-4841-8D65-BED001B8AB7B}"/>
    <cellStyle name="Normal 3 3" xfId="62" xr:uid="{71C9ADBE-226D-4EA7-8C7F-8C3F194D11F2}"/>
    <cellStyle name="Normal 30" xfId="63" xr:uid="{26CD61E5-11E5-4DB2-AC71-2A1EFEE47549}"/>
    <cellStyle name="Normal 30 2" xfId="64" xr:uid="{9A5DA9F8-CED1-43CD-9CA8-4F3198A6D52C}"/>
    <cellStyle name="Normal 31" xfId="65" xr:uid="{BD1ACF52-E1E0-4168-8946-EDC02F10AE25}"/>
    <cellStyle name="Normal 31 2" xfId="66" xr:uid="{45BA9C25-853D-4D9D-97E2-C840C0B86935}"/>
    <cellStyle name="Normal 32" xfId="67" xr:uid="{BA822DB1-2D15-4A69-B5DF-836A7AB9C61B}"/>
    <cellStyle name="Normal 32 2" xfId="68" xr:uid="{EFF53FBD-0184-4BBA-B545-5B673437ACB9}"/>
    <cellStyle name="Normal 33" xfId="69" xr:uid="{F595A4D3-04BE-430A-9484-BA836E76FB23}"/>
    <cellStyle name="Normal 33 2" xfId="70" xr:uid="{77890B43-F4F6-4A5D-8C95-FFEB46DD7CFC}"/>
    <cellStyle name="Normal 34" xfId="71" xr:uid="{C0E115FC-8919-40FE-B478-2A9AD94E869E}"/>
    <cellStyle name="Normal 34 2" xfId="72" xr:uid="{EBD0A091-0955-4F57-B473-441767A5C3F3}"/>
    <cellStyle name="Normal 35" xfId="73" xr:uid="{21E10DAF-3D39-4690-91F7-842940784B7C}"/>
    <cellStyle name="Normal 35 2" xfId="74" xr:uid="{3845EAB0-B6FA-489D-9917-21E2F2A2AB62}"/>
    <cellStyle name="Normal 36" xfId="75" xr:uid="{63FB5966-1479-4198-A9D7-9345CD880190}"/>
    <cellStyle name="Normal 36 2" xfId="76" xr:uid="{46A14B93-47AC-462E-880B-6F8F6E3FD00C}"/>
    <cellStyle name="Normal 37" xfId="77" xr:uid="{C76B2E1A-96B6-4D8F-89D8-2A62EAA1D6E0}"/>
    <cellStyle name="Normal 37 2" xfId="78" xr:uid="{EA16AC40-828B-45F9-97DF-45230BC62E76}"/>
    <cellStyle name="Normal 38" xfId="79" xr:uid="{6ABAE9F6-5633-4A40-8A18-375D24B0E4F5}"/>
    <cellStyle name="Normal 38 2" xfId="80" xr:uid="{23E29DC7-FB07-4781-9E43-4BEE47AF5CC4}"/>
    <cellStyle name="Normal 39" xfId="81" xr:uid="{514D3F1A-A6AD-49D0-9E47-22FFAA3E9F11}"/>
    <cellStyle name="Normal 39 2" xfId="82" xr:uid="{90030885-8402-4B6E-B607-183E4EF63AE5}"/>
    <cellStyle name="Normal 4" xfId="83" xr:uid="{42203012-F3C9-4051-B630-F3458560C201}"/>
    <cellStyle name="Normal 4 2" xfId="84" xr:uid="{EB37DA03-1104-4803-ACEE-2BDC9D9A3413}"/>
    <cellStyle name="Normal 4 2 2" xfId="85" xr:uid="{4DC2FC22-532F-4FB4-871E-201E0FC272D4}"/>
    <cellStyle name="Normal 4 3" xfId="86" xr:uid="{09FFC389-B597-4F7F-94F8-808899A83E16}"/>
    <cellStyle name="Normal 40" xfId="87" xr:uid="{152FEDE2-EE27-462A-8128-66D32E6EA592}"/>
    <cellStyle name="Normal 40 2" xfId="88" xr:uid="{48D3B8BC-F202-47D7-8685-10C041A62F37}"/>
    <cellStyle name="Normal 41" xfId="89" xr:uid="{C9727217-7598-4189-B4D2-37B708CBC3A4}"/>
    <cellStyle name="Normal 41 2" xfId="90" xr:uid="{33BBF951-8AD4-4A46-BB54-83635FEF130A}"/>
    <cellStyle name="Normal 42" xfId="91" xr:uid="{AC509085-37DF-4B2B-9D19-E9FBF37274C3}"/>
    <cellStyle name="Normal 42 2" xfId="92" xr:uid="{547A8D52-B298-42C9-B8F9-1D6611B7507C}"/>
    <cellStyle name="Normal 43" xfId="93" xr:uid="{336F4E02-F828-4960-852C-FFB58863639E}"/>
    <cellStyle name="Normal 43 2" xfId="94" xr:uid="{6E84FCA1-D0C8-49A4-B34F-62C1B0994327}"/>
    <cellStyle name="Normal 44" xfId="95" xr:uid="{104A414B-9A72-4243-BD02-1DA6F1DAE4B5}"/>
    <cellStyle name="Normal 44 2" xfId="96" xr:uid="{4143DCB4-6E8A-44A7-A283-434585AB9E9F}"/>
    <cellStyle name="Normal 45" xfId="97" xr:uid="{A463507B-D944-4A5C-9E4A-B77B308EA07B}"/>
    <cellStyle name="Normal 45 2" xfId="98" xr:uid="{F4D5C13F-8ED6-4CA4-95F6-7D028DFC8142}"/>
    <cellStyle name="Normal 46" xfId="99" xr:uid="{C2429177-A672-402B-9455-2E7489C1CA50}"/>
    <cellStyle name="Normal 46 2" xfId="100" xr:uid="{E9BB7D9D-CB1C-4A09-9599-EA0B307380CD}"/>
    <cellStyle name="Normal 47" xfId="101" xr:uid="{9B9BB765-868C-4B2B-B8FB-10DD6A19F7B8}"/>
    <cellStyle name="Normal 47 2" xfId="102" xr:uid="{90A861BD-C2A5-4A23-822B-7E42AB40327C}"/>
    <cellStyle name="Normal 48" xfId="103" xr:uid="{25F5B117-E368-4955-BEC4-8C837D6AEC6D}"/>
    <cellStyle name="Normal 48 2" xfId="104" xr:uid="{5124703C-77E6-43EC-BBE9-805C7A1BBD6F}"/>
    <cellStyle name="Normal 49" xfId="105" xr:uid="{F2D06141-7888-4E60-AD0A-AD84884BA908}"/>
    <cellStyle name="Normal 49 2" xfId="106" xr:uid="{C0F15F83-3E2E-4F2D-9423-481ED605D52E}"/>
    <cellStyle name="Normal 5" xfId="107" xr:uid="{7C5A68FD-E86B-4567-87F2-6D9382C71A32}"/>
    <cellStyle name="Normal 5 2" xfId="108" xr:uid="{A169A749-FC0A-48FF-BA5E-0DB046DF0277}"/>
    <cellStyle name="Normal 5 3" xfId="109" xr:uid="{56CF1172-C8F4-4965-B101-669A920A2A8D}"/>
    <cellStyle name="Normal 50" xfId="110" xr:uid="{5AE48DDD-4401-4650-93B6-93DCFE554A35}"/>
    <cellStyle name="Normal 50 2" xfId="111" xr:uid="{2EC890E5-1CFC-4FE4-9DC6-52445D238E49}"/>
    <cellStyle name="Normal 51" xfId="112" xr:uid="{779A8C80-B438-4B32-B697-648FF6FE350D}"/>
    <cellStyle name="Normal 51 2" xfId="113" xr:uid="{B90B1860-2AA4-4F4A-A209-63800931E84E}"/>
    <cellStyle name="Normal 52" xfId="114" xr:uid="{F42E1981-6B92-445A-B22C-35F9AA9844BB}"/>
    <cellStyle name="Normal 52 2" xfId="115" xr:uid="{6F20FFA4-760A-414A-9876-8E77BFA9EA66}"/>
    <cellStyle name="Normal 53" xfId="116" xr:uid="{11A4882C-808A-4104-9DF0-94CAD19DE7CB}"/>
    <cellStyle name="Normal 53 2" xfId="117" xr:uid="{AFA65F02-F801-4B58-95C1-73DF3B1046CF}"/>
    <cellStyle name="Normal 54" xfId="118" xr:uid="{D79FD4FE-5CAE-4E3B-A591-97D16D4F7744}"/>
    <cellStyle name="Normal 54 2" xfId="119" xr:uid="{5D899621-B251-4D2F-B5BD-CB7465102E14}"/>
    <cellStyle name="Normal 55" xfId="120" xr:uid="{CEFED7DA-9E7B-47D4-A402-85B4CD88EC02}"/>
    <cellStyle name="Normal 55 2" xfId="121" xr:uid="{E69CD986-0EF7-4EB5-BAD9-43A3AB335334}"/>
    <cellStyle name="Normal 56" xfId="122" xr:uid="{D0537566-65F7-45F4-BAE0-3D0EC0B8E117}"/>
    <cellStyle name="Normal 56 2" xfId="123" xr:uid="{ACDE8D81-3D9A-4976-BCB4-A0479CC569C5}"/>
    <cellStyle name="Normal 57" xfId="124" xr:uid="{65BBDF07-28CD-48B6-926B-37C119C8B5CC}"/>
    <cellStyle name="Normal 57 2" xfId="125" xr:uid="{28E48704-370D-4B05-B50B-A1268FC6C83D}"/>
    <cellStyle name="Normal 58" xfId="126" xr:uid="{533BEAA5-360E-4690-8996-CF0F4C0B9A19}"/>
    <cellStyle name="Normal 58 2" xfId="127" xr:uid="{103B288D-FBA6-4137-AFB0-C711A139C579}"/>
    <cellStyle name="Normal 59" xfId="128" xr:uid="{42B64BE1-794D-4DE7-85FD-815AC99EDC19}"/>
    <cellStyle name="Normal 59 2" xfId="129" xr:uid="{76F6E952-4E9A-4A23-9DE1-2456F7848D54}"/>
    <cellStyle name="Normal 6" xfId="130" xr:uid="{6B83D71D-A801-47E5-9435-DD05283CA710}"/>
    <cellStyle name="Normal 6 2" xfId="131" xr:uid="{5CA005B8-36BC-4432-8149-2D8B6C92D39D}"/>
    <cellStyle name="Normal 60" xfId="132" xr:uid="{802F505D-EBB2-4698-8F5A-64408AF78E1A}"/>
    <cellStyle name="Normal 60 2" xfId="133" xr:uid="{E0A4BBF1-E66D-4DDE-8BEE-CDC6B3545381}"/>
    <cellStyle name="Normal 61" xfId="134" xr:uid="{2B945129-9EDB-457C-B9F3-CEC37EB9327F}"/>
    <cellStyle name="Normal 61 2" xfId="135" xr:uid="{A0B7DBC9-C925-4803-8BAC-A61ECDC65D18}"/>
    <cellStyle name="Normal 62" xfId="136" xr:uid="{D5169298-9AD7-4F0F-AC0B-F8EBF47468A0}"/>
    <cellStyle name="Normal 62 2" xfId="137" xr:uid="{84FDC39C-D09C-4ECD-A53D-B277FC85A4E9}"/>
    <cellStyle name="Normal 63" xfId="138" xr:uid="{1EF79085-FFC2-4D54-94F4-9FBC31B12221}"/>
    <cellStyle name="Normal 63 2" xfId="139" xr:uid="{4A61A758-6CCA-41DA-B9BC-4D0C7A0BFB8E}"/>
    <cellStyle name="Normal 64" xfId="140" xr:uid="{6664F7DF-7AAA-437F-93BD-8D5AF6D8664F}"/>
    <cellStyle name="Normal 65" xfId="141" xr:uid="{0FC311F0-99EC-4B02-AC6A-7A54A4E9F93E}"/>
    <cellStyle name="Normal 66" xfId="142" xr:uid="{C0225FFB-D95C-48AA-A36F-638438FD45FE}"/>
    <cellStyle name="Normal 67" xfId="143" xr:uid="{151431D6-E9C6-40F8-9332-125886017C68}"/>
    <cellStyle name="Normal 68" xfId="144" xr:uid="{B9938432-329A-4062-A73C-934B31EB6CA3}"/>
    <cellStyle name="Normal 69" xfId="145" xr:uid="{00E6AD97-DD8A-4CB0-A554-6F4D5B785832}"/>
    <cellStyle name="Normal 7" xfId="146" xr:uid="{EA61519E-5C09-48D9-9121-0BAB6EE63F80}"/>
    <cellStyle name="Normal 7 2" xfId="147" xr:uid="{48F2DFE5-7C3C-438A-9E54-18B15F49B50F}"/>
    <cellStyle name="Normal 7 2 2" xfId="148" xr:uid="{CCC0F187-4402-4503-A944-2387D85D2A11}"/>
    <cellStyle name="Normal 7 3" xfId="149" xr:uid="{501D6C24-45CB-4961-8F94-93C4394E53B9}"/>
    <cellStyle name="Normal 70" xfId="150" xr:uid="{66833899-8C42-4A04-A57B-901E5CEDF854}"/>
    <cellStyle name="Normal 71" xfId="151" xr:uid="{A88AA0F7-EAA1-432D-A295-EA7293EE560C}"/>
    <cellStyle name="Normal 72" xfId="152" xr:uid="{9AECBD47-E88B-454F-849B-ECD60B93FC4B}"/>
    <cellStyle name="Normal 73" xfId="153" xr:uid="{8CA7E108-A174-4558-9E96-60B5692EBA52}"/>
    <cellStyle name="Normal 8" xfId="154" xr:uid="{382DEC4A-88C1-4BA4-8FA2-D6A49DF8DF09}"/>
    <cellStyle name="Normal 8 2" xfId="155" xr:uid="{0203AD8A-D839-4B38-91BA-0A05E5CCFF44}"/>
    <cellStyle name="Normal 9" xfId="156" xr:uid="{ADD9799B-3B8D-4C2B-B7E7-D6216E200C77}"/>
    <cellStyle name="Normal 9 2" xfId="157" xr:uid="{105102E1-F496-43C3-9216-99B700980858}"/>
    <cellStyle name="Porcentaje" xfId="158" builtinId="5"/>
    <cellStyle name="Porcentaje 2" xfId="159" xr:uid="{859CBC1E-50B5-47BE-8893-834259AF0B57}"/>
    <cellStyle name="Porcentaje 2 2" xfId="160" xr:uid="{FD0FFED2-D39A-4209-AED2-48F62962CF45}"/>
    <cellStyle name="Porcentaje 3" xfId="161" xr:uid="{2C6F8802-AB93-4FF5-A7C9-17B292B0F4F2}"/>
    <cellStyle name="Porcentaje 3 2" xfId="162" xr:uid="{38D0E60F-9ACE-4E17-896B-C19485091C46}"/>
    <cellStyle name="Porcentaje 3 2 2" xfId="163" xr:uid="{68DFF547-D86C-4EF8-A9D2-4F17D43608DE}"/>
    <cellStyle name="Porcentaje 3 3" xfId="164" xr:uid="{D5F13618-FA30-4069-8AAF-2A80449F72E1}"/>
    <cellStyle name="Porcentaje 4" xfId="165" xr:uid="{BFC89FA3-2C81-4B4F-8FAE-FDA47D242251}"/>
    <cellStyle name="Porcentual 2" xfId="166" xr:uid="{8890DEBA-F3F7-4817-BE1C-AD8C584BDC3D}"/>
  </cellStyles>
  <dxfs count="4605">
    <dxf>
      <font>
        <color auto="1"/>
      </font>
      <fill>
        <patternFill>
          <fgColor indexed="64"/>
          <bgColor rgb="FFD0506B"/>
        </patternFill>
      </fill>
    </dxf>
    <dxf>
      <fill>
        <patternFill>
          <bgColor theme="9" tint="0.39994506668294322"/>
        </patternFill>
      </fill>
    </dxf>
    <dxf>
      <fill>
        <patternFill>
          <bgColor rgb="FFFF7C80"/>
        </patternFill>
      </fill>
    </dxf>
    <dxf>
      <fill>
        <patternFill>
          <bgColor theme="9" tint="0.39994506668294322"/>
        </patternFill>
      </fill>
    </dxf>
    <dxf>
      <font>
        <color auto="1"/>
      </font>
      <fill>
        <patternFill>
          <fgColor indexed="64"/>
          <bgColor rgb="FFD0506B"/>
        </patternFill>
      </fill>
    </dxf>
    <dxf>
      <fill>
        <patternFill>
          <bgColor theme="9" tint="0.39994506668294322"/>
        </patternFill>
      </fill>
    </dxf>
    <dxf>
      <fill>
        <patternFill>
          <bgColor rgb="FFFF7C80"/>
        </patternFill>
      </fill>
    </dxf>
    <dxf>
      <fill>
        <patternFill>
          <bgColor theme="9" tint="0.3999450666829432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bgColor rgb="FFFF9999"/>
        </patternFill>
      </fill>
    </dxf>
    <dxf>
      <fill>
        <patternFill>
          <bgColor rgb="FFFF66FF"/>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patternType="solid">
          <fgColor rgb="FFD9E2F3"/>
          <bgColor rgb="FFD9E2F3"/>
        </patternFill>
      </fill>
    </dxf>
    <dxf>
      <fill>
        <patternFill patternType="solid">
          <fgColor rgb="FFB4C6E7"/>
          <bgColor rgb="FFB4C6E7"/>
        </patternFill>
      </fill>
    </dxf>
    <dxf>
      <fill>
        <patternFill patternType="solid">
          <fgColor theme="4"/>
          <bgColor theme="4"/>
        </patternFill>
      </fill>
    </dxf>
    <dxf>
      <fill>
        <patternFill patternType="solid">
          <fgColor rgb="FFFCE5CD"/>
          <bgColor rgb="FFFCE5CD"/>
        </patternFill>
      </fill>
    </dxf>
    <dxf>
      <fill>
        <patternFill patternType="solid">
          <fgColor rgb="FFD9D9D9"/>
          <bgColor rgb="FFD9D9D9"/>
        </patternFill>
      </fill>
    </dxf>
    <dxf>
      <fill>
        <patternFill patternType="solid">
          <fgColor rgb="FFF7CAAC"/>
          <bgColor rgb="FFF7CAAC"/>
        </patternFill>
      </fill>
    </dxf>
  </dxfs>
  <tableStyles count="2" defaultTableStyle="TableStyleMedium2" defaultPivotStyle="PivotStyleLight16">
    <tableStyle name="Tabla de información-style" pivot="0" count="3" xr9:uid="{79F81E10-F5F0-4A05-99F4-F8AA00869198}">
      <tableStyleElement type="headerRow" dxfId="4604"/>
      <tableStyleElement type="firstRowStripe" dxfId="4603"/>
      <tableStyleElement type="secondRowStripe" dxfId="4602"/>
    </tableStyle>
    <tableStyle name="Tabla de información-style 2" pivot="0" count="3" xr9:uid="{C40564C2-9D9D-45A0-84E5-B14B7AE8FB0C}">
      <tableStyleElement type="headerRow" dxfId="4601"/>
      <tableStyleElement type="firstRowStripe" dxfId="4600"/>
      <tableStyleElement type="secondRowStripe" dxfId="4599"/>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4F81BD"/>
      <rgbColor rgb="00C0C0C0"/>
      <rgbColor rgb="00808080"/>
      <rgbColor rgb="0093A9CF"/>
      <rgbColor rgb="00C0504D"/>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F6F9FC"/>
      <rgbColor rgb="00CCFFCC"/>
      <rgbColor rgb="00FFFF99"/>
      <rgbColor rgb="0099CCFF"/>
      <rgbColor rgb="00FF99CC"/>
      <rgbColor rgb="0091C3D5"/>
      <rgbColor rgb="00FFCC99"/>
      <rgbColor rgb="004572A7"/>
      <rgbColor rgb="0033CCCC"/>
      <rgbColor rgb="009BBB59"/>
      <rgbColor rgb="00CAD9EB"/>
      <rgbColor rgb="00FF9900"/>
      <rgbColor rgb="00FF6600"/>
      <rgbColor rgb="00666699"/>
      <rgbColor rgb="00969696"/>
      <rgbColor rgb="00003366"/>
      <rgbColor rgb="004198AF"/>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2.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4.xml"/><Relationship Id="rId10" Type="http://schemas.openxmlformats.org/officeDocument/2006/relationships/calcChain" Target="calcChain.xml"/><Relationship Id="rId4" Type="http://schemas.openxmlformats.org/officeDocument/2006/relationships/worksheet" Target="worksheets/sheet3.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strRef>
              <c:f>'2018'!$K$16:$M$16</c:f>
              <c:strCache>
                <c:ptCount val="3"/>
                <c:pt idx="0">
                  <c:v>1ER TRIMESTRE</c:v>
                </c:pt>
                <c:pt idx="1">
                  <c:v>2DO TRIMESTRE</c:v>
                </c:pt>
                <c:pt idx="2">
                  <c:v>3ro TRIMESTRE</c:v>
                </c:pt>
              </c:strCache>
            </c:strRef>
          </c:cat>
          <c:val>
            <c:numRef>
              <c:f>'2018'!$K$17:$M$17</c:f>
              <c:numCache>
                <c:formatCode>General</c:formatCode>
                <c:ptCount val="3"/>
                <c:pt idx="0">
                  <c:v>377</c:v>
                </c:pt>
                <c:pt idx="1">
                  <c:v>380</c:v>
                </c:pt>
                <c:pt idx="2">
                  <c:v>453</c:v>
                </c:pt>
              </c:numCache>
            </c:numRef>
          </c:val>
          <c:extLst>
            <c:ext xmlns:c16="http://schemas.microsoft.com/office/drawing/2014/chart" uri="{C3380CC4-5D6E-409C-BE32-E72D297353CC}">
              <c16:uniqueId val="{00000000-A6AB-4C9A-81D2-36832CCE45EB}"/>
            </c:ext>
          </c:extLst>
        </c:ser>
        <c:ser>
          <c:idx val="1"/>
          <c:order val="1"/>
          <c:invertIfNegative val="0"/>
          <c:cat>
            <c:strRef>
              <c:f>'2018'!$K$16:$M$16</c:f>
              <c:strCache>
                <c:ptCount val="3"/>
                <c:pt idx="0">
                  <c:v>1ER TRIMESTRE</c:v>
                </c:pt>
                <c:pt idx="1">
                  <c:v>2DO TRIMESTRE</c:v>
                </c:pt>
                <c:pt idx="2">
                  <c:v>3ro TRIMESTRE</c:v>
                </c:pt>
              </c:strCache>
            </c:strRef>
          </c:cat>
          <c:val>
            <c:numRef>
              <c:f>'2018'!$K$18:$M$18</c:f>
              <c:numCache>
                <c:formatCode>General</c:formatCode>
                <c:ptCount val="3"/>
                <c:pt idx="0">
                  <c:v>343</c:v>
                </c:pt>
                <c:pt idx="1">
                  <c:v>344</c:v>
                </c:pt>
                <c:pt idx="2">
                  <c:v>371</c:v>
                </c:pt>
              </c:numCache>
            </c:numRef>
          </c:val>
          <c:extLst>
            <c:ext xmlns:c16="http://schemas.microsoft.com/office/drawing/2014/chart" uri="{C3380CC4-5D6E-409C-BE32-E72D297353CC}">
              <c16:uniqueId val="{00000001-A6AB-4C9A-81D2-36832CCE45EB}"/>
            </c:ext>
          </c:extLst>
        </c:ser>
        <c:ser>
          <c:idx val="2"/>
          <c:order val="2"/>
          <c:invertIfNegative val="0"/>
          <c:cat>
            <c:strRef>
              <c:f>'2018'!$K$16:$M$16</c:f>
              <c:strCache>
                <c:ptCount val="3"/>
                <c:pt idx="0">
                  <c:v>1ER TRIMESTRE</c:v>
                </c:pt>
                <c:pt idx="1">
                  <c:v>2DO TRIMESTRE</c:v>
                </c:pt>
                <c:pt idx="2">
                  <c:v>3ro TRIMESTRE</c:v>
                </c:pt>
              </c:strCache>
            </c:strRef>
          </c:cat>
          <c:val>
            <c:numRef>
              <c:f>'2018'!$K$19:$M$19</c:f>
              <c:numCache>
                <c:formatCode>0%</c:formatCode>
                <c:ptCount val="3"/>
                <c:pt idx="0">
                  <c:v>0.91</c:v>
                </c:pt>
                <c:pt idx="1">
                  <c:v>0.9</c:v>
                </c:pt>
                <c:pt idx="2">
                  <c:v>0.81898454746136862</c:v>
                </c:pt>
              </c:numCache>
            </c:numRef>
          </c:val>
          <c:extLst>
            <c:ext xmlns:c16="http://schemas.microsoft.com/office/drawing/2014/chart" uri="{C3380CC4-5D6E-409C-BE32-E72D297353CC}">
              <c16:uniqueId val="{00000002-A6AB-4C9A-81D2-36832CCE45EB}"/>
            </c:ext>
          </c:extLst>
        </c:ser>
        <c:dLbls>
          <c:showLegendKey val="0"/>
          <c:showVal val="0"/>
          <c:showCatName val="0"/>
          <c:showSerName val="0"/>
          <c:showPercent val="0"/>
          <c:showBubbleSize val="0"/>
        </c:dLbls>
        <c:gapWidth val="150"/>
        <c:axId val="334752096"/>
        <c:axId val="1"/>
      </c:barChart>
      <c:catAx>
        <c:axId val="33475209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34752096"/>
        <c:crosses val="autoZero"/>
        <c:crossBetween val="between"/>
      </c:valAx>
    </c:plotArea>
    <c:legend>
      <c:legendPos val="r"/>
      <c:layout>
        <c:manualLayout>
          <c:xMode val="edge"/>
          <c:yMode val="edge"/>
          <c:wMode val="edge"/>
          <c:hMode val="edge"/>
          <c:x val="0.93061674008810569"/>
          <c:y val="0.44357366771159873"/>
          <c:w val="0.99229074889867841"/>
          <c:h val="0.5438871473354232"/>
        </c:manualLayout>
      </c:layout>
      <c:overlay val="0"/>
      <c:txPr>
        <a:bodyPr/>
        <a:lstStyle/>
        <a:p>
          <a:pPr>
            <a:defRPr sz="11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Plan de trabajo SST 2018</a:t>
            </a:r>
          </a:p>
        </c:rich>
      </c:tx>
      <c:layout>
        <c:manualLayout>
          <c:xMode val="edge"/>
          <c:yMode val="edge"/>
          <c:x val="0.27140311686391311"/>
          <c:y val="2.5640889625638902E-2"/>
        </c:manualLayout>
      </c:layout>
      <c:overlay val="0"/>
      <c:spPr>
        <a:noFill/>
        <a:ln w="25400">
          <a:noFill/>
        </a:ln>
      </c:spPr>
    </c:title>
    <c:autoTitleDeleted val="0"/>
    <c:plotArea>
      <c:layout>
        <c:manualLayout>
          <c:layoutTarget val="inner"/>
          <c:xMode val="edge"/>
          <c:yMode val="edge"/>
          <c:x val="9.4717836972472991E-2"/>
          <c:y val="0.25854754805093993"/>
          <c:w val="0.8779614888602304"/>
          <c:h val="0.64102697863869407"/>
        </c:manualLayout>
      </c:layout>
      <c:barChart>
        <c:barDir val="col"/>
        <c:grouping val="clustered"/>
        <c:varyColors val="0"/>
        <c:ser>
          <c:idx val="0"/>
          <c:order val="0"/>
          <c:tx>
            <c:strRef>
              <c:f>'2018'!$D$12</c:f>
              <c:strCache>
                <c:ptCount val="1"/>
                <c:pt idx="0">
                  <c:v>ACTIVIDADES PROGRAMADAS</c:v>
                </c:pt>
              </c:strCache>
            </c:strRef>
          </c:tx>
          <c:spPr>
            <a:solidFill>
              <a:srgbClr val="4F81BD"/>
            </a:solidFill>
            <a:ln w="25400">
              <a:noFill/>
            </a:ln>
          </c:spPr>
          <c:invertIfNegative val="0"/>
          <c:cat>
            <c:strRef>
              <c:f>'2018'!$E$11:$G$11</c:f>
              <c:strCache>
                <c:ptCount val="3"/>
                <c:pt idx="0">
                  <c:v>ENERO</c:v>
                </c:pt>
                <c:pt idx="1">
                  <c:v>FEBRERO</c:v>
                </c:pt>
                <c:pt idx="2">
                  <c:v>MARZO</c:v>
                </c:pt>
              </c:strCache>
            </c:strRef>
          </c:cat>
          <c:val>
            <c:numRef>
              <c:f>'2018'!$E$12:$G$12</c:f>
              <c:numCache>
                <c:formatCode>General</c:formatCode>
                <c:ptCount val="3"/>
                <c:pt idx="0">
                  <c:v>82</c:v>
                </c:pt>
                <c:pt idx="1">
                  <c:v>135</c:v>
                </c:pt>
                <c:pt idx="2">
                  <c:v>160</c:v>
                </c:pt>
              </c:numCache>
            </c:numRef>
          </c:val>
          <c:extLst>
            <c:ext xmlns:c16="http://schemas.microsoft.com/office/drawing/2014/chart" uri="{C3380CC4-5D6E-409C-BE32-E72D297353CC}">
              <c16:uniqueId val="{00000000-4DAB-431F-A4DA-93E8087EEFF7}"/>
            </c:ext>
          </c:extLst>
        </c:ser>
        <c:ser>
          <c:idx val="1"/>
          <c:order val="1"/>
          <c:tx>
            <c:strRef>
              <c:f>'2018'!$D$13</c:f>
              <c:strCache>
                <c:ptCount val="1"/>
                <c:pt idx="0">
                  <c:v>ACTIVIDADES EJECUTADAS</c:v>
                </c:pt>
              </c:strCache>
            </c:strRef>
          </c:tx>
          <c:spPr>
            <a:solidFill>
              <a:srgbClr val="C0504D"/>
            </a:solidFill>
            <a:ln w="25400">
              <a:noFill/>
            </a:ln>
          </c:spPr>
          <c:invertIfNegative val="0"/>
          <c:cat>
            <c:strRef>
              <c:f>'2018'!$E$11:$G$11</c:f>
              <c:strCache>
                <c:ptCount val="3"/>
                <c:pt idx="0">
                  <c:v>ENERO</c:v>
                </c:pt>
                <c:pt idx="1">
                  <c:v>FEBRERO</c:v>
                </c:pt>
                <c:pt idx="2">
                  <c:v>MARZO</c:v>
                </c:pt>
              </c:strCache>
            </c:strRef>
          </c:cat>
          <c:val>
            <c:numRef>
              <c:f>'2018'!$E$13:$G$13</c:f>
              <c:numCache>
                <c:formatCode>General</c:formatCode>
                <c:ptCount val="3"/>
                <c:pt idx="0">
                  <c:v>74</c:v>
                </c:pt>
                <c:pt idx="1">
                  <c:v>137</c:v>
                </c:pt>
                <c:pt idx="2">
                  <c:v>132</c:v>
                </c:pt>
              </c:numCache>
            </c:numRef>
          </c:val>
          <c:extLst>
            <c:ext xmlns:c16="http://schemas.microsoft.com/office/drawing/2014/chart" uri="{C3380CC4-5D6E-409C-BE32-E72D297353CC}">
              <c16:uniqueId val="{00000001-4DAB-431F-A4DA-93E8087EEFF7}"/>
            </c:ext>
          </c:extLst>
        </c:ser>
        <c:ser>
          <c:idx val="2"/>
          <c:order val="2"/>
          <c:tx>
            <c:strRef>
              <c:f>'2018'!$D$14</c:f>
              <c:strCache>
                <c:ptCount val="1"/>
                <c:pt idx="0">
                  <c:v>PORCENTAJE CUMPLIMIENTO</c:v>
                </c:pt>
              </c:strCache>
            </c:strRef>
          </c:tx>
          <c:spPr>
            <a:solidFill>
              <a:srgbClr val="9BBB59"/>
            </a:solidFill>
            <a:ln w="25400">
              <a:noFill/>
            </a:ln>
          </c:spPr>
          <c:invertIfNegative val="0"/>
          <c:cat>
            <c:strRef>
              <c:f>'2018'!$E$11:$G$11</c:f>
              <c:strCache>
                <c:ptCount val="3"/>
                <c:pt idx="0">
                  <c:v>ENERO</c:v>
                </c:pt>
                <c:pt idx="1">
                  <c:v>FEBRERO</c:v>
                </c:pt>
                <c:pt idx="2">
                  <c:v>MARZO</c:v>
                </c:pt>
              </c:strCache>
            </c:strRef>
          </c:cat>
          <c:val>
            <c:numRef>
              <c:f>'2018'!$E$14:$G$14</c:f>
              <c:numCache>
                <c:formatCode>0%</c:formatCode>
                <c:ptCount val="3"/>
                <c:pt idx="0">
                  <c:v>0.9</c:v>
                </c:pt>
                <c:pt idx="1">
                  <c:v>1.01</c:v>
                </c:pt>
                <c:pt idx="2">
                  <c:v>0.83</c:v>
                </c:pt>
              </c:numCache>
            </c:numRef>
          </c:val>
          <c:extLst>
            <c:ext xmlns:c16="http://schemas.microsoft.com/office/drawing/2014/chart" uri="{C3380CC4-5D6E-409C-BE32-E72D297353CC}">
              <c16:uniqueId val="{00000002-4DAB-431F-A4DA-93E8087EEFF7}"/>
            </c:ext>
          </c:extLst>
        </c:ser>
        <c:dLbls>
          <c:showLegendKey val="0"/>
          <c:showVal val="0"/>
          <c:showCatName val="0"/>
          <c:showSerName val="0"/>
          <c:showPercent val="0"/>
          <c:showBubbleSize val="0"/>
        </c:dLbls>
        <c:gapWidth val="150"/>
        <c:axId val="257319024"/>
        <c:axId val="1"/>
      </c:barChart>
      <c:catAx>
        <c:axId val="257319024"/>
        <c:scaling>
          <c:orientation val="minMax"/>
        </c:scaling>
        <c:delete val="0"/>
        <c:axPos val="b"/>
        <c:numFmt formatCode="General" sourceLinked="1"/>
        <c:majorTickMark val="none"/>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
        <c:crossesAt val="0"/>
        <c:auto val="1"/>
        <c:lblAlgn val="ctr"/>
        <c:lblOffset val="100"/>
        <c:tickLblSkip val="1"/>
        <c:tickMarkSkip val="1"/>
        <c:noMultiLvlLbl val="0"/>
      </c:catAx>
      <c:valAx>
        <c:axId val="1"/>
        <c:scaling>
          <c:orientation val="minMax"/>
        </c:scaling>
        <c:delete val="0"/>
        <c:axPos val="l"/>
        <c:majorGridlines>
          <c:spPr>
            <a:ln w="3175">
              <a:solidFill>
                <a:srgbClr val="808080"/>
              </a:solidFill>
              <a:prstDash val="solid"/>
            </a:ln>
          </c:spPr>
        </c:majorGridlines>
        <c:numFmt formatCode="General" sourceLinked="1"/>
        <c:majorTickMark val="none"/>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257319024"/>
        <c:crossesAt val="1"/>
        <c:crossBetween val="between"/>
      </c:valAx>
      <c:spPr>
        <a:solidFill>
          <a:srgbClr val="FFFFFF"/>
        </a:solidFill>
        <a:ln w="25400">
          <a:noFill/>
        </a:ln>
      </c:spPr>
    </c:plotArea>
    <c:plotVisOnly val="1"/>
    <c:dispBlanksAs val="gap"/>
    <c:showDLblsOverMax val="0"/>
  </c:chart>
  <c:spPr>
    <a:solidFill>
      <a:srgbClr val="FFFFFF"/>
    </a:solidFill>
    <a:ln w="3175">
      <a:solidFill>
        <a:srgbClr val="808080"/>
      </a:solidFill>
      <a:prstDash val="solid"/>
    </a:ln>
  </c:spPr>
  <c:txPr>
    <a:bodyPr/>
    <a:lstStyle/>
    <a:p>
      <a:pPr>
        <a:defRPr sz="1100" b="0" i="0" u="none" strike="noStrike" baseline="0">
          <a:solidFill>
            <a:srgbClr val="000000"/>
          </a:solidFill>
          <a:latin typeface="Calibri"/>
          <a:ea typeface="Calibri"/>
          <a:cs typeface="Calibri"/>
        </a:defRPr>
      </a:pPr>
      <a:endParaRPr lang="es-CO"/>
    </a:p>
  </c:txPr>
  <c:printSettings>
    <c:headerFooter alignWithMargins="0"/>
    <c:pageMargins b="1" l="0.75" r="0.75" t="1" header="0.51180555555555551" footer="0.51180555555555551"/>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CUMPLIMIENTO PLAN DE TRABAJO SG-SST 2018  </a:t>
            </a:r>
          </a:p>
        </c:rich>
      </c:tx>
      <c:layout>
        <c:manualLayout>
          <c:xMode val="edge"/>
          <c:yMode val="edge"/>
          <c:x val="0.12706594108168912"/>
          <c:y val="7.529430687459332E-2"/>
        </c:manualLayout>
      </c:layout>
      <c:overlay val="0"/>
      <c:spPr>
        <a:noFill/>
        <a:ln w="25400">
          <a:noFill/>
        </a:ln>
      </c:spPr>
    </c:title>
    <c:autoTitleDeleted val="0"/>
    <c:view3D>
      <c:rotX val="16"/>
      <c:hPercent val="47"/>
      <c:rotY val="19"/>
      <c:depthPercent val="100"/>
      <c:rAngAx val="1"/>
    </c:view3D>
    <c:floor>
      <c:thickness val="0"/>
      <c:spPr>
        <a:noFill/>
        <a:ln w="3175">
          <a:solidFill>
            <a:srgbClr val="808080"/>
          </a:solidFill>
          <a:prstDash val="solid"/>
        </a:ln>
      </c:spPr>
    </c:floor>
    <c:sideWall>
      <c:thickness val="0"/>
      <c:spPr>
        <a:noFill/>
        <a:ln w="25400">
          <a:noFill/>
        </a:ln>
      </c:spPr>
    </c:sideWall>
    <c:backWall>
      <c:thickness val="0"/>
      <c:spPr>
        <a:noFill/>
        <a:ln w="25400">
          <a:noFill/>
        </a:ln>
      </c:spPr>
    </c:backWall>
    <c:plotArea>
      <c:layout>
        <c:manualLayout>
          <c:layoutTarget val="inner"/>
          <c:xMode val="edge"/>
          <c:yMode val="edge"/>
          <c:x val="0.10532788892500325"/>
          <c:y val="0.38502879952512953"/>
          <c:w val="0.89383561643835618"/>
          <c:h val="0.53720991234773841"/>
        </c:manualLayout>
      </c:layout>
      <c:bar3DChart>
        <c:barDir val="col"/>
        <c:grouping val="clustered"/>
        <c:varyColors val="0"/>
        <c:ser>
          <c:idx val="0"/>
          <c:order val="0"/>
          <c:tx>
            <c:strRef>
              <c:f>'2018'!$J$17</c:f>
              <c:strCache>
                <c:ptCount val="1"/>
                <c:pt idx="0">
                  <c:v>ACTIVIDADES PROGRAMADAS</c:v>
                </c:pt>
              </c:strCache>
            </c:strRef>
          </c:tx>
          <c:spPr>
            <a:solidFill>
              <a:srgbClr val="4572A7"/>
            </a:solidFill>
            <a:ln w="25400">
              <a:noFill/>
            </a:ln>
          </c:spPr>
          <c:invertIfNegative val="0"/>
          <c:cat>
            <c:strRef>
              <c:f>'2018'!$K$16:$L$16</c:f>
              <c:strCache>
                <c:ptCount val="2"/>
                <c:pt idx="0">
                  <c:v>1ER TRIMESTRE</c:v>
                </c:pt>
                <c:pt idx="1">
                  <c:v>2DO TRIMESTRE</c:v>
                </c:pt>
              </c:strCache>
            </c:strRef>
          </c:cat>
          <c:val>
            <c:numRef>
              <c:f>'2018'!$K$17:$L$17</c:f>
              <c:numCache>
                <c:formatCode>General</c:formatCode>
                <c:ptCount val="2"/>
                <c:pt idx="0">
                  <c:v>377</c:v>
                </c:pt>
                <c:pt idx="1">
                  <c:v>380</c:v>
                </c:pt>
              </c:numCache>
            </c:numRef>
          </c:val>
          <c:extLst>
            <c:ext xmlns:c16="http://schemas.microsoft.com/office/drawing/2014/chart" uri="{C3380CC4-5D6E-409C-BE32-E72D297353CC}">
              <c16:uniqueId val="{00000000-E320-4F62-B391-E23F78BFD35C}"/>
            </c:ext>
          </c:extLst>
        </c:ser>
        <c:ser>
          <c:idx val="1"/>
          <c:order val="1"/>
          <c:tx>
            <c:strRef>
              <c:f>'2018'!$J$18</c:f>
              <c:strCache>
                <c:ptCount val="1"/>
                <c:pt idx="0">
                  <c:v>ACTIVIDADES EJECUTADAS</c:v>
                </c:pt>
              </c:strCache>
            </c:strRef>
          </c:tx>
          <c:spPr>
            <a:solidFill>
              <a:srgbClr val="93A9CF"/>
            </a:solidFill>
            <a:ln w="25400">
              <a:noFill/>
            </a:ln>
          </c:spPr>
          <c:invertIfNegative val="0"/>
          <c:cat>
            <c:strRef>
              <c:f>'2018'!$K$16:$L$16</c:f>
              <c:strCache>
                <c:ptCount val="2"/>
                <c:pt idx="0">
                  <c:v>1ER TRIMESTRE</c:v>
                </c:pt>
                <c:pt idx="1">
                  <c:v>2DO TRIMESTRE</c:v>
                </c:pt>
              </c:strCache>
            </c:strRef>
          </c:cat>
          <c:val>
            <c:numRef>
              <c:f>'2018'!$K$18:$L$18</c:f>
              <c:numCache>
                <c:formatCode>General</c:formatCode>
                <c:ptCount val="2"/>
                <c:pt idx="0">
                  <c:v>343</c:v>
                </c:pt>
                <c:pt idx="1">
                  <c:v>344</c:v>
                </c:pt>
              </c:numCache>
            </c:numRef>
          </c:val>
          <c:extLst>
            <c:ext xmlns:c16="http://schemas.microsoft.com/office/drawing/2014/chart" uri="{C3380CC4-5D6E-409C-BE32-E72D297353CC}">
              <c16:uniqueId val="{00000001-E320-4F62-B391-E23F78BFD35C}"/>
            </c:ext>
          </c:extLst>
        </c:ser>
        <c:dLbls>
          <c:showLegendKey val="0"/>
          <c:showVal val="0"/>
          <c:showCatName val="0"/>
          <c:showSerName val="0"/>
          <c:showPercent val="0"/>
          <c:showBubbleSize val="0"/>
        </c:dLbls>
        <c:gapWidth val="150"/>
        <c:shape val="box"/>
        <c:axId val="256667760"/>
        <c:axId val="1"/>
        <c:axId val="0"/>
      </c:bar3DChart>
      <c:catAx>
        <c:axId val="256667760"/>
        <c:scaling>
          <c:orientation val="minMax"/>
        </c:scaling>
        <c:delete val="0"/>
        <c:axPos val="b"/>
        <c:numFmt formatCode="General" sourceLinked="1"/>
        <c:majorTickMark val="none"/>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
        <c:crossesAt val="0"/>
        <c:auto val="1"/>
        <c:lblAlgn val="ctr"/>
        <c:lblOffset val="100"/>
        <c:tickLblSkip val="1"/>
        <c:tickMarkSkip val="1"/>
        <c:noMultiLvlLbl val="0"/>
      </c:catAx>
      <c:valAx>
        <c:axId val="1"/>
        <c:scaling>
          <c:orientation val="minMax"/>
        </c:scaling>
        <c:delete val="0"/>
        <c:axPos val="l"/>
        <c:majorGridlines>
          <c:spPr>
            <a:ln w="3175">
              <a:solidFill>
                <a:srgbClr val="808080"/>
              </a:solidFill>
              <a:prstDash val="solid"/>
            </a:ln>
          </c:spPr>
        </c:majorGridlines>
        <c:numFmt formatCode="General" sourceLinked="1"/>
        <c:majorTickMark val="none"/>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256667760"/>
        <c:crossesAt val="1"/>
        <c:crossBetween val="between"/>
      </c:valAx>
      <c:spPr>
        <a:noFill/>
        <a:ln w="25400">
          <a:noFill/>
        </a:ln>
      </c:spPr>
    </c:plotArea>
    <c:plotVisOnly val="1"/>
    <c:dispBlanksAs val="gap"/>
    <c:showDLblsOverMax val="0"/>
  </c:chart>
  <c:spPr>
    <a:solidFill>
      <a:srgbClr val="FFFFFF"/>
    </a:solidFill>
    <a:ln w="3175">
      <a:solidFill>
        <a:srgbClr val="808080"/>
      </a:solidFill>
      <a:prstDash val="solid"/>
    </a:ln>
  </c:spPr>
  <c:txPr>
    <a:bodyPr/>
    <a:lstStyle/>
    <a:p>
      <a:pPr>
        <a:defRPr sz="1100" b="0" i="0" u="none" strike="noStrike" baseline="0">
          <a:solidFill>
            <a:srgbClr val="000000"/>
          </a:solidFill>
          <a:latin typeface="Calibri"/>
          <a:ea typeface="Calibri"/>
          <a:cs typeface="Calibri"/>
        </a:defRPr>
      </a:pPr>
      <a:endParaRPr lang="es-CO"/>
    </a:p>
  </c:txPr>
  <c:printSettings>
    <c:headerFooter alignWithMargins="0"/>
    <c:pageMargins b="1" l="0.75" r="0.75" t="1" header="0.51180555555555551" footer="0.51180555555555551"/>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PLAN DE TRABAJO 2DO TRIMESTRE</a:t>
            </a:r>
          </a:p>
        </c:rich>
      </c:tx>
      <c:layout>
        <c:manualLayout>
          <c:xMode val="edge"/>
          <c:yMode val="edge"/>
          <c:x val="0.16384238734864023"/>
          <c:y val="3.2608643919510058E-2"/>
        </c:manualLayout>
      </c:layout>
      <c:overlay val="0"/>
      <c:spPr>
        <a:noFill/>
        <a:ln w="25400">
          <a:noFill/>
        </a:ln>
      </c:spPr>
    </c:title>
    <c:autoTitleDeleted val="0"/>
    <c:view3D>
      <c:rotX val="16"/>
      <c:hPercent val="50"/>
      <c:rotY val="19"/>
      <c:depthPercent val="100"/>
      <c:rAngAx val="1"/>
    </c:view3D>
    <c:floor>
      <c:thickness val="0"/>
      <c:spPr>
        <a:noFill/>
        <a:ln w="3175">
          <a:solidFill>
            <a:srgbClr val="808080"/>
          </a:solidFill>
          <a:prstDash val="solid"/>
        </a:ln>
      </c:spPr>
    </c:floor>
    <c:sideWall>
      <c:thickness val="0"/>
      <c:spPr>
        <a:noFill/>
        <a:ln w="25400">
          <a:noFill/>
        </a:ln>
      </c:spPr>
    </c:sideWall>
    <c:backWall>
      <c:thickness val="0"/>
      <c:spPr>
        <a:noFill/>
        <a:ln w="25400">
          <a:noFill/>
        </a:ln>
      </c:spPr>
    </c:backWall>
    <c:plotArea>
      <c:layout>
        <c:manualLayout>
          <c:layoutTarget val="inner"/>
          <c:xMode val="edge"/>
          <c:yMode val="edge"/>
          <c:x val="8.0979433298451656E-2"/>
          <c:y val="0.27173913043478259"/>
          <c:w val="0.89077376628296823"/>
          <c:h val="0.61141304347826086"/>
        </c:manualLayout>
      </c:layout>
      <c:bar3DChart>
        <c:barDir val="col"/>
        <c:grouping val="clustered"/>
        <c:varyColors val="0"/>
        <c:ser>
          <c:idx val="0"/>
          <c:order val="0"/>
          <c:tx>
            <c:strRef>
              <c:f>'2018'!$D$17</c:f>
              <c:strCache>
                <c:ptCount val="1"/>
                <c:pt idx="0">
                  <c:v>ACTIVIDADES PROGRAMADAS</c:v>
                </c:pt>
              </c:strCache>
            </c:strRef>
          </c:tx>
          <c:spPr>
            <a:solidFill>
              <a:srgbClr val="4198AF"/>
            </a:solidFill>
            <a:ln w="25400">
              <a:noFill/>
            </a:ln>
          </c:spPr>
          <c:invertIfNegative val="0"/>
          <c:cat>
            <c:strRef>
              <c:f>'2018'!$E$16:$G$16</c:f>
              <c:strCache>
                <c:ptCount val="3"/>
                <c:pt idx="0">
                  <c:v>ABRIL</c:v>
                </c:pt>
                <c:pt idx="1">
                  <c:v>MAYO</c:v>
                </c:pt>
                <c:pt idx="2">
                  <c:v>JUNIO</c:v>
                </c:pt>
              </c:strCache>
            </c:strRef>
          </c:cat>
          <c:val>
            <c:numRef>
              <c:f>'2018'!$E$17:$G$17</c:f>
              <c:numCache>
                <c:formatCode>General</c:formatCode>
                <c:ptCount val="3"/>
                <c:pt idx="0">
                  <c:v>113</c:v>
                </c:pt>
                <c:pt idx="1">
                  <c:v>145</c:v>
                </c:pt>
                <c:pt idx="2">
                  <c:v>122</c:v>
                </c:pt>
              </c:numCache>
            </c:numRef>
          </c:val>
          <c:extLst>
            <c:ext xmlns:c16="http://schemas.microsoft.com/office/drawing/2014/chart" uri="{C3380CC4-5D6E-409C-BE32-E72D297353CC}">
              <c16:uniqueId val="{00000000-CE6E-4592-AE54-43D87E2B8478}"/>
            </c:ext>
          </c:extLst>
        </c:ser>
        <c:ser>
          <c:idx val="1"/>
          <c:order val="1"/>
          <c:tx>
            <c:strRef>
              <c:f>'2018'!$D$18</c:f>
              <c:strCache>
                <c:ptCount val="1"/>
                <c:pt idx="0">
                  <c:v>ACTIVIDADES EJECUTADAS</c:v>
                </c:pt>
              </c:strCache>
            </c:strRef>
          </c:tx>
          <c:spPr>
            <a:solidFill>
              <a:srgbClr val="91C3D5"/>
            </a:solidFill>
            <a:ln w="25400">
              <a:noFill/>
            </a:ln>
          </c:spPr>
          <c:invertIfNegative val="0"/>
          <c:cat>
            <c:strRef>
              <c:f>'2018'!$E$16:$G$16</c:f>
              <c:strCache>
                <c:ptCount val="3"/>
                <c:pt idx="0">
                  <c:v>ABRIL</c:v>
                </c:pt>
                <c:pt idx="1">
                  <c:v>MAYO</c:v>
                </c:pt>
                <c:pt idx="2">
                  <c:v>JUNIO</c:v>
                </c:pt>
              </c:strCache>
            </c:strRef>
          </c:cat>
          <c:val>
            <c:numRef>
              <c:f>'2018'!$E$18:$G$18</c:f>
              <c:numCache>
                <c:formatCode>General</c:formatCode>
                <c:ptCount val="3"/>
                <c:pt idx="0">
                  <c:v>97</c:v>
                </c:pt>
                <c:pt idx="1">
                  <c:v>137</c:v>
                </c:pt>
                <c:pt idx="2">
                  <c:v>110</c:v>
                </c:pt>
              </c:numCache>
            </c:numRef>
          </c:val>
          <c:extLst>
            <c:ext xmlns:c16="http://schemas.microsoft.com/office/drawing/2014/chart" uri="{C3380CC4-5D6E-409C-BE32-E72D297353CC}">
              <c16:uniqueId val="{00000001-CE6E-4592-AE54-43D87E2B8478}"/>
            </c:ext>
          </c:extLst>
        </c:ser>
        <c:dLbls>
          <c:showLegendKey val="0"/>
          <c:showVal val="0"/>
          <c:showCatName val="0"/>
          <c:showSerName val="0"/>
          <c:showPercent val="0"/>
          <c:showBubbleSize val="0"/>
        </c:dLbls>
        <c:gapWidth val="150"/>
        <c:shape val="box"/>
        <c:axId val="256664400"/>
        <c:axId val="1"/>
        <c:axId val="0"/>
      </c:bar3DChart>
      <c:catAx>
        <c:axId val="256664400"/>
        <c:scaling>
          <c:orientation val="minMax"/>
        </c:scaling>
        <c:delete val="0"/>
        <c:axPos val="b"/>
        <c:numFmt formatCode="General" sourceLinked="1"/>
        <c:majorTickMark val="none"/>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
        <c:crossesAt val="0"/>
        <c:auto val="1"/>
        <c:lblAlgn val="ctr"/>
        <c:lblOffset val="100"/>
        <c:tickLblSkip val="1"/>
        <c:tickMarkSkip val="1"/>
        <c:noMultiLvlLbl val="0"/>
      </c:catAx>
      <c:valAx>
        <c:axId val="1"/>
        <c:scaling>
          <c:orientation val="minMax"/>
        </c:scaling>
        <c:delete val="0"/>
        <c:axPos val="l"/>
        <c:majorGridlines>
          <c:spPr>
            <a:ln w="3175">
              <a:solidFill>
                <a:srgbClr val="808080"/>
              </a:solidFill>
              <a:prstDash val="solid"/>
            </a:ln>
          </c:spPr>
        </c:majorGridlines>
        <c:numFmt formatCode="General" sourceLinked="1"/>
        <c:majorTickMark val="none"/>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256664400"/>
        <c:crossesAt val="1"/>
        <c:crossBetween val="between"/>
      </c:valAx>
      <c:spPr>
        <a:noFill/>
        <a:ln w="25400">
          <a:noFill/>
        </a:ln>
      </c:spPr>
    </c:plotArea>
    <c:plotVisOnly val="1"/>
    <c:dispBlanksAs val="gap"/>
    <c:showDLblsOverMax val="0"/>
  </c:chart>
  <c:spPr>
    <a:solidFill>
      <a:srgbClr val="FFFFFF"/>
    </a:solidFill>
    <a:ln w="3175">
      <a:solidFill>
        <a:srgbClr val="808080"/>
      </a:solidFill>
      <a:prstDash val="solid"/>
    </a:ln>
  </c:spPr>
  <c:txPr>
    <a:bodyPr/>
    <a:lstStyle/>
    <a:p>
      <a:pPr>
        <a:defRPr sz="1100" b="0" i="0" u="none" strike="noStrike" baseline="0">
          <a:solidFill>
            <a:srgbClr val="000000"/>
          </a:solidFill>
          <a:latin typeface="Calibri"/>
          <a:ea typeface="Calibri"/>
          <a:cs typeface="Calibri"/>
        </a:defRPr>
      </a:pPr>
      <a:endParaRPr lang="es-CO"/>
    </a:p>
  </c:txPr>
  <c:printSettings>
    <c:headerFooter alignWithMargins="0"/>
    <c:pageMargins b="1" l="0.75" r="0.75" t="1" header="0.51180555555555551" footer="0.51180555555555551"/>
    <c:pageSetup firstPageNumber="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Calibri"/>
                <a:ea typeface="Calibri"/>
                <a:cs typeface="Calibri"/>
              </a:defRPr>
            </a:pPr>
            <a:r>
              <a:rPr lang="en-US"/>
              <a:t>Cumplimiento Plan de Trabajo Tercer Trimestre 2018</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v>PROGRAMADAS</c:v>
          </c:tx>
          <c:invertIfNegative val="0"/>
          <c:cat>
            <c:strRef>
              <c:f>'2018'!$Q$11:$S$11</c:f>
              <c:strCache>
                <c:ptCount val="3"/>
                <c:pt idx="0">
                  <c:v>JUL</c:v>
                </c:pt>
                <c:pt idx="1">
                  <c:v>AGO</c:v>
                </c:pt>
                <c:pt idx="2">
                  <c:v>SEP</c:v>
                </c:pt>
              </c:strCache>
            </c:strRef>
          </c:cat>
          <c:val>
            <c:numRef>
              <c:f>'2018'!$Q$12:$S$12</c:f>
              <c:numCache>
                <c:formatCode>General</c:formatCode>
                <c:ptCount val="3"/>
                <c:pt idx="0">
                  <c:v>160</c:v>
                </c:pt>
                <c:pt idx="1">
                  <c:v>151</c:v>
                </c:pt>
                <c:pt idx="2">
                  <c:v>142</c:v>
                </c:pt>
              </c:numCache>
            </c:numRef>
          </c:val>
          <c:extLst>
            <c:ext xmlns:c16="http://schemas.microsoft.com/office/drawing/2014/chart" uri="{C3380CC4-5D6E-409C-BE32-E72D297353CC}">
              <c16:uniqueId val="{00000000-195D-4363-84C3-76E5AE83F079}"/>
            </c:ext>
          </c:extLst>
        </c:ser>
        <c:ser>
          <c:idx val="1"/>
          <c:order val="1"/>
          <c:tx>
            <c:v>EJECUTADAS</c:v>
          </c:tx>
          <c:spPr>
            <a:solidFill>
              <a:srgbClr val="92D050"/>
            </a:solidFill>
          </c:spPr>
          <c:invertIfNegative val="0"/>
          <c:cat>
            <c:strRef>
              <c:f>'2018'!$Q$11:$S$11</c:f>
              <c:strCache>
                <c:ptCount val="3"/>
                <c:pt idx="0">
                  <c:v>JUL</c:v>
                </c:pt>
                <c:pt idx="1">
                  <c:v>AGO</c:v>
                </c:pt>
                <c:pt idx="2">
                  <c:v>SEP</c:v>
                </c:pt>
              </c:strCache>
            </c:strRef>
          </c:cat>
          <c:val>
            <c:numRef>
              <c:f>'2018'!$Q$13:$S$13</c:f>
              <c:numCache>
                <c:formatCode>General</c:formatCode>
                <c:ptCount val="3"/>
                <c:pt idx="0">
                  <c:v>138</c:v>
                </c:pt>
                <c:pt idx="1">
                  <c:v>113</c:v>
                </c:pt>
                <c:pt idx="2">
                  <c:v>121</c:v>
                </c:pt>
              </c:numCache>
            </c:numRef>
          </c:val>
          <c:extLst>
            <c:ext xmlns:c16="http://schemas.microsoft.com/office/drawing/2014/chart" uri="{C3380CC4-5D6E-409C-BE32-E72D297353CC}">
              <c16:uniqueId val="{00000001-195D-4363-84C3-76E5AE83F079}"/>
            </c:ext>
          </c:extLst>
        </c:ser>
        <c:dLbls>
          <c:showLegendKey val="0"/>
          <c:showVal val="0"/>
          <c:showCatName val="0"/>
          <c:showSerName val="0"/>
          <c:showPercent val="0"/>
          <c:showBubbleSize val="0"/>
        </c:dLbls>
        <c:gapWidth val="150"/>
        <c:shape val="box"/>
        <c:axId val="256666800"/>
        <c:axId val="1"/>
        <c:axId val="0"/>
      </c:bar3DChart>
      <c:catAx>
        <c:axId val="256666800"/>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56666800"/>
        <c:crosses val="autoZero"/>
        <c:crossBetween val="between"/>
      </c:valAx>
      <c:dTable>
        <c:showHorzBorder val="1"/>
        <c:showVertBorder val="1"/>
        <c:showOutline val="1"/>
        <c:showKeys val="1"/>
        <c:txPr>
          <a:bodyPr/>
          <a:lstStyle/>
          <a:p>
            <a:pPr>
              <a:defRPr sz="1000" b="0" i="0" u="none" strike="noStrike" baseline="0">
                <a:solidFill>
                  <a:srgbClr val="000000"/>
                </a:solidFill>
                <a:latin typeface="Calibri"/>
                <a:ea typeface="Calibri"/>
                <a:cs typeface="Calibri"/>
              </a:defRPr>
            </a:pPr>
            <a:endParaRPr lang="es-CO"/>
          </a:p>
        </c:txPr>
      </c:dTable>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alignWithMargins="0"/>
    <c:pageMargins b="1" l="0.75000000000000022" r="0.75000000000000022" t="1" header="0.51180555555555562" footer="0.51180555555555562"/>
    <c:pageSetup firstPageNumber="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444444444444445E-2"/>
          <c:y val="4.5219208906683303E-3"/>
          <c:w val="0.89974999999999994"/>
          <c:h val="0.85634766972997012"/>
        </c:manualLayout>
      </c:layout>
      <c:lineChart>
        <c:grouping val="standard"/>
        <c:varyColors val="0"/>
        <c:ser>
          <c:idx val="0"/>
          <c:order val="0"/>
          <c:tx>
            <c:strRef>
              <c:f>'2018'!$AB$12</c:f>
              <c:strCache>
                <c:ptCount val="1"/>
                <c:pt idx="0">
                  <c:v>PORCENTAJE CUMPLIMIENTO</c:v>
                </c:pt>
              </c:strCache>
            </c:strRef>
          </c:tx>
          <c:spPr>
            <a:ln>
              <a:noFill/>
            </a:ln>
          </c:spPr>
          <c:marker>
            <c:symbol val="none"/>
          </c:marker>
          <c:trendline>
            <c:spPr>
              <a:ln w="22225">
                <a:solidFill>
                  <a:srgbClr val="C00000"/>
                </a:solidFill>
              </a:ln>
            </c:spPr>
            <c:trendlineType val="poly"/>
            <c:order val="2"/>
            <c:dispRSqr val="0"/>
            <c:dispEq val="0"/>
          </c:trendline>
          <c:cat>
            <c:strRef>
              <c:f>'2018'!$AC$11:$AE$11</c:f>
              <c:strCache>
                <c:ptCount val="3"/>
                <c:pt idx="0">
                  <c:v>JULIO</c:v>
                </c:pt>
                <c:pt idx="1">
                  <c:v>AGOSTO</c:v>
                </c:pt>
                <c:pt idx="2">
                  <c:v>SEP</c:v>
                </c:pt>
              </c:strCache>
            </c:strRef>
          </c:cat>
          <c:val>
            <c:numRef>
              <c:f>'2018'!$AC$12:$AE$12</c:f>
              <c:numCache>
                <c:formatCode>0%</c:formatCode>
                <c:ptCount val="3"/>
                <c:pt idx="0">
                  <c:v>0.86</c:v>
                </c:pt>
                <c:pt idx="1">
                  <c:v>0.74</c:v>
                </c:pt>
                <c:pt idx="2">
                  <c:v>0.82</c:v>
                </c:pt>
              </c:numCache>
            </c:numRef>
          </c:val>
          <c:smooth val="0"/>
          <c:extLst>
            <c:ext xmlns:c16="http://schemas.microsoft.com/office/drawing/2014/chart" uri="{C3380CC4-5D6E-409C-BE32-E72D297353CC}">
              <c16:uniqueId val="{00000001-BB8F-4E08-B09E-F8A69A6D5AEB}"/>
            </c:ext>
          </c:extLst>
        </c:ser>
        <c:dLbls>
          <c:showLegendKey val="0"/>
          <c:showVal val="0"/>
          <c:showCatName val="0"/>
          <c:showSerName val="0"/>
          <c:showPercent val="0"/>
          <c:showBubbleSize val="0"/>
        </c:dLbls>
        <c:smooth val="0"/>
        <c:axId val="256720016"/>
        <c:axId val="1"/>
      </c:lineChart>
      <c:catAx>
        <c:axId val="256720016"/>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1"/>
        <c:axPos val="l"/>
        <c:majorGridlines>
          <c:spPr>
            <a:ln>
              <a:solidFill>
                <a:schemeClr val="bg1"/>
              </a:solidFill>
            </a:ln>
          </c:spPr>
        </c:majorGridlines>
        <c:numFmt formatCode="0%" sourceLinked="1"/>
        <c:majorTickMark val="out"/>
        <c:minorTickMark val="none"/>
        <c:tickLblPos val="nextTo"/>
        <c:crossAx val="256720016"/>
        <c:crosses val="autoZero"/>
        <c:crossBetween val="between"/>
      </c:valAx>
      <c:spPr>
        <a:noFill/>
        <a:ln w="25400">
          <a:noFill/>
        </a:ln>
      </c:spPr>
    </c:plotArea>
    <c:plotVisOnly val="1"/>
    <c:dispBlanksAs val="gap"/>
    <c:showDLblsOverMax val="0"/>
  </c:chart>
  <c:spPr>
    <a:noFill/>
    <a:ln w="0">
      <a:noFill/>
    </a:ln>
  </c:spPr>
  <c:txPr>
    <a:bodyPr/>
    <a:lstStyle/>
    <a:p>
      <a:pPr>
        <a:defRPr sz="1000" b="0" i="0" u="none" strike="noStrike" baseline="0">
          <a:solidFill>
            <a:srgbClr val="FF0000"/>
          </a:solidFill>
          <a:latin typeface="Calibri"/>
          <a:ea typeface="Calibri"/>
          <a:cs typeface="Calibri"/>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Ejecución Plan de Trabajo de SST Por Trimestre</a:t>
            </a:r>
          </a:p>
        </c:rich>
      </c:tx>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32046979865771813"/>
          <c:y val="0.15743462645007639"/>
          <c:w val="0.65436241610738255"/>
          <c:h val="0.53935936839378018"/>
        </c:manualLayout>
      </c:layout>
      <c:bar3DChart>
        <c:barDir val="col"/>
        <c:grouping val="clustered"/>
        <c:varyColors val="0"/>
        <c:ser>
          <c:idx val="0"/>
          <c:order val="0"/>
          <c:tx>
            <c:strRef>
              <c:f>'2018'!$J$17</c:f>
              <c:strCache>
                <c:ptCount val="1"/>
                <c:pt idx="0">
                  <c:v>ACTIVIDADES PROGRAMADAS</c:v>
                </c:pt>
              </c:strCache>
            </c:strRef>
          </c:tx>
          <c:invertIfNegative val="0"/>
          <c:cat>
            <c:strRef>
              <c:f>'2018'!$K$16:$M$16</c:f>
              <c:strCache>
                <c:ptCount val="3"/>
                <c:pt idx="0">
                  <c:v>1ER TRIMESTRE</c:v>
                </c:pt>
                <c:pt idx="1">
                  <c:v>2DO TRIMESTRE</c:v>
                </c:pt>
                <c:pt idx="2">
                  <c:v>3ro TRIMESTRE</c:v>
                </c:pt>
              </c:strCache>
            </c:strRef>
          </c:cat>
          <c:val>
            <c:numRef>
              <c:f>'2018'!$K$17:$M$17</c:f>
              <c:numCache>
                <c:formatCode>General</c:formatCode>
                <c:ptCount val="3"/>
                <c:pt idx="0">
                  <c:v>377</c:v>
                </c:pt>
                <c:pt idx="1">
                  <c:v>380</c:v>
                </c:pt>
                <c:pt idx="2">
                  <c:v>453</c:v>
                </c:pt>
              </c:numCache>
            </c:numRef>
          </c:val>
          <c:extLst>
            <c:ext xmlns:c16="http://schemas.microsoft.com/office/drawing/2014/chart" uri="{C3380CC4-5D6E-409C-BE32-E72D297353CC}">
              <c16:uniqueId val="{00000000-B62F-47E8-8B33-4600E12E0DBD}"/>
            </c:ext>
          </c:extLst>
        </c:ser>
        <c:ser>
          <c:idx val="1"/>
          <c:order val="1"/>
          <c:tx>
            <c:strRef>
              <c:f>'2018'!$J$18</c:f>
              <c:strCache>
                <c:ptCount val="1"/>
                <c:pt idx="0">
                  <c:v>ACTIVIDADES EJECUTADAS</c:v>
                </c:pt>
              </c:strCache>
            </c:strRef>
          </c:tx>
          <c:spPr>
            <a:solidFill>
              <a:srgbClr val="92D050"/>
            </a:solidFill>
          </c:spPr>
          <c:invertIfNegative val="0"/>
          <c:cat>
            <c:strRef>
              <c:f>'2018'!$K$16:$M$16</c:f>
              <c:strCache>
                <c:ptCount val="3"/>
                <c:pt idx="0">
                  <c:v>1ER TRIMESTRE</c:v>
                </c:pt>
                <c:pt idx="1">
                  <c:v>2DO TRIMESTRE</c:v>
                </c:pt>
                <c:pt idx="2">
                  <c:v>3ro TRIMESTRE</c:v>
                </c:pt>
              </c:strCache>
            </c:strRef>
          </c:cat>
          <c:val>
            <c:numRef>
              <c:f>'2018'!$K$18:$M$18</c:f>
              <c:numCache>
                <c:formatCode>General</c:formatCode>
                <c:ptCount val="3"/>
                <c:pt idx="0">
                  <c:v>343</c:v>
                </c:pt>
                <c:pt idx="1">
                  <c:v>344</c:v>
                </c:pt>
                <c:pt idx="2">
                  <c:v>371</c:v>
                </c:pt>
              </c:numCache>
            </c:numRef>
          </c:val>
          <c:extLst>
            <c:ext xmlns:c16="http://schemas.microsoft.com/office/drawing/2014/chart" uri="{C3380CC4-5D6E-409C-BE32-E72D297353CC}">
              <c16:uniqueId val="{00000001-B62F-47E8-8B33-4600E12E0DBD}"/>
            </c:ext>
          </c:extLst>
        </c:ser>
        <c:ser>
          <c:idx val="2"/>
          <c:order val="2"/>
          <c:tx>
            <c:strRef>
              <c:f>'2018'!$J$19</c:f>
              <c:strCache>
                <c:ptCount val="1"/>
                <c:pt idx="0">
                  <c:v>PORCENTAJE CUMPLIMIENTO</c:v>
                </c:pt>
              </c:strCache>
            </c:strRef>
          </c:tx>
          <c:invertIfNegative val="0"/>
          <c:cat>
            <c:strRef>
              <c:f>'2018'!$K$16:$M$16</c:f>
              <c:strCache>
                <c:ptCount val="3"/>
                <c:pt idx="0">
                  <c:v>1ER TRIMESTRE</c:v>
                </c:pt>
                <c:pt idx="1">
                  <c:v>2DO TRIMESTRE</c:v>
                </c:pt>
                <c:pt idx="2">
                  <c:v>3ro TRIMESTRE</c:v>
                </c:pt>
              </c:strCache>
            </c:strRef>
          </c:cat>
          <c:val>
            <c:numRef>
              <c:f>'2018'!$K$19:$M$19</c:f>
              <c:numCache>
                <c:formatCode>0%</c:formatCode>
                <c:ptCount val="3"/>
                <c:pt idx="0">
                  <c:v>0.91</c:v>
                </c:pt>
                <c:pt idx="1">
                  <c:v>0.9</c:v>
                </c:pt>
                <c:pt idx="2">
                  <c:v>0.81898454746136862</c:v>
                </c:pt>
              </c:numCache>
            </c:numRef>
          </c:val>
          <c:extLst>
            <c:ext xmlns:c16="http://schemas.microsoft.com/office/drawing/2014/chart" uri="{C3380CC4-5D6E-409C-BE32-E72D297353CC}">
              <c16:uniqueId val="{00000002-B62F-47E8-8B33-4600E12E0DBD}"/>
            </c:ext>
          </c:extLst>
        </c:ser>
        <c:dLbls>
          <c:showLegendKey val="0"/>
          <c:showVal val="0"/>
          <c:showCatName val="0"/>
          <c:showSerName val="0"/>
          <c:showPercent val="0"/>
          <c:showBubbleSize val="0"/>
        </c:dLbls>
        <c:gapWidth val="150"/>
        <c:shape val="box"/>
        <c:axId val="256726256"/>
        <c:axId val="1"/>
        <c:axId val="0"/>
      </c:bar3DChart>
      <c:catAx>
        <c:axId val="256726256"/>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56726256"/>
        <c:crosses val="autoZero"/>
        <c:crossBetween val="between"/>
      </c:valAx>
      <c:dTable>
        <c:showHorzBorder val="1"/>
        <c:showVertBorder val="1"/>
        <c:showOutline val="1"/>
        <c:showKeys val="1"/>
        <c:txPr>
          <a:bodyPr/>
          <a:lstStyle/>
          <a:p>
            <a:pPr>
              <a:defRPr sz="1000" b="0" i="0" u="none" strike="noStrike" baseline="0">
                <a:solidFill>
                  <a:srgbClr val="000000"/>
                </a:solidFill>
                <a:latin typeface="Calibri"/>
                <a:ea typeface="Calibri"/>
                <a:cs typeface="Calibri"/>
              </a:defRPr>
            </a:pPr>
            <a:endParaRPr lang="es-CO"/>
          </a:p>
        </c:txPr>
      </c:dTable>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80" b="0" i="0" u="none" strike="noStrike" baseline="0">
                <a:solidFill>
                  <a:srgbClr val="000000"/>
                </a:solidFill>
                <a:latin typeface="Calibri"/>
                <a:ea typeface="Calibri"/>
                <a:cs typeface="Calibri"/>
              </a:defRPr>
            </a:pPr>
            <a:r>
              <a:rPr lang="en-US"/>
              <a:t>Cumplimiento plan de Trabajo SG-SST </a:t>
            </a:r>
          </a:p>
        </c:rich>
      </c:tx>
      <c:overlay val="0"/>
      <c:spPr>
        <a:noFill/>
        <a:ln w="25400">
          <a:noFill/>
        </a:ln>
      </c:spPr>
    </c:title>
    <c:autoTitleDeleted val="0"/>
    <c:plotArea>
      <c:layout/>
      <c:barChart>
        <c:barDir val="col"/>
        <c:grouping val="clustered"/>
        <c:varyColors val="0"/>
        <c:ser>
          <c:idx val="0"/>
          <c:order val="0"/>
          <c:tx>
            <c:strRef>
              <c:f>'2021 (2)'!$C$3</c:f>
              <c:strCache>
                <c:ptCount val="1"/>
                <c:pt idx="0">
                  <c:v>ACTIVIDADES PROGRAMADAS</c:v>
                </c:pt>
              </c:strCache>
            </c:strRef>
          </c:tx>
          <c:spPr>
            <a:solidFill>
              <a:srgbClr val="5B9BD5"/>
            </a:solidFill>
          </c:spPr>
          <c:invertIfNegative val="0"/>
          <c:dLbls>
            <c:spPr>
              <a:noFill/>
              <a:ln w="25400">
                <a:noFill/>
              </a:ln>
            </c:spPr>
            <c:txPr>
              <a:bodyPr wrap="square" lIns="38100" tIns="19050" rIns="38100" bIns="19050" anchor="ctr">
                <a:spAutoFit/>
              </a:bodyPr>
              <a:lstStyle/>
              <a:p>
                <a:pPr>
                  <a:defRPr sz="14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'2021 (2)'!$D$2:$O$2</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'2021 (2)'!$D$3:$O$3</c:f>
              <c:numCache>
                <c:formatCode>General</c:formatCode>
                <c:ptCount val="12"/>
                <c:pt idx="0">
                  <c:v>55</c:v>
                </c:pt>
                <c:pt idx="1">
                  <c:v>108</c:v>
                </c:pt>
                <c:pt idx="2">
                  <c:v>149</c:v>
                </c:pt>
                <c:pt idx="3">
                  <c:v>141</c:v>
                </c:pt>
                <c:pt idx="4">
                  <c:v>148</c:v>
                </c:pt>
                <c:pt idx="5">
                  <c:v>149</c:v>
                </c:pt>
                <c:pt idx="6">
                  <c:v>131</c:v>
                </c:pt>
                <c:pt idx="7">
                  <c:v>122</c:v>
                </c:pt>
                <c:pt idx="8">
                  <c:v>141</c:v>
                </c:pt>
                <c:pt idx="9">
                  <c:v>137</c:v>
                </c:pt>
                <c:pt idx="10">
                  <c:v>112</c:v>
                </c:pt>
                <c:pt idx="11">
                  <c:v>100</c:v>
                </c:pt>
              </c:numCache>
            </c:numRef>
          </c:val>
          <c:extLst>
            <c:ext xmlns:c16="http://schemas.microsoft.com/office/drawing/2014/chart" uri="{C3380CC4-5D6E-409C-BE32-E72D297353CC}">
              <c16:uniqueId val="{00000000-DA45-4F8F-814E-4B254A76C172}"/>
            </c:ext>
          </c:extLst>
        </c:ser>
        <c:ser>
          <c:idx val="1"/>
          <c:order val="1"/>
          <c:tx>
            <c:strRef>
              <c:f>'2021 (2)'!$C$4</c:f>
              <c:strCache>
                <c:ptCount val="1"/>
                <c:pt idx="0">
                  <c:v>ACTIVIDADES EJECUTADAS</c:v>
                </c:pt>
              </c:strCache>
            </c:strRef>
          </c:tx>
          <c:spPr>
            <a:solidFill>
              <a:srgbClr val="92D050"/>
            </a:solidFill>
            <a:ln>
              <a:solidFill>
                <a:srgbClr val="00B050"/>
              </a:solidFill>
            </a:ln>
          </c:spPr>
          <c:invertIfNegative val="0"/>
          <c:dLbls>
            <c:spPr>
              <a:noFill/>
              <a:ln w="25400">
                <a:noFill/>
              </a:ln>
            </c:spPr>
            <c:txPr>
              <a:bodyPr wrap="square" lIns="38100" tIns="19050" rIns="38100" bIns="19050" anchor="ctr">
                <a:spAutoFit/>
              </a:bodyPr>
              <a:lstStyle/>
              <a:p>
                <a:pPr>
                  <a:defRPr sz="1400" b="0" i="0" u="none" strike="noStrike" baseline="0">
                    <a:solidFill>
                      <a:srgbClr val="000000"/>
                    </a:solidFill>
                    <a:latin typeface="Calibri"/>
                    <a:ea typeface="Calibri"/>
                    <a:cs typeface="Calibri"/>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'2021 (2)'!$D$2:$O$2</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'2021 (2)'!$D$4:$O$4</c:f>
              <c:numCache>
                <c:formatCode>General</c:formatCode>
                <c:ptCount val="12"/>
                <c:pt idx="0">
                  <c:v>55</c:v>
                </c:pt>
                <c:pt idx="1">
                  <c:v>99</c:v>
                </c:pt>
                <c:pt idx="2">
                  <c:v>134</c:v>
                </c:pt>
                <c:pt idx="3">
                  <c:v>131</c:v>
                </c:pt>
                <c:pt idx="4">
                  <c:v>141</c:v>
                </c:pt>
                <c:pt idx="5">
                  <c:v>154</c:v>
                </c:pt>
                <c:pt idx="6">
                  <c:v>121</c:v>
                </c:pt>
                <c:pt idx="7">
                  <c:v>120</c:v>
                </c:pt>
                <c:pt idx="8">
                  <c:v>124</c:v>
                </c:pt>
                <c:pt idx="9">
                  <c:v>151</c:v>
                </c:pt>
                <c:pt idx="10">
                  <c:v>133</c:v>
                </c:pt>
                <c:pt idx="11">
                  <c:v>91</c:v>
                </c:pt>
              </c:numCache>
            </c:numRef>
          </c:val>
          <c:extLst>
            <c:ext xmlns:c16="http://schemas.microsoft.com/office/drawing/2014/chart" uri="{C3380CC4-5D6E-409C-BE32-E72D297353CC}">
              <c16:uniqueId val="{00000001-DA45-4F8F-814E-4B254A76C172}"/>
            </c:ext>
          </c:extLst>
        </c:ser>
        <c:dLbls>
          <c:showLegendKey val="0"/>
          <c:showVal val="0"/>
          <c:showCatName val="0"/>
          <c:showSerName val="0"/>
          <c:showPercent val="0"/>
          <c:showBubbleSize val="0"/>
        </c:dLbls>
        <c:gapWidth val="150"/>
        <c:axId val="257146848"/>
        <c:axId val="1"/>
      </c:barChart>
      <c:catAx>
        <c:axId val="257146848"/>
        <c:scaling>
          <c:orientation val="minMax"/>
        </c:scaling>
        <c:delete val="0"/>
        <c:axPos val="b"/>
        <c:numFmt formatCode="General" sourceLinked="1"/>
        <c:majorTickMark val="none"/>
        <c:minorTickMark val="none"/>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General" sourceLinked="1"/>
        <c:majorTickMark val="none"/>
        <c:minorTickMark val="none"/>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257146848"/>
        <c:crosses val="autoZero"/>
        <c:crossBetween val="between"/>
        <c:majorUnit val="10"/>
      </c:valAx>
      <c:dTable>
        <c:showHorzBorder val="1"/>
        <c:showVertBorder val="1"/>
        <c:showOutline val="1"/>
        <c:showKeys val="1"/>
        <c:spPr>
          <a:ln>
            <a:solidFill>
              <a:srgbClr val="FFFFFF"/>
            </a:solidFill>
            <a:prstDash val="solid"/>
          </a:ln>
        </c:spPr>
        <c:txPr>
          <a:bodyPr/>
          <a:lstStyle/>
          <a:p>
            <a:pPr>
              <a:defRPr sz="1400" b="0" i="0" u="none" strike="noStrike" baseline="0">
                <a:solidFill>
                  <a:srgbClr val="000000"/>
                </a:solidFill>
                <a:latin typeface="Calibri"/>
                <a:ea typeface="Calibri"/>
                <a:cs typeface="Calibri"/>
              </a:defRPr>
            </a:pPr>
            <a:endParaRPr lang="es-CO"/>
          </a:p>
        </c:txPr>
      </c:dTable>
      <c:spPr>
        <a:noFill/>
        <a:ln w="25400">
          <a:noFill/>
        </a:ln>
      </c:spPr>
    </c:plotArea>
    <c:plotVisOnly val="1"/>
    <c:dispBlanksAs val="gap"/>
    <c:showDLblsOverMax val="0"/>
  </c:chart>
  <c:spPr>
    <a:solidFill>
      <a:schemeClr val="bg1">
        <a:lumMod val="75000"/>
      </a:schemeClr>
    </a:solidFill>
    <a:ln w="9525" cap="flat" cmpd="sng" algn="ctr">
      <a:solidFill>
        <a:schemeClr val="tx1">
          <a:lumMod val="15000"/>
          <a:lumOff val="85000"/>
        </a:schemeClr>
      </a:solidFill>
      <a:round/>
    </a:ln>
    <a:effectLst/>
  </c:spPr>
  <c:txPr>
    <a:bodyPr/>
    <a:lstStyle/>
    <a:p>
      <a:pPr>
        <a:defRPr sz="14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000" b="1" i="0" u="none" strike="noStrike" baseline="0">
                <a:solidFill>
                  <a:srgbClr val="000000"/>
                </a:solidFill>
                <a:latin typeface="Calibri"/>
                <a:ea typeface="Calibri"/>
                <a:cs typeface="Calibri"/>
              </a:rPr>
              <a:t>CUMLIMIENTO PLAN DE TRABAJO SG-SST  </a:t>
            </a:r>
          </a:p>
          <a:p>
            <a:pPr>
              <a:defRPr sz="1000" b="0" i="0" u="none" strike="noStrike" baseline="0">
                <a:solidFill>
                  <a:srgbClr val="000000"/>
                </a:solidFill>
                <a:latin typeface="Calibri"/>
                <a:ea typeface="Calibri"/>
                <a:cs typeface="Calibri"/>
              </a:defRPr>
            </a:pPr>
            <a:r>
              <a:rPr lang="en-US" sz="1000" b="1" i="0" u="none" strike="noStrike" baseline="0">
                <a:solidFill>
                  <a:srgbClr val="000000"/>
                </a:solidFill>
                <a:latin typeface="Calibri"/>
                <a:ea typeface="Calibri"/>
                <a:cs typeface="Calibri"/>
              </a:rPr>
              <a:t>POR LINEAS DE INTERVENCIÓN</a:t>
            </a:r>
          </a:p>
        </c:rich>
      </c:tx>
      <c:layout>
        <c:manualLayout>
          <c:xMode val="edge"/>
          <c:yMode val="edge"/>
          <c:x val="6.3886962316238964E-3"/>
          <c:y val="0"/>
        </c:manualLayout>
      </c:layout>
      <c:overlay val="0"/>
      <c:spPr>
        <a:noFill/>
        <a:ln w="25400">
          <a:noFill/>
        </a:ln>
      </c:spPr>
    </c:title>
    <c:autoTitleDeleted val="0"/>
    <c:plotArea>
      <c:layout/>
      <c:radarChart>
        <c:radarStyle val="marker"/>
        <c:varyColors val="0"/>
        <c:ser>
          <c:idx val="0"/>
          <c:order val="0"/>
          <c:tx>
            <c:strRef>
              <c:f>'2021 (2)'!$D$37</c:f>
              <c:strCache>
                <c:ptCount val="1"/>
                <c:pt idx="0">
                  <c:v>1ER TRIMESTRE </c:v>
                </c:pt>
              </c:strCache>
            </c:strRef>
          </c:tx>
          <c:spPr>
            <a:ln w="28575" cap="rnd">
              <a:solidFill>
                <a:schemeClr val="accent1"/>
              </a:solidFill>
              <a:round/>
            </a:ln>
            <a:effectLst/>
          </c:spPr>
          <c:marker>
            <c:symbol val="none"/>
          </c:marker>
          <c:dLbls>
            <c:dLbl>
              <c:idx val="0"/>
              <c:layout>
                <c:manualLayout>
                  <c:x val="4.7222222222222221E-2"/>
                  <c:y val="4.9192932486250833E-2"/>
                </c:manualLayout>
              </c:layout>
              <c:spPr>
                <a:noFill/>
                <a:ln w="25400">
                  <a:noFill/>
                </a:ln>
              </c:spPr>
              <c:txPr>
                <a:bodyPr/>
                <a:lstStyle/>
                <a:p>
                  <a:pPr>
                    <a:defRPr sz="9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305-4807-8C00-29D42E107226}"/>
                </c:ext>
              </c:extLst>
            </c:dLbl>
            <c:dLbl>
              <c:idx val="2"/>
              <c:layout>
                <c:manualLayout>
                  <c:x val="0"/>
                  <c:y val="-3.6894699364688123E-2"/>
                </c:manualLayout>
              </c:layout>
              <c:spPr>
                <a:noFill/>
                <a:ln w="25400">
                  <a:noFill/>
                </a:ln>
              </c:spPr>
              <c:txPr>
                <a:bodyPr/>
                <a:lstStyle/>
                <a:p>
                  <a:pPr>
                    <a:defRPr sz="9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305-4807-8C00-29D42E107226}"/>
                </c:ext>
              </c:extLst>
            </c:dLbl>
            <c:dLbl>
              <c:idx val="3"/>
              <c:layout>
                <c:manualLayout>
                  <c:x val="8.8888888888888892E-2"/>
                  <c:y val="-8.1988220810418812E-3"/>
                </c:manualLayout>
              </c:layout>
              <c:spPr>
                <a:noFill/>
                <a:ln w="25400">
                  <a:noFill/>
                </a:ln>
              </c:spPr>
              <c:txPr>
                <a:bodyPr/>
                <a:lstStyle/>
                <a:p>
                  <a:pPr>
                    <a:defRPr sz="9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305-4807-8C00-29D42E107226}"/>
                </c:ext>
              </c:extLst>
            </c:dLbl>
            <c:spPr>
              <a:noFill/>
              <a:ln w="25400">
                <a:noFill/>
              </a:ln>
            </c:spPr>
            <c:txPr>
              <a:bodyPr wrap="square" lIns="38100" tIns="19050" rIns="38100" bIns="19050" anchor="ctr">
                <a:spAutoFit/>
              </a:bodyPr>
              <a:lstStyle/>
              <a:p>
                <a:pPr>
                  <a:defRPr sz="9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'2021 (2)'!$C$38:$C$41</c:f>
              <c:strCache>
                <c:ptCount val="4"/>
                <c:pt idx="0">
                  <c:v>GESTIÓN INTEGRAL DEL SGSST </c:v>
                </c:pt>
                <c:pt idx="1">
                  <c:v>GESTION DE PELIGROS Y RIESGOS </c:v>
                </c:pt>
                <c:pt idx="2">
                  <c:v>GESTIÓN  DE SALUD </c:v>
                </c:pt>
                <c:pt idx="3">
                  <c:v>GESTION DE AMENAZAS </c:v>
                </c:pt>
              </c:strCache>
            </c:strRef>
          </c:cat>
          <c:val>
            <c:numRef>
              <c:f>'2021 (2)'!$D$38:$D$41</c:f>
              <c:numCache>
                <c:formatCode>0%</c:formatCode>
                <c:ptCount val="4"/>
                <c:pt idx="0">
                  <c:v>0.8571428571428571</c:v>
                </c:pt>
                <c:pt idx="1">
                  <c:v>0.74683544303797467</c:v>
                </c:pt>
                <c:pt idx="2">
                  <c:v>0.97206703910614523</c:v>
                </c:pt>
                <c:pt idx="3">
                  <c:v>1.0425531914893618</c:v>
                </c:pt>
              </c:numCache>
            </c:numRef>
          </c:val>
          <c:extLst>
            <c:ext xmlns:c16="http://schemas.microsoft.com/office/drawing/2014/chart" uri="{C3380CC4-5D6E-409C-BE32-E72D297353CC}">
              <c16:uniqueId val="{00000003-8305-4807-8C00-29D42E107226}"/>
            </c:ext>
          </c:extLst>
        </c:ser>
        <c:dLbls>
          <c:showLegendKey val="0"/>
          <c:showVal val="0"/>
          <c:showCatName val="0"/>
          <c:showSerName val="0"/>
          <c:showPercent val="0"/>
          <c:showBubbleSize val="0"/>
        </c:dLbls>
        <c:axId val="257142528"/>
        <c:axId val="1"/>
      </c:radarChart>
      <c:catAx>
        <c:axId val="257142528"/>
        <c:scaling>
          <c:orientation val="minMax"/>
        </c:scaling>
        <c:delete val="0"/>
        <c:axPos val="b"/>
        <c:numFmt formatCode="General" sourceLinked="1"/>
        <c:majorTickMark val="out"/>
        <c:minorTickMark val="none"/>
        <c:tickLblPos val="nextTo"/>
        <c:txPr>
          <a:bodyPr rot="0" vert="horz"/>
          <a:lstStyle/>
          <a:p>
            <a:pPr>
              <a:defRPr sz="900" b="0" i="0" u="none" strike="noStrike" baseline="0">
                <a:solidFill>
                  <a:srgbClr val="333333"/>
                </a:solidFill>
                <a:latin typeface="Calibri"/>
                <a:ea typeface="Calibri"/>
                <a:cs typeface="Calibri"/>
              </a:defRPr>
            </a:pPr>
            <a:endParaRPr lang="es-CO"/>
          </a:p>
        </c:txPr>
        <c:crossAx val="1"/>
        <c:crosses val="autoZero"/>
        <c:auto val="0"/>
        <c:lblAlgn val="ctr"/>
        <c:lblOffset val="100"/>
        <c:noMultiLvlLbl val="0"/>
      </c:catAx>
      <c:valAx>
        <c:axId val="1"/>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crossAx val="257142528"/>
        <c:crosses val="autoZero"/>
        <c:crossBetween val="between"/>
      </c:valAx>
      <c:spPr>
        <a:noFill/>
        <a:ln w="25400">
          <a:noFill/>
        </a:ln>
      </c:spPr>
    </c:plotArea>
    <c:plotVisOnly val="1"/>
    <c:dispBlanksAs val="gap"/>
    <c:showDLblsOverMax val="0"/>
  </c:chart>
  <c:spPr>
    <a:solidFill>
      <a:schemeClr val="accent6">
        <a:lumMod val="20000"/>
        <a:lumOff val="80000"/>
      </a:schemeClr>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000" b="1" i="0" u="none" strike="noStrike" baseline="0">
                <a:solidFill>
                  <a:srgbClr val="000000"/>
                </a:solidFill>
                <a:latin typeface="Calibri"/>
                <a:ea typeface="Calibri"/>
                <a:cs typeface="Calibri"/>
              </a:rPr>
              <a:t>CUMLIMIENTO PLAN DE TRABAJO SG-SST  </a:t>
            </a:r>
          </a:p>
          <a:p>
            <a:pPr>
              <a:defRPr sz="1000" b="0" i="0" u="none" strike="noStrike" baseline="0">
                <a:solidFill>
                  <a:srgbClr val="000000"/>
                </a:solidFill>
                <a:latin typeface="Calibri"/>
                <a:ea typeface="Calibri"/>
                <a:cs typeface="Calibri"/>
              </a:defRPr>
            </a:pPr>
            <a:r>
              <a:rPr lang="en-US" sz="1000" b="1" i="0" u="none" strike="noStrike" baseline="0">
                <a:solidFill>
                  <a:srgbClr val="000000"/>
                </a:solidFill>
                <a:latin typeface="Calibri"/>
                <a:ea typeface="Calibri"/>
                <a:cs typeface="Calibri"/>
              </a:rPr>
              <a:t>POR LINEAS DE INTERVENCIÓN</a:t>
            </a:r>
          </a:p>
        </c:rich>
      </c:tx>
      <c:layout>
        <c:manualLayout>
          <c:xMode val="edge"/>
          <c:yMode val="edge"/>
          <c:x val="6.3892013498312713E-3"/>
          <c:y val="0"/>
        </c:manualLayout>
      </c:layout>
      <c:overlay val="0"/>
      <c:spPr>
        <a:noFill/>
        <a:ln w="25400">
          <a:noFill/>
        </a:ln>
      </c:spPr>
    </c:title>
    <c:autoTitleDeleted val="0"/>
    <c:plotArea>
      <c:layout/>
      <c:radarChart>
        <c:radarStyle val="marker"/>
        <c:varyColors val="0"/>
        <c:ser>
          <c:idx val="0"/>
          <c:order val="0"/>
          <c:tx>
            <c:strRef>
              <c:f>'2021 (2)'!$E$37</c:f>
              <c:strCache>
                <c:ptCount val="1"/>
                <c:pt idx="0">
                  <c:v>2do TRIMESTRE </c:v>
                </c:pt>
              </c:strCache>
            </c:strRef>
          </c:tx>
          <c:spPr>
            <a:ln w="28575" cap="rnd">
              <a:solidFill>
                <a:schemeClr val="accent1"/>
              </a:solidFill>
              <a:round/>
            </a:ln>
            <a:effectLst/>
          </c:spPr>
          <c:marker>
            <c:symbol val="none"/>
          </c:marker>
          <c:dLbls>
            <c:dLbl>
              <c:idx val="0"/>
              <c:layout>
                <c:manualLayout>
                  <c:x val="4.7222222222222221E-2"/>
                  <c:y val="4.9192932486250833E-2"/>
                </c:manualLayout>
              </c:layout>
              <c:spPr>
                <a:noFill/>
                <a:ln w="25400">
                  <a:noFill/>
                </a:ln>
              </c:spPr>
              <c:txPr>
                <a:bodyPr/>
                <a:lstStyle/>
                <a:p>
                  <a:pPr>
                    <a:defRPr sz="9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ADC-422C-95DC-55AAFE8EEAF3}"/>
                </c:ext>
              </c:extLst>
            </c:dLbl>
            <c:dLbl>
              <c:idx val="2"/>
              <c:layout>
                <c:manualLayout>
                  <c:x val="0"/>
                  <c:y val="-3.6894699364688123E-2"/>
                </c:manualLayout>
              </c:layout>
              <c:spPr>
                <a:noFill/>
                <a:ln w="25400">
                  <a:noFill/>
                </a:ln>
              </c:spPr>
              <c:txPr>
                <a:bodyPr/>
                <a:lstStyle/>
                <a:p>
                  <a:pPr>
                    <a:defRPr sz="9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DC-422C-95DC-55AAFE8EEAF3}"/>
                </c:ext>
              </c:extLst>
            </c:dLbl>
            <c:dLbl>
              <c:idx val="3"/>
              <c:layout>
                <c:manualLayout>
                  <c:x val="8.8888888888888892E-2"/>
                  <c:y val="-8.1988220810418812E-3"/>
                </c:manualLayout>
              </c:layout>
              <c:spPr>
                <a:noFill/>
                <a:ln w="25400">
                  <a:noFill/>
                </a:ln>
              </c:spPr>
              <c:txPr>
                <a:bodyPr/>
                <a:lstStyle/>
                <a:p>
                  <a:pPr>
                    <a:defRPr sz="9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ADC-422C-95DC-55AAFE8EEAF3}"/>
                </c:ext>
              </c:extLst>
            </c:dLbl>
            <c:spPr>
              <a:noFill/>
              <a:ln w="25400">
                <a:noFill/>
              </a:ln>
            </c:spPr>
            <c:txPr>
              <a:bodyPr wrap="square" lIns="38100" tIns="19050" rIns="38100" bIns="19050" anchor="ctr">
                <a:spAutoFit/>
              </a:bodyPr>
              <a:lstStyle/>
              <a:p>
                <a:pPr>
                  <a:defRPr sz="9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'2021 (2)'!$C$38:$C$43</c:f>
              <c:strCache>
                <c:ptCount val="6"/>
                <c:pt idx="0">
                  <c:v>GESTIÓN INTEGRAL DEL SGSST </c:v>
                </c:pt>
                <c:pt idx="1">
                  <c:v>GESTION DE PELIGROS Y RIESGOS </c:v>
                </c:pt>
                <c:pt idx="2">
                  <c:v>GESTIÓN  DE SALUD </c:v>
                </c:pt>
                <c:pt idx="3">
                  <c:v>GESTION DE AMENAZAS </c:v>
                </c:pt>
                <c:pt idx="4">
                  <c:v>GESTIÓN DE RESULTADOS DEL SG-SST</c:v>
                </c:pt>
                <c:pt idx="5">
                  <c:v>ACCIONES PREVENTIVAS Y CORRECTIVAS </c:v>
                </c:pt>
              </c:strCache>
            </c:strRef>
          </c:cat>
          <c:val>
            <c:numRef>
              <c:f>'2021 (2)'!$E$38:$E$43</c:f>
              <c:numCache>
                <c:formatCode>0%</c:formatCode>
                <c:ptCount val="6"/>
                <c:pt idx="0">
                  <c:v>0.78947368421052633</c:v>
                </c:pt>
                <c:pt idx="1">
                  <c:v>0.88793103448275867</c:v>
                </c:pt>
                <c:pt idx="2">
                  <c:v>1.0169491525423728</c:v>
                </c:pt>
                <c:pt idx="3">
                  <c:v>1.0483870967741935</c:v>
                </c:pt>
                <c:pt idx="4">
                  <c:v>1</c:v>
                </c:pt>
                <c:pt idx="5">
                  <c:v>0.5</c:v>
                </c:pt>
              </c:numCache>
            </c:numRef>
          </c:val>
          <c:extLst>
            <c:ext xmlns:c16="http://schemas.microsoft.com/office/drawing/2014/chart" uri="{C3380CC4-5D6E-409C-BE32-E72D297353CC}">
              <c16:uniqueId val="{00000003-CADC-422C-95DC-55AAFE8EEAF3}"/>
            </c:ext>
          </c:extLst>
        </c:ser>
        <c:dLbls>
          <c:showLegendKey val="0"/>
          <c:showVal val="0"/>
          <c:showCatName val="0"/>
          <c:showSerName val="0"/>
          <c:showPercent val="0"/>
          <c:showBubbleSize val="0"/>
        </c:dLbls>
        <c:axId val="257143488"/>
        <c:axId val="1"/>
      </c:radarChart>
      <c:catAx>
        <c:axId val="257143488"/>
        <c:scaling>
          <c:orientation val="minMax"/>
        </c:scaling>
        <c:delete val="0"/>
        <c:axPos val="b"/>
        <c:numFmt formatCode="General" sourceLinked="1"/>
        <c:majorTickMark val="out"/>
        <c:minorTickMark val="none"/>
        <c:tickLblPos val="nextTo"/>
        <c:txPr>
          <a:bodyPr rot="0" vert="horz"/>
          <a:lstStyle/>
          <a:p>
            <a:pPr>
              <a:defRPr sz="900" b="0" i="0" u="none" strike="noStrike" baseline="0">
                <a:solidFill>
                  <a:srgbClr val="333333"/>
                </a:solidFill>
                <a:latin typeface="Calibri"/>
                <a:ea typeface="Calibri"/>
                <a:cs typeface="Calibri"/>
              </a:defRPr>
            </a:pPr>
            <a:endParaRPr lang="es-CO"/>
          </a:p>
        </c:txPr>
        <c:crossAx val="1"/>
        <c:crosses val="autoZero"/>
        <c:auto val="0"/>
        <c:lblAlgn val="ctr"/>
        <c:lblOffset val="100"/>
        <c:noMultiLvlLbl val="0"/>
      </c:catAx>
      <c:valAx>
        <c:axId val="1"/>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crossAx val="257143488"/>
        <c:crosses val="autoZero"/>
        <c:crossBetween val="between"/>
      </c:valAx>
      <c:spPr>
        <a:noFill/>
        <a:ln w="25400">
          <a:noFill/>
        </a:ln>
      </c:spPr>
    </c:plotArea>
    <c:plotVisOnly val="1"/>
    <c:dispBlanksAs val="gap"/>
    <c:showDLblsOverMax val="0"/>
  </c:chart>
  <c:spPr>
    <a:solidFill>
      <a:schemeClr val="accent6">
        <a:lumMod val="20000"/>
        <a:lumOff val="80000"/>
      </a:schemeClr>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80" b="0" i="0" u="none" strike="noStrike" baseline="0">
                <a:solidFill>
                  <a:srgbClr val="000000"/>
                </a:solidFill>
                <a:latin typeface="Calibri"/>
                <a:ea typeface="Calibri"/>
                <a:cs typeface="Calibri"/>
              </a:defRPr>
            </a:pPr>
            <a:r>
              <a:rPr lang="en-US"/>
              <a:t>% Cumplimiento plan de Trabajo SG-SST </a:t>
            </a:r>
          </a:p>
        </c:rich>
      </c:tx>
      <c:overlay val="0"/>
      <c:spPr>
        <a:noFill/>
        <a:ln w="25400">
          <a:noFill/>
        </a:ln>
      </c:spPr>
    </c:title>
    <c:autoTitleDeleted val="0"/>
    <c:plotArea>
      <c:layout/>
      <c:lineChart>
        <c:grouping val="standard"/>
        <c:varyColors val="0"/>
        <c:ser>
          <c:idx val="0"/>
          <c:order val="0"/>
          <c:tx>
            <c:strRef>
              <c:f>'2021 (2)'!$C$5</c:f>
              <c:strCache>
                <c:ptCount val="1"/>
                <c:pt idx="0">
                  <c:v>PORCENTAJE CUMPLIMIENTO</c:v>
                </c:pt>
              </c:strCache>
            </c:strRef>
          </c:tx>
          <c:spPr>
            <a:ln w="28575" cap="rnd" cmpd="sng">
              <a:solidFill>
                <a:srgbClr val="0070C0"/>
              </a:solidFill>
              <a:round/>
            </a:ln>
            <a:effectLst/>
          </c:spPr>
          <c:marker>
            <c:symbol val="none"/>
          </c:marker>
          <c:dLbls>
            <c:spPr>
              <a:noFill/>
              <a:ln w="25400">
                <a:noFill/>
              </a:ln>
            </c:spPr>
            <c:txPr>
              <a:bodyPr wrap="square" lIns="38100" tIns="19050" rIns="38100" bIns="19050" anchor="ctr">
                <a:spAutoFit/>
              </a:bodyPr>
              <a:lstStyle/>
              <a:p>
                <a:pPr>
                  <a:defRPr sz="14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'2021 (2)'!$D$2:$O$2</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'2021 (2)'!$D$5:$O$5</c:f>
              <c:numCache>
                <c:formatCode>0%</c:formatCode>
                <c:ptCount val="12"/>
                <c:pt idx="0">
                  <c:v>1</c:v>
                </c:pt>
                <c:pt idx="1">
                  <c:v>0.91666666666666663</c:v>
                </c:pt>
                <c:pt idx="2">
                  <c:v>0.89932885906040272</c:v>
                </c:pt>
                <c:pt idx="3">
                  <c:v>0.92907801418439717</c:v>
                </c:pt>
                <c:pt idx="4">
                  <c:v>0.95270270270270274</c:v>
                </c:pt>
                <c:pt idx="5">
                  <c:v>1.0335570469798658</c:v>
                </c:pt>
                <c:pt idx="6">
                  <c:v>0.92366412213740456</c:v>
                </c:pt>
                <c:pt idx="7">
                  <c:v>0.98360655737704916</c:v>
                </c:pt>
                <c:pt idx="8">
                  <c:v>0.87943262411347523</c:v>
                </c:pt>
                <c:pt idx="9">
                  <c:v>1.1021897810218979</c:v>
                </c:pt>
                <c:pt idx="10">
                  <c:v>1.1875</c:v>
                </c:pt>
                <c:pt idx="11">
                  <c:v>0.91</c:v>
                </c:pt>
              </c:numCache>
            </c:numRef>
          </c:val>
          <c:smooth val="0"/>
          <c:extLst>
            <c:ext xmlns:c16="http://schemas.microsoft.com/office/drawing/2014/chart" uri="{C3380CC4-5D6E-409C-BE32-E72D297353CC}">
              <c16:uniqueId val="{00000000-2050-4524-8AFC-69FAE39AD202}"/>
            </c:ext>
          </c:extLst>
        </c:ser>
        <c:ser>
          <c:idx val="1"/>
          <c:order val="1"/>
          <c:tx>
            <c:v>META</c:v>
          </c:tx>
          <c:marker>
            <c:symbol val="none"/>
          </c:marker>
          <c:cat>
            <c:strRef>
              <c:f>'2021 (2)'!$D$2:$O$2</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'2021 (2)'!$D$6:$O$6</c:f>
              <c:numCache>
                <c:formatCode>0%</c:formatCode>
                <c:ptCount val="12"/>
                <c:pt idx="0">
                  <c:v>0.9</c:v>
                </c:pt>
                <c:pt idx="1">
                  <c:v>0.9</c:v>
                </c:pt>
                <c:pt idx="2">
                  <c:v>0.9</c:v>
                </c:pt>
                <c:pt idx="3">
                  <c:v>0.9</c:v>
                </c:pt>
                <c:pt idx="4">
                  <c:v>0.9</c:v>
                </c:pt>
                <c:pt idx="5">
                  <c:v>0.9</c:v>
                </c:pt>
                <c:pt idx="6">
                  <c:v>0.9</c:v>
                </c:pt>
                <c:pt idx="7">
                  <c:v>0.9</c:v>
                </c:pt>
                <c:pt idx="8">
                  <c:v>0.9</c:v>
                </c:pt>
                <c:pt idx="9">
                  <c:v>0.9</c:v>
                </c:pt>
                <c:pt idx="10">
                  <c:v>0.9</c:v>
                </c:pt>
                <c:pt idx="11">
                  <c:v>0.9</c:v>
                </c:pt>
              </c:numCache>
            </c:numRef>
          </c:val>
          <c:smooth val="0"/>
          <c:extLst>
            <c:ext xmlns:c16="http://schemas.microsoft.com/office/drawing/2014/chart" uri="{C3380CC4-5D6E-409C-BE32-E72D297353CC}">
              <c16:uniqueId val="{00000001-2050-4524-8AFC-69FAE39AD202}"/>
            </c:ext>
          </c:extLst>
        </c:ser>
        <c:dLbls>
          <c:showLegendKey val="0"/>
          <c:showVal val="0"/>
          <c:showCatName val="0"/>
          <c:showSerName val="0"/>
          <c:showPercent val="0"/>
          <c:showBubbleSize val="0"/>
        </c:dLbls>
        <c:smooth val="0"/>
        <c:axId val="337223040"/>
        <c:axId val="1"/>
      </c:lineChart>
      <c:catAx>
        <c:axId val="337223040"/>
        <c:scaling>
          <c:orientation val="minMax"/>
        </c:scaling>
        <c:delete val="0"/>
        <c:axPos val="t"/>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1400" b="0" i="0" u="none" strike="noStrike" baseline="0">
                <a:solidFill>
                  <a:srgbClr val="000000"/>
                </a:solidFill>
                <a:latin typeface="Calibri"/>
                <a:ea typeface="Calibri"/>
                <a:cs typeface="Calibri"/>
              </a:defRPr>
            </a:pPr>
            <a:endParaRPr lang="es-CO"/>
          </a:p>
        </c:txPr>
        <c:crossAx val="1"/>
        <c:crosses val="max"/>
        <c:auto val="1"/>
        <c:lblAlgn val="ctr"/>
        <c:lblOffset val="100"/>
        <c:noMultiLvlLbl val="0"/>
      </c:catAx>
      <c:valAx>
        <c:axId val="1"/>
        <c:scaling>
          <c:orientation val="minMax"/>
          <c:max val="1.2"/>
          <c:min val="0.60000000000000009"/>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6350">
            <a:noFill/>
          </a:ln>
        </c:spPr>
        <c:txPr>
          <a:bodyPr rot="0" vert="horz"/>
          <a:lstStyle/>
          <a:p>
            <a:pPr>
              <a:defRPr sz="1400" b="0" i="0" u="none" strike="noStrike" baseline="0">
                <a:solidFill>
                  <a:srgbClr val="000000"/>
                </a:solidFill>
                <a:latin typeface="Calibri"/>
                <a:ea typeface="Calibri"/>
                <a:cs typeface="Calibri"/>
              </a:defRPr>
            </a:pPr>
            <a:endParaRPr lang="es-CO"/>
          </a:p>
        </c:txPr>
        <c:crossAx val="337223040"/>
        <c:crosses val="autoZero"/>
        <c:crossBetween val="between"/>
        <c:minorUnit val="0.1"/>
      </c:valAx>
      <c:dTable>
        <c:showHorzBorder val="1"/>
        <c:showVertBorder val="1"/>
        <c:showOutline val="1"/>
        <c:showKeys val="1"/>
        <c:spPr>
          <a:noFill/>
          <a:ln w="9525" cap="flat" cmpd="sng" algn="ctr">
            <a:solidFill>
              <a:schemeClr val="tx1">
                <a:lumMod val="15000"/>
                <a:lumOff val="85000"/>
              </a:schemeClr>
            </a:solidFill>
            <a:round/>
          </a:ln>
          <a:effectLst/>
        </c:spPr>
        <c:txPr>
          <a:bodyPr/>
          <a:lstStyle/>
          <a:p>
            <a:pPr>
              <a:defRPr sz="1400" b="0" i="0" u="none" strike="noStrike" baseline="0">
                <a:solidFill>
                  <a:srgbClr val="000000"/>
                </a:solidFill>
                <a:latin typeface="Calibri"/>
                <a:ea typeface="Calibri"/>
                <a:cs typeface="Calibri"/>
              </a:defRPr>
            </a:pPr>
            <a:endParaRPr lang="es-CO"/>
          </a:p>
        </c:txPr>
      </c:dTable>
      <c:spPr>
        <a:noFill/>
        <a:ln w="25400">
          <a:noFill/>
        </a:ln>
      </c:spPr>
    </c:plotArea>
    <c:plotVisOnly val="1"/>
    <c:dispBlanksAs val="zero"/>
    <c:showDLblsOverMax val="0"/>
  </c:chart>
  <c:spPr>
    <a:solidFill>
      <a:schemeClr val="bg1">
        <a:lumMod val="75000"/>
      </a:schemeClr>
    </a:solidFill>
    <a:ln w="9525" cap="flat" cmpd="sng" algn="ctr">
      <a:solidFill>
        <a:schemeClr val="tx1">
          <a:lumMod val="15000"/>
          <a:lumOff val="85000"/>
        </a:schemeClr>
      </a:solidFill>
      <a:round/>
    </a:ln>
    <a:effectLst/>
  </c:spPr>
  <c:txPr>
    <a:bodyPr/>
    <a:lstStyle/>
    <a:p>
      <a:pPr>
        <a:defRPr sz="14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600" b="0" i="0" u="none" strike="noStrike" baseline="0">
                <a:solidFill>
                  <a:srgbClr val="333333"/>
                </a:solidFill>
                <a:latin typeface="Calibri"/>
                <a:ea typeface="Calibri"/>
                <a:cs typeface="Calibri"/>
              </a:rPr>
              <a:t>% Cumplimiento Plan Trabajo SG-SST</a:t>
            </a:r>
            <a:endParaRPr lang="en-US" sz="1200" b="0" i="0" u="none" strike="noStrike" baseline="0">
              <a:solidFill>
                <a:srgbClr val="333333"/>
              </a:solidFill>
              <a:latin typeface="Calibri"/>
              <a:ea typeface="Calibri"/>
              <a:cs typeface="Calibri"/>
            </a:endParaRPr>
          </a:p>
          <a:p>
            <a:pPr>
              <a:defRPr sz="1000" b="0" i="0" u="none" strike="noStrike" baseline="0">
                <a:solidFill>
                  <a:srgbClr val="000000"/>
                </a:solidFill>
                <a:latin typeface="Calibri"/>
                <a:ea typeface="Calibri"/>
                <a:cs typeface="Calibri"/>
              </a:defRPr>
            </a:pPr>
            <a:r>
              <a:rPr lang="en-US" sz="1600" b="0" i="0" u="none" strike="noStrike" baseline="0">
                <a:solidFill>
                  <a:srgbClr val="333333"/>
                </a:solidFill>
                <a:latin typeface="Calibri"/>
                <a:ea typeface="Calibri"/>
                <a:cs typeface="Calibri"/>
              </a:rPr>
              <a:t>por Trimestre 2021</a:t>
            </a:r>
          </a:p>
        </c:rich>
      </c:tx>
      <c:overlay val="0"/>
      <c:spPr>
        <a:noFill/>
        <a:ln w="25400">
          <a:noFill/>
        </a:ln>
      </c:spPr>
    </c:title>
    <c:autoTitleDeleted val="0"/>
    <c:plotArea>
      <c:layout/>
      <c:lineChart>
        <c:grouping val="standard"/>
        <c:varyColors val="0"/>
        <c:ser>
          <c:idx val="0"/>
          <c:order val="0"/>
          <c:tx>
            <c:strRef>
              <c:f>'2021 (2)'!$C$44</c:f>
              <c:strCache>
                <c:ptCount val="1"/>
                <c:pt idx="0">
                  <c:v>% por Trimestre </c:v>
                </c:pt>
              </c:strCache>
            </c:strRef>
          </c:tx>
          <c:spPr>
            <a:ln w="28575" cap="rnd">
              <a:solidFill>
                <a:schemeClr val="accent1"/>
              </a:solidFill>
              <a:round/>
            </a:ln>
            <a:effectLst/>
          </c:spPr>
          <c:marker>
            <c:symbol val="none"/>
          </c:marker>
          <c:dLbls>
            <c:spPr>
              <a:noFill/>
              <a:ln w="25400">
                <a:noFill/>
              </a:ln>
            </c:spPr>
            <c:txPr>
              <a:bodyPr wrap="square" lIns="38100" tIns="19050" rIns="38100" bIns="19050" anchor="ctr">
                <a:spAutoFit/>
              </a:bodyPr>
              <a:lstStyle/>
              <a:p>
                <a:pPr>
                  <a:defRPr sz="1000" b="1" i="0" u="none" strike="noStrike" baseline="0">
                    <a:solidFill>
                      <a:srgbClr val="333333"/>
                    </a:solidFill>
                    <a:latin typeface="Calibri"/>
                    <a:ea typeface="Calibri"/>
                    <a:cs typeface="Calibri"/>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'2021 (2)'!$D$37:$G$37</c:f>
              <c:strCache>
                <c:ptCount val="4"/>
                <c:pt idx="0">
                  <c:v>1ER TRIMESTRE </c:v>
                </c:pt>
                <c:pt idx="1">
                  <c:v>2do TRIMESTRE </c:v>
                </c:pt>
                <c:pt idx="2">
                  <c:v>3er TRIMESTRE </c:v>
                </c:pt>
                <c:pt idx="3">
                  <c:v>4to TRIMESTRE </c:v>
                </c:pt>
              </c:strCache>
            </c:strRef>
          </c:cat>
          <c:val>
            <c:numRef>
              <c:f>'2021 (2)'!$D$44:$G$44</c:f>
              <c:numCache>
                <c:formatCode>0.0%</c:formatCode>
                <c:ptCount val="4"/>
                <c:pt idx="0">
                  <c:v>0.93899999999999995</c:v>
                </c:pt>
                <c:pt idx="1">
                  <c:v>0.97</c:v>
                </c:pt>
                <c:pt idx="2">
                  <c:v>0.93</c:v>
                </c:pt>
                <c:pt idx="3" formatCode="0%">
                  <c:v>1.07</c:v>
                </c:pt>
              </c:numCache>
            </c:numRef>
          </c:val>
          <c:smooth val="0"/>
          <c:extLst>
            <c:ext xmlns:c16="http://schemas.microsoft.com/office/drawing/2014/chart" uri="{C3380CC4-5D6E-409C-BE32-E72D297353CC}">
              <c16:uniqueId val="{00000000-8015-4E7C-8182-236EF7D07986}"/>
            </c:ext>
          </c:extLst>
        </c:ser>
        <c:dLbls>
          <c:showLegendKey val="0"/>
          <c:showVal val="0"/>
          <c:showCatName val="0"/>
          <c:showSerName val="0"/>
          <c:showPercent val="0"/>
          <c:showBubbleSize val="0"/>
        </c:dLbls>
        <c:marker val="1"/>
        <c:smooth val="0"/>
        <c:axId val="337224000"/>
        <c:axId val="1"/>
      </c:lineChart>
      <c:lineChart>
        <c:grouping val="standard"/>
        <c:varyColors val="0"/>
        <c:ser>
          <c:idx val="1"/>
          <c:order val="1"/>
          <c:tx>
            <c:strRef>
              <c:f>'2021 (2)'!$C$45</c:f>
              <c:strCache>
                <c:ptCount val="1"/>
                <c:pt idx="0">
                  <c:v>META</c:v>
                </c:pt>
              </c:strCache>
            </c:strRef>
          </c:tx>
          <c:spPr>
            <a:ln w="28575" cap="rnd">
              <a:solidFill>
                <a:schemeClr val="accent2"/>
              </a:solidFill>
              <a:round/>
            </a:ln>
            <a:effectLst/>
          </c:spPr>
          <c:marker>
            <c:symbol val="none"/>
          </c:marker>
          <c:val>
            <c:numRef>
              <c:f>'2021 (2)'!$D$45:$G$45</c:f>
              <c:numCache>
                <c:formatCode>General</c:formatCode>
                <c:ptCount val="4"/>
                <c:pt idx="0">
                  <c:v>90</c:v>
                </c:pt>
                <c:pt idx="1">
                  <c:v>90</c:v>
                </c:pt>
                <c:pt idx="2">
                  <c:v>90</c:v>
                </c:pt>
                <c:pt idx="3">
                  <c:v>90</c:v>
                </c:pt>
              </c:numCache>
            </c:numRef>
          </c:val>
          <c:smooth val="0"/>
          <c:extLst>
            <c:ext xmlns:c16="http://schemas.microsoft.com/office/drawing/2014/chart" uri="{C3380CC4-5D6E-409C-BE32-E72D297353CC}">
              <c16:uniqueId val="{00000001-8015-4E7C-8182-236EF7D07986}"/>
            </c:ext>
          </c:extLst>
        </c:ser>
        <c:dLbls>
          <c:showLegendKey val="0"/>
          <c:showVal val="0"/>
          <c:showCatName val="0"/>
          <c:showSerName val="0"/>
          <c:showPercent val="0"/>
          <c:showBubbleSize val="0"/>
        </c:dLbls>
        <c:marker val="1"/>
        <c:smooth val="0"/>
        <c:axId val="3"/>
        <c:axId val="4"/>
      </c:lineChart>
      <c:catAx>
        <c:axId val="337224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s-CO"/>
          </a:p>
        </c:txPr>
        <c:crossAx val="1"/>
        <c:crosses val="autoZero"/>
        <c:auto val="0"/>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ln w="6350">
            <a:noFill/>
          </a:ln>
        </c:spPr>
        <c:txPr>
          <a:bodyPr rot="0" vert="horz"/>
          <a:lstStyle/>
          <a:p>
            <a:pPr>
              <a:defRPr sz="900" b="0" i="0" u="none" strike="noStrike" baseline="0">
                <a:solidFill>
                  <a:srgbClr val="333333"/>
                </a:solidFill>
                <a:latin typeface="Calibri"/>
                <a:ea typeface="Calibri"/>
                <a:cs typeface="Calibri"/>
              </a:defRPr>
            </a:pPr>
            <a:endParaRPr lang="es-CO"/>
          </a:p>
        </c:txPr>
        <c:crossAx val="337224000"/>
        <c:crosses val="autoZero"/>
        <c:crossBetween val="between"/>
        <c:majorUnit val="5.000000000000001E-2"/>
      </c:valAx>
      <c:catAx>
        <c:axId val="3"/>
        <c:scaling>
          <c:orientation val="minMax"/>
        </c:scaling>
        <c:delete val="1"/>
        <c:axPos val="b"/>
        <c:majorTickMark val="out"/>
        <c:minorTickMark val="none"/>
        <c:tickLblPos val="nextTo"/>
        <c:crossAx val="4"/>
        <c:crosses val="autoZero"/>
        <c:auto val="1"/>
        <c:lblAlgn val="ctr"/>
        <c:lblOffset val="100"/>
        <c:noMultiLvlLbl val="0"/>
      </c:catAx>
      <c:valAx>
        <c:axId val="4"/>
        <c:scaling>
          <c:orientation val="minMax"/>
          <c:max val="110"/>
          <c:min val="85"/>
        </c:scaling>
        <c:delete val="0"/>
        <c:axPos val="r"/>
        <c:numFmt formatCode="General" sourceLinked="1"/>
        <c:majorTickMark val="out"/>
        <c:minorTickMark val="none"/>
        <c:tickLblPos val="nextTo"/>
        <c:spPr>
          <a:ln w="6350">
            <a:noFill/>
          </a:ln>
        </c:spPr>
        <c:txPr>
          <a:bodyPr rot="0" vert="horz"/>
          <a:lstStyle/>
          <a:p>
            <a:pPr>
              <a:defRPr sz="900" b="0" i="0" u="none" strike="noStrike" baseline="0">
                <a:solidFill>
                  <a:srgbClr val="333333"/>
                </a:solidFill>
                <a:latin typeface="Calibri"/>
                <a:ea typeface="Calibri"/>
                <a:cs typeface="Calibri"/>
              </a:defRPr>
            </a:pPr>
            <a:endParaRPr lang="es-CO"/>
          </a:p>
        </c:txPr>
        <c:crossAx val="3"/>
        <c:crosses val="max"/>
        <c:crossBetween val="between"/>
        <c:majorUnit val="110"/>
        <c:minorUnit val="0.05"/>
      </c:valAx>
      <c:spPr>
        <a:noFill/>
        <a:ln w="25400">
          <a:noFill/>
        </a:ln>
      </c:spPr>
    </c:plotArea>
    <c:legend>
      <c:legendPos val="r"/>
      <c:layout>
        <c:manualLayout>
          <c:xMode val="edge"/>
          <c:yMode val="edge"/>
          <c:wMode val="edge"/>
          <c:hMode val="edge"/>
          <c:x val="0.36667856226911344"/>
          <c:y val="0.89549790486715475"/>
          <c:w val="0.62710363907214295"/>
          <c:h val="0.94079550582492977"/>
        </c:manualLayout>
      </c:layout>
      <c:overlay val="0"/>
      <c:spPr>
        <a:noFill/>
        <a:ln w="25400">
          <a:noFill/>
        </a:ln>
      </c:spPr>
      <c:txPr>
        <a:bodyPr/>
        <a:lstStyle/>
        <a:p>
          <a:pPr>
            <a:defRPr sz="105" b="0" i="0" u="none" strike="noStrike" baseline="0">
              <a:solidFill>
                <a:srgbClr val="333333"/>
              </a:solidFill>
              <a:latin typeface="Calibri"/>
              <a:ea typeface="Calibri"/>
              <a:cs typeface="Calibri"/>
            </a:defRPr>
          </a:pPr>
          <a:endParaRPr lang="es-CO"/>
        </a:p>
      </c:txPr>
    </c:legend>
    <c:plotVisOnly val="1"/>
    <c:dispBlanksAs val="gap"/>
    <c:showDLblsOverMax val="0"/>
  </c:chart>
  <c:spPr>
    <a:solidFill>
      <a:schemeClr val="bg1">
        <a:lumMod val="75000"/>
      </a:schemeClr>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Calibri"/>
                <a:ea typeface="Calibri"/>
                <a:cs typeface="Calibri"/>
              </a:defRPr>
            </a:pPr>
            <a:r>
              <a:rPr lang="en-US" sz="1680" b="0" i="0" u="none" strike="noStrike" baseline="0">
                <a:solidFill>
                  <a:srgbClr val="000000"/>
                </a:solidFill>
                <a:latin typeface="Calibri"/>
                <a:ea typeface="Calibri"/>
                <a:cs typeface="Calibri"/>
              </a:rPr>
              <a:t>Cumplimiento plan de Trabajo SG-SST</a:t>
            </a:r>
          </a:p>
          <a:p>
            <a:pPr>
              <a:defRPr sz="1400" b="0" i="0" u="none" strike="noStrike" baseline="0">
                <a:solidFill>
                  <a:srgbClr val="000000"/>
                </a:solidFill>
                <a:latin typeface="Calibri"/>
                <a:ea typeface="Calibri"/>
                <a:cs typeface="Calibri"/>
              </a:defRPr>
            </a:pPr>
            <a:r>
              <a:rPr lang="en-US" sz="1680" b="0" i="0" u="none" strike="noStrike" baseline="0">
                <a:solidFill>
                  <a:srgbClr val="000000"/>
                </a:solidFill>
                <a:latin typeface="Calibri"/>
                <a:ea typeface="Calibri"/>
                <a:cs typeface="Calibri"/>
              </a:rPr>
              <a:t>Programado Vs Ejecutado  </a:t>
            </a:r>
          </a:p>
        </c:rich>
      </c:tx>
      <c:overlay val="0"/>
      <c:spPr>
        <a:noFill/>
        <a:ln w="25400">
          <a:noFill/>
        </a:ln>
      </c:spPr>
    </c:title>
    <c:autoTitleDeleted val="0"/>
    <c:plotArea>
      <c:layout/>
      <c:barChart>
        <c:barDir val="col"/>
        <c:grouping val="clustered"/>
        <c:varyColors val="0"/>
        <c:ser>
          <c:idx val="0"/>
          <c:order val="0"/>
          <c:tx>
            <c:strRef>
              <c:f>'2025'!$C$3</c:f>
              <c:strCache>
                <c:ptCount val="1"/>
                <c:pt idx="0">
                  <c:v>ACTIVIDADES PROGRAMADAS</c:v>
                </c:pt>
              </c:strCache>
            </c:strRef>
          </c:tx>
          <c:spPr>
            <a:solidFill>
              <a:srgbClr val="5B9BD5"/>
            </a:solidFill>
          </c:spPr>
          <c:invertIfNegative val="0"/>
          <c:dLbls>
            <c:spPr>
              <a:noFill/>
              <a:ln w="25400">
                <a:noFill/>
              </a:ln>
            </c:spPr>
            <c:txPr>
              <a:bodyPr wrap="square" lIns="38100" tIns="19050" rIns="38100" bIns="19050" anchor="ctr">
                <a:spAutoFit/>
              </a:bodyPr>
              <a:lstStyle/>
              <a:p>
                <a:pPr>
                  <a:defRPr sz="14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'2025'!$D$2:$O$2</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'2025'!$D$3:$O$3</c:f>
              <c:numCache>
                <c:formatCode>General</c:formatCode>
                <c:ptCount val="12"/>
                <c:pt idx="0">
                  <c:v>50</c:v>
                </c:pt>
                <c:pt idx="1">
                  <c:v>77</c:v>
                </c:pt>
                <c:pt idx="2">
                  <c:v>93</c:v>
                </c:pt>
                <c:pt idx="3">
                  <c:v>90</c:v>
                </c:pt>
                <c:pt idx="4">
                  <c:v>71</c:v>
                </c:pt>
                <c:pt idx="5">
                  <c:v>79</c:v>
                </c:pt>
                <c:pt idx="6">
                  <c:v>73</c:v>
                </c:pt>
                <c:pt idx="7">
                  <c:v>40</c:v>
                </c:pt>
                <c:pt idx="8">
                  <c:v>55</c:v>
                </c:pt>
                <c:pt idx="9">
                  <c:v>71</c:v>
                </c:pt>
                <c:pt idx="10">
                  <c:v>68</c:v>
                </c:pt>
                <c:pt idx="11">
                  <c:v>83</c:v>
                </c:pt>
              </c:numCache>
            </c:numRef>
          </c:val>
          <c:extLst>
            <c:ext xmlns:c16="http://schemas.microsoft.com/office/drawing/2014/chart" uri="{C3380CC4-5D6E-409C-BE32-E72D297353CC}">
              <c16:uniqueId val="{00000000-2DDE-4E18-B87E-F1B5A2C7DC69}"/>
            </c:ext>
          </c:extLst>
        </c:ser>
        <c:ser>
          <c:idx val="1"/>
          <c:order val="1"/>
          <c:tx>
            <c:strRef>
              <c:f>'2025'!$C$4</c:f>
              <c:strCache>
                <c:ptCount val="1"/>
                <c:pt idx="0">
                  <c:v>ACTIVIDADES EJECUTADAS</c:v>
                </c:pt>
              </c:strCache>
            </c:strRef>
          </c:tx>
          <c:spPr>
            <a:solidFill>
              <a:srgbClr val="92D050"/>
            </a:solidFill>
            <a:ln>
              <a:solidFill>
                <a:srgbClr val="00B050"/>
              </a:solidFill>
            </a:ln>
          </c:spPr>
          <c:invertIfNegative val="0"/>
          <c:dLbls>
            <c:spPr>
              <a:noFill/>
              <a:ln w="25400">
                <a:noFill/>
              </a:ln>
            </c:spPr>
            <c:txPr>
              <a:bodyPr wrap="square" lIns="38100" tIns="19050" rIns="38100" bIns="19050" anchor="ctr">
                <a:spAutoFit/>
              </a:bodyPr>
              <a:lstStyle/>
              <a:p>
                <a:pPr>
                  <a:defRPr sz="1400" b="0" i="0" u="none" strike="noStrike" baseline="0">
                    <a:solidFill>
                      <a:srgbClr val="000000"/>
                    </a:solidFill>
                    <a:latin typeface="Calibri"/>
                    <a:ea typeface="Calibri"/>
                    <a:cs typeface="Calibri"/>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'2025'!$D$2:$O$2</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'2025'!$D$4:$O$4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2DDE-4E18-B87E-F1B5A2C7DC69}"/>
            </c:ext>
          </c:extLst>
        </c:ser>
        <c:dLbls>
          <c:showLegendKey val="0"/>
          <c:showVal val="0"/>
          <c:showCatName val="0"/>
          <c:showSerName val="0"/>
          <c:showPercent val="0"/>
          <c:showBubbleSize val="0"/>
        </c:dLbls>
        <c:gapWidth val="150"/>
        <c:axId val="334320768"/>
        <c:axId val="1"/>
      </c:barChart>
      <c:catAx>
        <c:axId val="334320768"/>
        <c:scaling>
          <c:orientation val="minMax"/>
        </c:scaling>
        <c:delete val="0"/>
        <c:axPos val="b"/>
        <c:numFmt formatCode="General" sourceLinked="1"/>
        <c:majorTickMark val="none"/>
        <c:minorTickMark val="none"/>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General" sourceLinked="1"/>
        <c:majorTickMark val="none"/>
        <c:minorTickMark val="none"/>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334320768"/>
        <c:crosses val="autoZero"/>
        <c:crossBetween val="between"/>
        <c:majorUnit val="10"/>
      </c:valAx>
      <c:dTable>
        <c:showHorzBorder val="1"/>
        <c:showVertBorder val="1"/>
        <c:showOutline val="1"/>
        <c:showKeys val="1"/>
        <c:spPr>
          <a:ln>
            <a:solidFill>
              <a:srgbClr val="FFFFFF"/>
            </a:solidFill>
            <a:prstDash val="solid"/>
          </a:ln>
        </c:spPr>
        <c:txPr>
          <a:bodyPr/>
          <a:lstStyle/>
          <a:p>
            <a:pPr rtl="0">
              <a:defRPr sz="1400" b="0" i="0" u="none" strike="noStrike" baseline="0">
                <a:solidFill>
                  <a:srgbClr val="000000"/>
                </a:solidFill>
                <a:latin typeface="Calibri"/>
                <a:ea typeface="Calibri"/>
                <a:cs typeface="Calibri"/>
              </a:defRPr>
            </a:pPr>
            <a:endParaRPr lang="es-CO"/>
          </a:p>
        </c:txPr>
      </c:dTable>
      <c:spPr>
        <a:noFill/>
        <a:ln w="25400">
          <a:noFill/>
        </a:ln>
      </c:spPr>
    </c:plotArea>
    <c:plotVisOnly val="1"/>
    <c:dispBlanksAs val="gap"/>
    <c:showDLblsOverMax val="0"/>
  </c:chart>
  <c:spPr>
    <a:solidFill>
      <a:schemeClr val="bg1">
        <a:lumMod val="75000"/>
      </a:schemeClr>
    </a:solidFill>
    <a:ln w="9525" cap="flat" cmpd="sng" algn="ctr">
      <a:solidFill>
        <a:schemeClr val="tx1">
          <a:lumMod val="15000"/>
          <a:lumOff val="85000"/>
        </a:schemeClr>
      </a:solidFill>
      <a:round/>
    </a:ln>
    <a:effectLst/>
  </c:spPr>
  <c:txPr>
    <a:bodyPr/>
    <a:lstStyle/>
    <a:p>
      <a:pPr>
        <a:defRPr sz="14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000" b="1" i="0" u="none" strike="noStrike" baseline="0">
                <a:solidFill>
                  <a:srgbClr val="000000"/>
                </a:solidFill>
                <a:latin typeface="Calibri"/>
                <a:ea typeface="Calibri"/>
                <a:cs typeface="Calibri"/>
              </a:rPr>
              <a:t>CUMLIMIENTO PLAN DE TRABAJO SG-SST  </a:t>
            </a:r>
          </a:p>
          <a:p>
            <a:pPr>
              <a:defRPr sz="1000" b="0" i="0" u="none" strike="noStrike" baseline="0">
                <a:solidFill>
                  <a:srgbClr val="000000"/>
                </a:solidFill>
                <a:latin typeface="Calibri"/>
                <a:ea typeface="Calibri"/>
                <a:cs typeface="Calibri"/>
              </a:defRPr>
            </a:pPr>
            <a:r>
              <a:rPr lang="en-US" sz="1000" b="1" i="0" u="none" strike="noStrike" baseline="0">
                <a:solidFill>
                  <a:srgbClr val="000000"/>
                </a:solidFill>
                <a:latin typeface="Calibri"/>
                <a:ea typeface="Calibri"/>
                <a:cs typeface="Calibri"/>
              </a:rPr>
              <a:t>POR LINEAS DE INTERVENCIÓN</a:t>
            </a:r>
          </a:p>
        </c:rich>
      </c:tx>
      <c:layout>
        <c:manualLayout>
          <c:xMode val="edge"/>
          <c:yMode val="edge"/>
          <c:x val="6.3886244988607191E-3"/>
          <c:y val="0"/>
        </c:manualLayout>
      </c:layout>
      <c:overlay val="0"/>
      <c:spPr>
        <a:noFill/>
        <a:ln w="25400">
          <a:noFill/>
        </a:ln>
      </c:spPr>
    </c:title>
    <c:autoTitleDeleted val="0"/>
    <c:plotArea>
      <c:layout/>
      <c:radarChart>
        <c:radarStyle val="marker"/>
        <c:varyColors val="0"/>
        <c:ser>
          <c:idx val="0"/>
          <c:order val="0"/>
          <c:tx>
            <c:strRef>
              <c:f>'2025'!$D$38</c:f>
              <c:strCache>
                <c:ptCount val="1"/>
                <c:pt idx="0">
                  <c:v>1ER TRIMESTRE </c:v>
                </c:pt>
              </c:strCache>
            </c:strRef>
          </c:tx>
          <c:spPr>
            <a:ln w="28575" cap="rnd">
              <a:solidFill>
                <a:schemeClr val="accent1"/>
              </a:solidFill>
              <a:round/>
            </a:ln>
            <a:effectLst/>
          </c:spPr>
          <c:marker>
            <c:symbol val="none"/>
          </c:marker>
          <c:dLbls>
            <c:dLbl>
              <c:idx val="0"/>
              <c:layout>
                <c:manualLayout>
                  <c:x val="4.7222222222222221E-2"/>
                  <c:y val="4.9192932486250833E-2"/>
                </c:manualLayout>
              </c:layout>
              <c:spPr>
                <a:noFill/>
                <a:ln w="25400">
                  <a:noFill/>
                </a:ln>
              </c:spPr>
              <c:txPr>
                <a:bodyPr/>
                <a:lstStyle/>
                <a:p>
                  <a:pPr>
                    <a:defRPr sz="9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1A0-4AFE-9EB9-826B8B55C23A}"/>
                </c:ext>
              </c:extLst>
            </c:dLbl>
            <c:dLbl>
              <c:idx val="2"/>
              <c:layout>
                <c:manualLayout>
                  <c:x val="0"/>
                  <c:y val="-3.6894699364688123E-2"/>
                </c:manualLayout>
              </c:layout>
              <c:spPr>
                <a:noFill/>
                <a:ln w="25400">
                  <a:noFill/>
                </a:ln>
              </c:spPr>
              <c:txPr>
                <a:bodyPr/>
                <a:lstStyle/>
                <a:p>
                  <a:pPr>
                    <a:defRPr sz="9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1A0-4AFE-9EB9-826B8B55C23A}"/>
                </c:ext>
              </c:extLst>
            </c:dLbl>
            <c:dLbl>
              <c:idx val="3"/>
              <c:layout>
                <c:manualLayout>
                  <c:x val="8.8888888888888892E-2"/>
                  <c:y val="-8.1988220810418812E-3"/>
                </c:manualLayout>
              </c:layout>
              <c:spPr>
                <a:noFill/>
                <a:ln w="25400">
                  <a:noFill/>
                </a:ln>
              </c:spPr>
              <c:txPr>
                <a:bodyPr/>
                <a:lstStyle/>
                <a:p>
                  <a:pPr>
                    <a:defRPr sz="9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1A0-4AFE-9EB9-826B8B55C23A}"/>
                </c:ext>
              </c:extLst>
            </c:dLbl>
            <c:spPr>
              <a:noFill/>
              <a:ln w="25400">
                <a:noFill/>
              </a:ln>
            </c:spPr>
            <c:txPr>
              <a:bodyPr wrap="square" lIns="38100" tIns="19050" rIns="38100" bIns="19050" anchor="ctr">
                <a:spAutoFit/>
              </a:bodyPr>
              <a:lstStyle/>
              <a:p>
                <a:pPr>
                  <a:defRPr sz="9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'2025'!$C$39:$C$42</c:f>
              <c:strCache>
                <c:ptCount val="4"/>
                <c:pt idx="0">
                  <c:v>GESTIÓN INTEGRAL DEL SGSST </c:v>
                </c:pt>
                <c:pt idx="1">
                  <c:v>GESTION DE PELIGROS Y RIESGOS </c:v>
                </c:pt>
                <c:pt idx="2">
                  <c:v>GESTIÓN  DE SALUD </c:v>
                </c:pt>
                <c:pt idx="3">
                  <c:v>GESTION DE AMENAZAS </c:v>
                </c:pt>
              </c:strCache>
            </c:strRef>
          </c:cat>
          <c:val>
            <c:numRef>
              <c:f>'2025'!$D$39:$D$42</c:f>
              <c:numCache>
                <c:formatCode>0%</c:formatCode>
                <c:ptCount val="4"/>
                <c:pt idx="0">
                  <c:v>0</c:v>
                </c:pt>
                <c:pt idx="1">
                  <c:v>0</c:v>
                </c:pt>
                <c:pt idx="2">
                  <c:v>0</c:v>
                </c:pt>
                <c:pt idx="3">
                  <c:v>0</c:v>
                </c:pt>
              </c:numCache>
            </c:numRef>
          </c:val>
          <c:extLst>
            <c:ext xmlns:c16="http://schemas.microsoft.com/office/drawing/2014/chart" uri="{C3380CC4-5D6E-409C-BE32-E72D297353CC}">
              <c16:uniqueId val="{00000003-A1A0-4AFE-9EB9-826B8B55C23A}"/>
            </c:ext>
          </c:extLst>
        </c:ser>
        <c:dLbls>
          <c:showLegendKey val="0"/>
          <c:showVal val="0"/>
          <c:showCatName val="0"/>
          <c:showSerName val="0"/>
          <c:showPercent val="0"/>
          <c:showBubbleSize val="0"/>
        </c:dLbls>
        <c:axId val="334316928"/>
        <c:axId val="1"/>
      </c:radarChart>
      <c:catAx>
        <c:axId val="334316928"/>
        <c:scaling>
          <c:orientation val="minMax"/>
        </c:scaling>
        <c:delete val="0"/>
        <c:axPos val="b"/>
        <c:numFmt formatCode="General" sourceLinked="1"/>
        <c:majorTickMark val="out"/>
        <c:minorTickMark val="none"/>
        <c:tickLblPos val="nextTo"/>
        <c:txPr>
          <a:bodyPr rot="0" vert="horz"/>
          <a:lstStyle/>
          <a:p>
            <a:pPr>
              <a:defRPr sz="900" b="0" i="0" u="none" strike="noStrike" baseline="0">
                <a:solidFill>
                  <a:srgbClr val="333333"/>
                </a:solidFill>
                <a:latin typeface="Calibri"/>
                <a:ea typeface="Calibri"/>
                <a:cs typeface="Calibri"/>
              </a:defRPr>
            </a:pPr>
            <a:endParaRPr lang="es-CO"/>
          </a:p>
        </c:txPr>
        <c:crossAx val="1"/>
        <c:crosses val="autoZero"/>
        <c:auto val="0"/>
        <c:lblAlgn val="ctr"/>
        <c:lblOffset val="100"/>
        <c:noMultiLvlLbl val="0"/>
      </c:catAx>
      <c:valAx>
        <c:axId val="1"/>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crossAx val="334316928"/>
        <c:crosses val="autoZero"/>
        <c:crossBetween val="between"/>
      </c:valAx>
      <c:spPr>
        <a:noFill/>
        <a:ln w="25400">
          <a:noFill/>
        </a:ln>
      </c:spPr>
    </c:plotArea>
    <c:plotVisOnly val="1"/>
    <c:dispBlanksAs val="gap"/>
    <c:showDLblsOverMax val="0"/>
  </c:chart>
  <c:spPr>
    <a:solidFill>
      <a:schemeClr val="accent6">
        <a:lumMod val="20000"/>
        <a:lumOff val="80000"/>
      </a:schemeClr>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000" b="1" i="0" u="none" strike="noStrike" baseline="0">
                <a:solidFill>
                  <a:srgbClr val="000000"/>
                </a:solidFill>
                <a:latin typeface="Calibri"/>
                <a:ea typeface="Calibri"/>
                <a:cs typeface="Calibri"/>
              </a:rPr>
              <a:t>CUMLIMIENTO PLAN DE TRABAJO SG-SST  </a:t>
            </a:r>
          </a:p>
          <a:p>
            <a:pPr>
              <a:defRPr sz="1000" b="0" i="0" u="none" strike="noStrike" baseline="0">
                <a:solidFill>
                  <a:srgbClr val="000000"/>
                </a:solidFill>
                <a:latin typeface="Calibri"/>
                <a:ea typeface="Calibri"/>
                <a:cs typeface="Calibri"/>
              </a:defRPr>
            </a:pPr>
            <a:r>
              <a:rPr lang="en-US" sz="1000" b="1" i="0" u="none" strike="noStrike" baseline="0">
                <a:solidFill>
                  <a:srgbClr val="000000"/>
                </a:solidFill>
                <a:latin typeface="Calibri"/>
                <a:ea typeface="Calibri"/>
                <a:cs typeface="Calibri"/>
              </a:rPr>
              <a:t>POR LINEAS DE INTERVENCIÓN</a:t>
            </a:r>
          </a:p>
        </c:rich>
      </c:tx>
      <c:layout>
        <c:manualLayout>
          <c:xMode val="edge"/>
          <c:yMode val="edge"/>
          <c:x val="6.3892382002618221E-3"/>
          <c:y val="0"/>
        </c:manualLayout>
      </c:layout>
      <c:overlay val="0"/>
      <c:spPr>
        <a:noFill/>
        <a:ln w="25400">
          <a:noFill/>
        </a:ln>
      </c:spPr>
    </c:title>
    <c:autoTitleDeleted val="0"/>
    <c:plotArea>
      <c:layout/>
      <c:radarChart>
        <c:radarStyle val="marker"/>
        <c:varyColors val="0"/>
        <c:ser>
          <c:idx val="0"/>
          <c:order val="0"/>
          <c:tx>
            <c:strRef>
              <c:f>'2025'!$E$38</c:f>
              <c:strCache>
                <c:ptCount val="1"/>
                <c:pt idx="0">
                  <c:v>2do TRIMESTRE </c:v>
                </c:pt>
              </c:strCache>
            </c:strRef>
          </c:tx>
          <c:spPr>
            <a:ln w="28575" cap="rnd">
              <a:solidFill>
                <a:schemeClr val="accent1"/>
              </a:solidFill>
              <a:round/>
            </a:ln>
            <a:effectLst/>
          </c:spPr>
          <c:marker>
            <c:symbol val="none"/>
          </c:marker>
          <c:dLbls>
            <c:dLbl>
              <c:idx val="0"/>
              <c:layout>
                <c:manualLayout>
                  <c:x val="4.7222222222222221E-2"/>
                  <c:y val="4.9192932486250833E-2"/>
                </c:manualLayout>
              </c:layout>
              <c:spPr>
                <a:noFill/>
                <a:ln w="25400">
                  <a:noFill/>
                </a:ln>
              </c:spPr>
              <c:txPr>
                <a:bodyPr/>
                <a:lstStyle/>
                <a:p>
                  <a:pPr>
                    <a:defRPr sz="9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333-44EF-96BE-DB35F395B8BB}"/>
                </c:ext>
              </c:extLst>
            </c:dLbl>
            <c:dLbl>
              <c:idx val="2"/>
              <c:layout>
                <c:manualLayout>
                  <c:x val="0"/>
                  <c:y val="-3.6894699364688123E-2"/>
                </c:manualLayout>
              </c:layout>
              <c:spPr>
                <a:noFill/>
                <a:ln w="25400">
                  <a:noFill/>
                </a:ln>
              </c:spPr>
              <c:txPr>
                <a:bodyPr/>
                <a:lstStyle/>
                <a:p>
                  <a:pPr>
                    <a:defRPr sz="9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333-44EF-96BE-DB35F395B8BB}"/>
                </c:ext>
              </c:extLst>
            </c:dLbl>
            <c:dLbl>
              <c:idx val="3"/>
              <c:layout>
                <c:manualLayout>
                  <c:x val="8.8888888888888892E-2"/>
                  <c:y val="-8.1988220810418812E-3"/>
                </c:manualLayout>
              </c:layout>
              <c:spPr>
                <a:noFill/>
                <a:ln w="25400">
                  <a:noFill/>
                </a:ln>
              </c:spPr>
              <c:txPr>
                <a:bodyPr/>
                <a:lstStyle/>
                <a:p>
                  <a:pPr>
                    <a:defRPr sz="9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333-44EF-96BE-DB35F395B8BB}"/>
                </c:ext>
              </c:extLst>
            </c:dLbl>
            <c:spPr>
              <a:noFill/>
              <a:ln w="25400">
                <a:noFill/>
              </a:ln>
            </c:spPr>
            <c:txPr>
              <a:bodyPr wrap="square" lIns="38100" tIns="19050" rIns="38100" bIns="19050" anchor="ctr">
                <a:spAutoFit/>
              </a:bodyPr>
              <a:lstStyle/>
              <a:p>
                <a:pPr>
                  <a:defRPr sz="9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'2025'!$C$39:$C$42</c:f>
              <c:strCache>
                <c:ptCount val="4"/>
                <c:pt idx="0">
                  <c:v>GESTIÓN INTEGRAL DEL SGSST </c:v>
                </c:pt>
                <c:pt idx="1">
                  <c:v>GESTION DE PELIGROS Y RIESGOS </c:v>
                </c:pt>
                <c:pt idx="2">
                  <c:v>GESTIÓN  DE SALUD </c:v>
                </c:pt>
                <c:pt idx="3">
                  <c:v>GESTION DE AMENAZAS </c:v>
                </c:pt>
              </c:strCache>
            </c:strRef>
          </c:cat>
          <c:val>
            <c:numRef>
              <c:f>'2025'!$E$39:$E$42</c:f>
              <c:numCache>
                <c:formatCode>0%</c:formatCode>
                <c:ptCount val="4"/>
                <c:pt idx="0">
                  <c:v>0</c:v>
                </c:pt>
                <c:pt idx="1">
                  <c:v>0</c:v>
                </c:pt>
                <c:pt idx="2">
                  <c:v>0</c:v>
                </c:pt>
                <c:pt idx="3">
                  <c:v>0</c:v>
                </c:pt>
              </c:numCache>
            </c:numRef>
          </c:val>
          <c:extLst>
            <c:ext xmlns:c16="http://schemas.microsoft.com/office/drawing/2014/chart" uri="{C3380CC4-5D6E-409C-BE32-E72D297353CC}">
              <c16:uniqueId val="{00000003-B333-44EF-96BE-DB35F395B8BB}"/>
            </c:ext>
          </c:extLst>
        </c:ser>
        <c:dLbls>
          <c:showLegendKey val="0"/>
          <c:showVal val="0"/>
          <c:showCatName val="0"/>
          <c:showSerName val="0"/>
          <c:showPercent val="0"/>
          <c:showBubbleSize val="0"/>
        </c:dLbls>
        <c:axId val="334318368"/>
        <c:axId val="1"/>
      </c:radarChart>
      <c:catAx>
        <c:axId val="334318368"/>
        <c:scaling>
          <c:orientation val="minMax"/>
        </c:scaling>
        <c:delete val="0"/>
        <c:axPos val="b"/>
        <c:numFmt formatCode="General" sourceLinked="1"/>
        <c:majorTickMark val="out"/>
        <c:minorTickMark val="none"/>
        <c:tickLblPos val="nextTo"/>
        <c:txPr>
          <a:bodyPr rot="0" vert="horz"/>
          <a:lstStyle/>
          <a:p>
            <a:pPr>
              <a:defRPr sz="900" b="0" i="0" u="none" strike="noStrike" baseline="0">
                <a:solidFill>
                  <a:srgbClr val="333333"/>
                </a:solidFill>
                <a:latin typeface="Calibri"/>
                <a:ea typeface="Calibri"/>
                <a:cs typeface="Calibri"/>
              </a:defRPr>
            </a:pPr>
            <a:endParaRPr lang="es-CO"/>
          </a:p>
        </c:txPr>
        <c:crossAx val="1"/>
        <c:crosses val="autoZero"/>
        <c:auto val="0"/>
        <c:lblAlgn val="ctr"/>
        <c:lblOffset val="100"/>
        <c:noMultiLvlLbl val="0"/>
      </c:catAx>
      <c:valAx>
        <c:axId val="1"/>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crossAx val="334318368"/>
        <c:crosses val="autoZero"/>
        <c:crossBetween val="between"/>
      </c:valAx>
      <c:spPr>
        <a:noFill/>
        <a:ln w="25400">
          <a:noFill/>
        </a:ln>
      </c:spPr>
    </c:plotArea>
    <c:plotVisOnly val="1"/>
    <c:dispBlanksAs val="gap"/>
    <c:showDLblsOverMax val="0"/>
  </c:chart>
  <c:spPr>
    <a:solidFill>
      <a:schemeClr val="accent6">
        <a:lumMod val="20000"/>
        <a:lumOff val="80000"/>
      </a:schemeClr>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80" b="0" i="0" u="none" strike="noStrike" baseline="0">
                <a:solidFill>
                  <a:srgbClr val="000000"/>
                </a:solidFill>
                <a:latin typeface="Calibri"/>
                <a:ea typeface="Calibri"/>
                <a:cs typeface="Calibri"/>
              </a:defRPr>
            </a:pPr>
            <a:r>
              <a:rPr lang="en-US"/>
              <a:t>% Cumplimiento plan de Trabajo SG-SST </a:t>
            </a:r>
          </a:p>
        </c:rich>
      </c:tx>
      <c:overlay val="0"/>
      <c:spPr>
        <a:noFill/>
        <a:ln w="25400">
          <a:noFill/>
        </a:ln>
      </c:spPr>
    </c:title>
    <c:autoTitleDeleted val="0"/>
    <c:plotArea>
      <c:layout/>
      <c:lineChart>
        <c:grouping val="standard"/>
        <c:varyColors val="0"/>
        <c:ser>
          <c:idx val="0"/>
          <c:order val="0"/>
          <c:tx>
            <c:strRef>
              <c:f>'2025'!$C$5</c:f>
              <c:strCache>
                <c:ptCount val="1"/>
                <c:pt idx="0">
                  <c:v>PORCENTAJE CUMPLIMIENTO</c:v>
                </c:pt>
              </c:strCache>
            </c:strRef>
          </c:tx>
          <c:spPr>
            <a:ln w="28575" cap="rnd" cmpd="sng">
              <a:solidFill>
                <a:srgbClr val="0070C0"/>
              </a:solidFill>
              <a:round/>
            </a:ln>
            <a:effectLst/>
          </c:spPr>
          <c:marker>
            <c:symbol val="none"/>
          </c:marker>
          <c:dLbls>
            <c:spPr>
              <a:noFill/>
              <a:ln w="25400">
                <a:noFill/>
              </a:ln>
            </c:spPr>
            <c:txPr>
              <a:bodyPr wrap="square" lIns="38100" tIns="19050" rIns="38100" bIns="19050" anchor="ctr">
                <a:spAutoFit/>
              </a:bodyPr>
              <a:lstStyle/>
              <a:p>
                <a:pPr>
                  <a:defRPr sz="14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'2025'!$D$2:$O$2</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'2025'!$D$5:$O$5</c:f>
              <c:numCache>
                <c:formatCode>0%</c:formatCode>
                <c:ptCount val="12"/>
                <c:pt idx="0">
                  <c:v>0</c:v>
                </c:pt>
                <c:pt idx="1">
                  <c:v>0</c:v>
                </c:pt>
                <c:pt idx="2">
                  <c:v>0</c:v>
                </c:pt>
                <c:pt idx="3">
                  <c:v>0</c:v>
                </c:pt>
                <c:pt idx="4">
                  <c:v>0</c:v>
                </c:pt>
                <c:pt idx="5">
                  <c:v>0</c:v>
                </c:pt>
                <c:pt idx="6">
                  <c:v>0</c:v>
                </c:pt>
                <c:pt idx="7">
                  <c:v>0</c:v>
                </c:pt>
                <c:pt idx="8" formatCode="0.0%">
                  <c:v>0</c:v>
                </c:pt>
                <c:pt idx="9">
                  <c:v>0</c:v>
                </c:pt>
                <c:pt idx="10">
                  <c:v>0</c:v>
                </c:pt>
                <c:pt idx="11">
                  <c:v>0</c:v>
                </c:pt>
              </c:numCache>
            </c:numRef>
          </c:val>
          <c:smooth val="0"/>
          <c:extLst>
            <c:ext xmlns:c16="http://schemas.microsoft.com/office/drawing/2014/chart" uri="{C3380CC4-5D6E-409C-BE32-E72D297353CC}">
              <c16:uniqueId val="{00000000-B952-42F4-9CA2-39EBEFDFFB37}"/>
            </c:ext>
          </c:extLst>
        </c:ser>
        <c:ser>
          <c:idx val="1"/>
          <c:order val="1"/>
          <c:tx>
            <c:v>META</c:v>
          </c:tx>
          <c:marker>
            <c:symbol val="none"/>
          </c:marker>
          <c:cat>
            <c:strRef>
              <c:f>'2025'!$D$2:$O$2</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'2025'!$D$6:$O$6</c:f>
              <c:numCache>
                <c:formatCode>0%</c:formatCode>
                <c:ptCount val="12"/>
                <c:pt idx="0">
                  <c:v>0.95</c:v>
                </c:pt>
                <c:pt idx="1">
                  <c:v>0.95</c:v>
                </c:pt>
                <c:pt idx="2">
                  <c:v>0.95</c:v>
                </c:pt>
                <c:pt idx="3">
                  <c:v>0.95</c:v>
                </c:pt>
                <c:pt idx="4">
                  <c:v>0.95</c:v>
                </c:pt>
                <c:pt idx="5">
                  <c:v>0.95</c:v>
                </c:pt>
                <c:pt idx="6">
                  <c:v>0.95</c:v>
                </c:pt>
                <c:pt idx="7">
                  <c:v>0.95</c:v>
                </c:pt>
                <c:pt idx="8">
                  <c:v>0.95</c:v>
                </c:pt>
                <c:pt idx="9">
                  <c:v>0.95</c:v>
                </c:pt>
                <c:pt idx="10">
                  <c:v>0.95</c:v>
                </c:pt>
                <c:pt idx="11">
                  <c:v>0.95</c:v>
                </c:pt>
              </c:numCache>
            </c:numRef>
          </c:val>
          <c:smooth val="0"/>
          <c:extLst>
            <c:ext xmlns:c16="http://schemas.microsoft.com/office/drawing/2014/chart" uri="{C3380CC4-5D6E-409C-BE32-E72D297353CC}">
              <c16:uniqueId val="{00000001-B952-42F4-9CA2-39EBEFDFFB37}"/>
            </c:ext>
          </c:extLst>
        </c:ser>
        <c:dLbls>
          <c:showLegendKey val="0"/>
          <c:showVal val="0"/>
          <c:showCatName val="0"/>
          <c:showSerName val="0"/>
          <c:showPercent val="0"/>
          <c:showBubbleSize val="0"/>
        </c:dLbls>
        <c:smooth val="0"/>
        <c:axId val="334426624"/>
        <c:axId val="1"/>
      </c:lineChart>
      <c:catAx>
        <c:axId val="334426624"/>
        <c:scaling>
          <c:orientation val="minMax"/>
        </c:scaling>
        <c:delete val="0"/>
        <c:axPos val="t"/>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1400" b="0" i="0" u="none" strike="noStrike" baseline="0">
                <a:solidFill>
                  <a:srgbClr val="000000"/>
                </a:solidFill>
                <a:latin typeface="Calibri"/>
                <a:ea typeface="Calibri"/>
                <a:cs typeface="Calibri"/>
              </a:defRPr>
            </a:pPr>
            <a:endParaRPr lang="es-CO"/>
          </a:p>
        </c:txPr>
        <c:crossAx val="1"/>
        <c:crosses val="max"/>
        <c:auto val="1"/>
        <c:lblAlgn val="ctr"/>
        <c:lblOffset val="100"/>
        <c:noMultiLvlLbl val="0"/>
      </c:catAx>
      <c:valAx>
        <c:axId val="1"/>
        <c:scaling>
          <c:orientation val="minMax"/>
          <c:max val="1.2"/>
          <c:min val="0.60000000000000009"/>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6350">
            <a:noFill/>
          </a:ln>
        </c:spPr>
        <c:txPr>
          <a:bodyPr rot="0" vert="horz"/>
          <a:lstStyle/>
          <a:p>
            <a:pPr>
              <a:defRPr sz="1400" b="0" i="0" u="none" strike="noStrike" baseline="0">
                <a:solidFill>
                  <a:srgbClr val="000000"/>
                </a:solidFill>
                <a:latin typeface="Calibri"/>
                <a:ea typeface="Calibri"/>
                <a:cs typeface="Calibri"/>
              </a:defRPr>
            </a:pPr>
            <a:endParaRPr lang="es-CO"/>
          </a:p>
        </c:txPr>
        <c:crossAx val="334426624"/>
        <c:crosses val="autoZero"/>
        <c:crossBetween val="between"/>
        <c:minorUnit val="0.1"/>
      </c:valAx>
      <c:dTable>
        <c:showHorzBorder val="1"/>
        <c:showVertBorder val="1"/>
        <c:showOutline val="1"/>
        <c:showKeys val="1"/>
        <c:spPr>
          <a:noFill/>
          <a:ln w="9525" cap="flat" cmpd="sng" algn="ctr">
            <a:solidFill>
              <a:schemeClr val="tx1">
                <a:lumMod val="15000"/>
                <a:lumOff val="85000"/>
              </a:schemeClr>
            </a:solidFill>
            <a:round/>
          </a:ln>
          <a:effectLst/>
        </c:spPr>
        <c:txPr>
          <a:bodyPr/>
          <a:lstStyle/>
          <a:p>
            <a:pPr rtl="0">
              <a:defRPr sz="1400" b="0" i="0" u="none" strike="noStrike" baseline="0">
                <a:solidFill>
                  <a:srgbClr val="000000"/>
                </a:solidFill>
                <a:latin typeface="Calibri"/>
                <a:ea typeface="Calibri"/>
                <a:cs typeface="Calibri"/>
              </a:defRPr>
            </a:pPr>
            <a:endParaRPr lang="es-CO"/>
          </a:p>
        </c:txPr>
      </c:dTable>
      <c:spPr>
        <a:noFill/>
        <a:ln w="25400">
          <a:noFill/>
        </a:ln>
      </c:spPr>
    </c:plotArea>
    <c:plotVisOnly val="1"/>
    <c:dispBlanksAs val="zero"/>
    <c:showDLblsOverMax val="0"/>
  </c:chart>
  <c:spPr>
    <a:solidFill>
      <a:schemeClr val="bg1">
        <a:lumMod val="75000"/>
      </a:schemeClr>
    </a:solidFill>
    <a:ln w="9525" cap="flat" cmpd="sng" algn="ctr">
      <a:solidFill>
        <a:schemeClr val="tx1">
          <a:lumMod val="15000"/>
          <a:lumOff val="85000"/>
        </a:schemeClr>
      </a:solidFill>
      <a:round/>
    </a:ln>
    <a:effectLst/>
  </c:spPr>
  <c:txPr>
    <a:bodyPr/>
    <a:lstStyle/>
    <a:p>
      <a:pPr>
        <a:defRPr sz="14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600" b="0" i="0" u="none" strike="noStrike" baseline="0">
                <a:solidFill>
                  <a:srgbClr val="333333"/>
                </a:solidFill>
                <a:latin typeface="Calibri"/>
                <a:ea typeface="Calibri"/>
                <a:cs typeface="Calibri"/>
              </a:rPr>
              <a:t>% Cumplimiento Plan Trabajo SG-SST</a:t>
            </a:r>
            <a:endParaRPr lang="en-US" sz="1200" b="0" i="0" u="none" strike="noStrike" baseline="0">
              <a:solidFill>
                <a:srgbClr val="333333"/>
              </a:solidFill>
              <a:latin typeface="Calibri"/>
              <a:ea typeface="Calibri"/>
              <a:cs typeface="Calibri"/>
            </a:endParaRPr>
          </a:p>
          <a:p>
            <a:pPr>
              <a:defRPr sz="1000" b="0" i="0" u="none" strike="noStrike" baseline="0">
                <a:solidFill>
                  <a:srgbClr val="000000"/>
                </a:solidFill>
                <a:latin typeface="Calibri"/>
                <a:ea typeface="Calibri"/>
                <a:cs typeface="Calibri"/>
              </a:defRPr>
            </a:pPr>
            <a:r>
              <a:rPr lang="en-US" sz="1600" b="0" i="0" u="none" strike="noStrike" baseline="0">
                <a:solidFill>
                  <a:srgbClr val="333333"/>
                </a:solidFill>
                <a:latin typeface="Calibri"/>
                <a:ea typeface="Calibri"/>
                <a:cs typeface="Calibri"/>
              </a:rPr>
              <a:t>por Trimestre 2024</a:t>
            </a:r>
          </a:p>
        </c:rich>
      </c:tx>
      <c:overlay val="0"/>
      <c:spPr>
        <a:noFill/>
        <a:ln w="25400">
          <a:noFill/>
        </a:ln>
      </c:spPr>
    </c:title>
    <c:autoTitleDeleted val="0"/>
    <c:plotArea>
      <c:layout/>
      <c:lineChart>
        <c:grouping val="standard"/>
        <c:varyColors val="0"/>
        <c:ser>
          <c:idx val="0"/>
          <c:order val="0"/>
          <c:tx>
            <c:strRef>
              <c:f>'2025'!$C$47</c:f>
              <c:strCache>
                <c:ptCount val="1"/>
                <c:pt idx="0">
                  <c:v>% por Trimestre </c:v>
                </c:pt>
              </c:strCache>
            </c:strRef>
          </c:tx>
          <c:spPr>
            <a:ln w="28575" cap="rnd">
              <a:solidFill>
                <a:schemeClr val="accent1"/>
              </a:solidFill>
              <a:round/>
            </a:ln>
            <a:effectLst/>
          </c:spPr>
          <c:marker>
            <c:symbol val="none"/>
          </c:marker>
          <c:dLbls>
            <c:spPr>
              <a:noFill/>
              <a:ln w="25400">
                <a:noFill/>
              </a:ln>
            </c:spPr>
            <c:txPr>
              <a:bodyPr wrap="square" lIns="38100" tIns="19050" rIns="38100" bIns="19050" anchor="ctr">
                <a:spAutoFit/>
              </a:bodyPr>
              <a:lstStyle/>
              <a:p>
                <a:pPr>
                  <a:defRPr sz="1000" b="1" i="0" u="none" strike="noStrike" baseline="0">
                    <a:solidFill>
                      <a:srgbClr val="333333"/>
                    </a:solidFill>
                    <a:latin typeface="Calibri"/>
                    <a:ea typeface="Calibri"/>
                    <a:cs typeface="Calibri"/>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'2025'!$D$38:$G$38</c:f>
              <c:strCache>
                <c:ptCount val="4"/>
                <c:pt idx="0">
                  <c:v>1ER TRIMESTRE </c:v>
                </c:pt>
                <c:pt idx="1">
                  <c:v>2do TRIMESTRE </c:v>
                </c:pt>
                <c:pt idx="2">
                  <c:v>3er TRIMESTRE </c:v>
                </c:pt>
                <c:pt idx="3">
                  <c:v>4to TRIMESTRE </c:v>
                </c:pt>
              </c:strCache>
            </c:strRef>
          </c:cat>
          <c:val>
            <c:numRef>
              <c:f>'2025'!$D$47:$G$47</c:f>
              <c:numCache>
                <c:formatCode>0</c:formatCode>
                <c:ptCount val="4"/>
                <c:pt idx="0">
                  <c:v>0</c:v>
                </c:pt>
                <c:pt idx="1">
                  <c:v>0</c:v>
                </c:pt>
                <c:pt idx="2" formatCode="0.0">
                  <c:v>0</c:v>
                </c:pt>
                <c:pt idx="3">
                  <c:v>0</c:v>
                </c:pt>
              </c:numCache>
            </c:numRef>
          </c:val>
          <c:smooth val="0"/>
          <c:extLst>
            <c:ext xmlns:c16="http://schemas.microsoft.com/office/drawing/2014/chart" uri="{C3380CC4-5D6E-409C-BE32-E72D297353CC}">
              <c16:uniqueId val="{00000000-7F94-4454-8FCC-1C70473B0CC5}"/>
            </c:ext>
          </c:extLst>
        </c:ser>
        <c:ser>
          <c:idx val="1"/>
          <c:order val="1"/>
          <c:tx>
            <c:strRef>
              <c:f>'2025'!$C$48</c:f>
              <c:strCache>
                <c:ptCount val="1"/>
                <c:pt idx="0">
                  <c:v>META</c:v>
                </c:pt>
              </c:strCache>
            </c:strRef>
          </c:tx>
          <c:spPr>
            <a:ln w="28575" cap="rnd">
              <a:solidFill>
                <a:schemeClr val="accent2"/>
              </a:solidFill>
              <a:round/>
            </a:ln>
            <a:effectLst/>
          </c:spPr>
          <c:marker>
            <c:symbol val="none"/>
          </c:marker>
          <c:cat>
            <c:strRef>
              <c:f>'2025'!$D$38:$G$38</c:f>
              <c:strCache>
                <c:ptCount val="4"/>
                <c:pt idx="0">
                  <c:v>1ER TRIMESTRE </c:v>
                </c:pt>
                <c:pt idx="1">
                  <c:v>2do TRIMESTRE </c:v>
                </c:pt>
                <c:pt idx="2">
                  <c:v>3er TRIMESTRE </c:v>
                </c:pt>
                <c:pt idx="3">
                  <c:v>4to TRIMESTRE </c:v>
                </c:pt>
              </c:strCache>
            </c:strRef>
          </c:cat>
          <c:val>
            <c:numRef>
              <c:f>'2025'!$D$48:$G$48</c:f>
              <c:numCache>
                <c:formatCode>0%</c:formatCode>
                <c:ptCount val="4"/>
                <c:pt idx="0">
                  <c:v>0.95</c:v>
                </c:pt>
                <c:pt idx="1">
                  <c:v>0.95</c:v>
                </c:pt>
                <c:pt idx="2">
                  <c:v>0.95</c:v>
                </c:pt>
                <c:pt idx="3">
                  <c:v>0.95</c:v>
                </c:pt>
              </c:numCache>
            </c:numRef>
          </c:val>
          <c:smooth val="0"/>
          <c:extLst>
            <c:ext xmlns:c16="http://schemas.microsoft.com/office/drawing/2014/chart" uri="{C3380CC4-5D6E-409C-BE32-E72D297353CC}">
              <c16:uniqueId val="{00000001-7F94-4454-8FCC-1C70473B0CC5}"/>
            </c:ext>
          </c:extLst>
        </c:ser>
        <c:dLbls>
          <c:showLegendKey val="0"/>
          <c:showVal val="0"/>
          <c:showCatName val="0"/>
          <c:showSerName val="0"/>
          <c:showPercent val="0"/>
          <c:showBubbleSize val="0"/>
        </c:dLbls>
        <c:smooth val="0"/>
        <c:axId val="334423744"/>
        <c:axId val="1"/>
      </c:lineChart>
      <c:catAx>
        <c:axId val="334423744"/>
        <c:scaling>
          <c:orientation val="minMax"/>
        </c:scaling>
        <c:delete val="0"/>
        <c:axPos val="t"/>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s-CO"/>
          </a:p>
        </c:txPr>
        <c:crossAx val="1"/>
        <c:crosses val="max"/>
        <c:auto val="0"/>
        <c:lblAlgn val="ctr"/>
        <c:lblOffset val="100"/>
        <c:noMultiLvlLbl val="0"/>
      </c:catAx>
      <c:valAx>
        <c:axId val="1"/>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6350">
            <a:noFill/>
          </a:ln>
        </c:spPr>
        <c:txPr>
          <a:bodyPr rot="0" vert="horz"/>
          <a:lstStyle/>
          <a:p>
            <a:pPr>
              <a:defRPr sz="900" b="0" i="0" u="none" strike="noStrike" baseline="0">
                <a:solidFill>
                  <a:srgbClr val="333333"/>
                </a:solidFill>
                <a:latin typeface="Calibri"/>
                <a:ea typeface="Calibri"/>
                <a:cs typeface="Calibri"/>
              </a:defRPr>
            </a:pPr>
            <a:endParaRPr lang="es-CO"/>
          </a:p>
        </c:txPr>
        <c:crossAx val="334423744"/>
        <c:crosses val="autoZero"/>
        <c:crossBetween val="between"/>
        <c:minorUnit val="10"/>
      </c:valAx>
      <c:spPr>
        <a:noFill/>
        <a:ln w="25400">
          <a:noFill/>
        </a:ln>
      </c:spPr>
    </c:plotArea>
    <c:legend>
      <c:legendPos val="r"/>
      <c:layout>
        <c:manualLayout>
          <c:xMode val="edge"/>
          <c:yMode val="edge"/>
          <c:x val="0.39676028281481102"/>
          <c:y val="0.91640392701777329"/>
          <c:w val="0.20325835492061861"/>
          <c:h val="4.5297296315469193E-2"/>
        </c:manualLayout>
      </c:layout>
      <c:overlay val="0"/>
      <c:spPr>
        <a:noFill/>
        <a:ln w="25400">
          <a:noFill/>
        </a:ln>
      </c:spPr>
      <c:txPr>
        <a:bodyPr/>
        <a:lstStyle/>
        <a:p>
          <a:pPr>
            <a:defRPr sz="105" b="0" i="0" u="none" strike="noStrike" baseline="0">
              <a:solidFill>
                <a:srgbClr val="333333"/>
              </a:solidFill>
              <a:latin typeface="Calibri"/>
              <a:ea typeface="Calibri"/>
              <a:cs typeface="Calibri"/>
            </a:defRPr>
          </a:pPr>
          <a:endParaRPr lang="es-CO"/>
        </a:p>
      </c:txPr>
    </c:legend>
    <c:plotVisOnly val="1"/>
    <c:dispBlanksAs val="gap"/>
    <c:showDLblsOverMax val="0"/>
  </c:chart>
  <c:spPr>
    <a:solidFill>
      <a:schemeClr val="bg1">
        <a:lumMod val="75000"/>
      </a:schemeClr>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907970B2-3B57-4031-8670-30FD598D6DFE}">
  <sheetPr/>
  <sheetViews>
    <sheetView zoomScale="91"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5" Type="http://schemas.openxmlformats.org/officeDocument/2006/relationships/chart" Target="../charts/chart12.xml"/><Relationship Id="rId4" Type="http://schemas.openxmlformats.org/officeDocument/2006/relationships/chart" Target="../charts/chart11.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5" Type="http://schemas.openxmlformats.org/officeDocument/2006/relationships/chart" Target="../charts/chart17.xml"/><Relationship Id="rId4"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editAs="oneCell">
    <xdr:from>
      <xdr:col>3</xdr:col>
      <xdr:colOff>740833</xdr:colOff>
      <xdr:row>0</xdr:row>
      <xdr:rowOff>21167</xdr:rowOff>
    </xdr:from>
    <xdr:to>
      <xdr:col>3</xdr:col>
      <xdr:colOff>1513416</xdr:colOff>
      <xdr:row>1</xdr:row>
      <xdr:rowOff>378883</xdr:rowOff>
    </xdr:to>
    <xdr:pic>
      <xdr:nvPicPr>
        <xdr:cNvPr id="2" name="Imagen 1" descr="escudo_subred_sur">
          <a:extLst>
            <a:ext uri="{FF2B5EF4-FFF2-40B4-BE49-F238E27FC236}">
              <a16:creationId xmlns:a16="http://schemas.microsoft.com/office/drawing/2014/main" id="{549570DF-73EA-4AAE-80B6-9122EB513E4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r="-833"/>
        <a:stretch>
          <a:fillRect/>
        </a:stretch>
      </xdr:blipFill>
      <xdr:spPr bwMode="auto">
        <a:xfrm>
          <a:off x="3429000" y="21167"/>
          <a:ext cx="772583" cy="79163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8648700" cy="6076950"/>
    <xdr:graphicFrame macro="">
      <xdr:nvGraphicFramePr>
        <xdr:cNvPr id="2" name="shape">
          <a:extLst>
            <a:ext uri="{FF2B5EF4-FFF2-40B4-BE49-F238E27FC236}">
              <a16:creationId xmlns:a16="http://schemas.microsoft.com/office/drawing/2014/main" id="{A8D82666-E0CB-4598-A7D8-3FC74E31025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twoCellAnchor>
    <xdr:from>
      <xdr:col>9</xdr:col>
      <xdr:colOff>190500</xdr:colOff>
      <xdr:row>22</xdr:row>
      <xdr:rowOff>47625</xdr:rowOff>
    </xdr:from>
    <xdr:to>
      <xdr:col>16</xdr:col>
      <xdr:colOff>85725</xdr:colOff>
      <xdr:row>45</xdr:row>
      <xdr:rowOff>123825</xdr:rowOff>
    </xdr:to>
    <xdr:graphicFrame macro="">
      <xdr:nvGraphicFramePr>
        <xdr:cNvPr id="47815800" name="Gráfico 1">
          <a:extLst>
            <a:ext uri="{FF2B5EF4-FFF2-40B4-BE49-F238E27FC236}">
              <a16:creationId xmlns:a16="http://schemas.microsoft.com/office/drawing/2014/main" id="{C918E8B0-7F46-89D8-D804-16461AFBA8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800100</xdr:colOff>
      <xdr:row>27</xdr:row>
      <xdr:rowOff>0</xdr:rowOff>
    </xdr:from>
    <xdr:to>
      <xdr:col>7</xdr:col>
      <xdr:colOff>323850</xdr:colOff>
      <xdr:row>44</xdr:row>
      <xdr:rowOff>171450</xdr:rowOff>
    </xdr:to>
    <xdr:graphicFrame macro="">
      <xdr:nvGraphicFramePr>
        <xdr:cNvPr id="47815801" name="Gráfico 3">
          <a:extLst>
            <a:ext uri="{FF2B5EF4-FFF2-40B4-BE49-F238E27FC236}">
              <a16:creationId xmlns:a16="http://schemas.microsoft.com/office/drawing/2014/main" id="{5A268CB1-2390-8EF5-166E-DCF49D0875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342900</xdr:colOff>
      <xdr:row>22</xdr:row>
      <xdr:rowOff>19050</xdr:rowOff>
    </xdr:from>
    <xdr:to>
      <xdr:col>24</xdr:col>
      <xdr:colOff>66675</xdr:colOff>
      <xdr:row>40</xdr:row>
      <xdr:rowOff>95250</xdr:rowOff>
    </xdr:to>
    <xdr:graphicFrame macro="">
      <xdr:nvGraphicFramePr>
        <xdr:cNvPr id="47815802" name="Gráfico 4">
          <a:extLst>
            <a:ext uri="{FF2B5EF4-FFF2-40B4-BE49-F238E27FC236}">
              <a16:creationId xmlns:a16="http://schemas.microsoft.com/office/drawing/2014/main" id="{E7A9B57E-70F2-B853-879A-7B1AEAB4D5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180975</xdr:colOff>
      <xdr:row>3</xdr:row>
      <xdr:rowOff>76200</xdr:rowOff>
    </xdr:from>
    <xdr:to>
      <xdr:col>27</xdr:col>
      <xdr:colOff>942975</xdr:colOff>
      <xdr:row>13</xdr:row>
      <xdr:rowOff>152400</xdr:rowOff>
    </xdr:to>
    <xdr:graphicFrame macro="">
      <xdr:nvGraphicFramePr>
        <xdr:cNvPr id="47815803" name="5 Gráfico">
          <a:extLst>
            <a:ext uri="{FF2B5EF4-FFF2-40B4-BE49-F238E27FC236}">
              <a16:creationId xmlns:a16="http://schemas.microsoft.com/office/drawing/2014/main" id="{2FFACD44-132E-0CC8-DA29-DA25F1A0CE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21</xdr:col>
      <xdr:colOff>514350</xdr:colOff>
      <xdr:row>8</xdr:row>
      <xdr:rowOff>66675</xdr:rowOff>
    </xdr:from>
    <xdr:to>
      <xdr:col>25</xdr:col>
      <xdr:colOff>628650</xdr:colOff>
      <xdr:row>10</xdr:row>
      <xdr:rowOff>714375</xdr:rowOff>
    </xdr:to>
    <xdr:graphicFrame macro="">
      <xdr:nvGraphicFramePr>
        <xdr:cNvPr id="47815804" name="6 Gráfico">
          <a:extLst>
            <a:ext uri="{FF2B5EF4-FFF2-40B4-BE49-F238E27FC236}">
              <a16:creationId xmlns:a16="http://schemas.microsoft.com/office/drawing/2014/main" id="{27AF8E66-3D89-6D66-AE66-977C41ABFE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352425</xdr:colOff>
      <xdr:row>14</xdr:row>
      <xdr:rowOff>161925</xdr:rowOff>
    </xdr:from>
    <xdr:to>
      <xdr:col>24</xdr:col>
      <xdr:colOff>733425</xdr:colOff>
      <xdr:row>26</xdr:row>
      <xdr:rowOff>152400</xdr:rowOff>
    </xdr:to>
    <xdr:graphicFrame macro="">
      <xdr:nvGraphicFramePr>
        <xdr:cNvPr id="47815805" name="10 Gráfico">
          <a:extLst>
            <a:ext uri="{FF2B5EF4-FFF2-40B4-BE49-F238E27FC236}">
              <a16:creationId xmlns:a16="http://schemas.microsoft.com/office/drawing/2014/main" id="{1ACE206C-F075-C8B2-E8F0-5A5070C348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15</xdr:col>
      <xdr:colOff>514350</xdr:colOff>
      <xdr:row>0</xdr:row>
      <xdr:rowOff>95250</xdr:rowOff>
    </xdr:from>
    <xdr:to>
      <xdr:col>26</xdr:col>
      <xdr:colOff>352425</xdr:colOff>
      <xdr:row>12</xdr:row>
      <xdr:rowOff>66675</xdr:rowOff>
    </xdr:to>
    <xdr:graphicFrame macro="">
      <xdr:nvGraphicFramePr>
        <xdr:cNvPr id="47822948" name="Gráfico 2">
          <a:extLst>
            <a:ext uri="{FF2B5EF4-FFF2-40B4-BE49-F238E27FC236}">
              <a16:creationId xmlns:a16="http://schemas.microsoft.com/office/drawing/2014/main" id="{3BAAC572-6113-E255-E822-C2C13CA9C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361950</xdr:colOff>
      <xdr:row>35</xdr:row>
      <xdr:rowOff>9525</xdr:rowOff>
    </xdr:from>
    <xdr:to>
      <xdr:col>11</xdr:col>
      <xdr:colOff>304800</xdr:colOff>
      <xdr:row>42</xdr:row>
      <xdr:rowOff>171450</xdr:rowOff>
    </xdr:to>
    <xdr:graphicFrame macro="">
      <xdr:nvGraphicFramePr>
        <xdr:cNvPr id="47822949" name="Gráfico 7">
          <a:extLst>
            <a:ext uri="{FF2B5EF4-FFF2-40B4-BE49-F238E27FC236}">
              <a16:creationId xmlns:a16="http://schemas.microsoft.com/office/drawing/2014/main" id="{E1C811E3-1EEA-F081-6CBB-5BDF971CDD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457200</xdr:colOff>
      <xdr:row>35</xdr:row>
      <xdr:rowOff>19050</xdr:rowOff>
    </xdr:from>
    <xdr:to>
      <xdr:col>16</xdr:col>
      <xdr:colOff>371475</xdr:colOff>
      <xdr:row>42</xdr:row>
      <xdr:rowOff>161925</xdr:rowOff>
    </xdr:to>
    <xdr:graphicFrame macro="">
      <xdr:nvGraphicFramePr>
        <xdr:cNvPr id="47822950" name="Gráfico 10">
          <a:extLst>
            <a:ext uri="{FF2B5EF4-FFF2-40B4-BE49-F238E27FC236}">
              <a16:creationId xmlns:a16="http://schemas.microsoft.com/office/drawing/2014/main" id="{DC4325A6-399C-6808-64F4-3D3D87DBED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542925</xdr:colOff>
      <xdr:row>6</xdr:row>
      <xdr:rowOff>123825</xdr:rowOff>
    </xdr:from>
    <xdr:to>
      <xdr:col>14</xdr:col>
      <xdr:colOff>285750</xdr:colOff>
      <xdr:row>15</xdr:row>
      <xdr:rowOff>476250</xdr:rowOff>
    </xdr:to>
    <xdr:graphicFrame macro="">
      <xdr:nvGraphicFramePr>
        <xdr:cNvPr id="47822951" name="Gráfico 3">
          <a:extLst>
            <a:ext uri="{FF2B5EF4-FFF2-40B4-BE49-F238E27FC236}">
              <a16:creationId xmlns:a16="http://schemas.microsoft.com/office/drawing/2014/main" id="{E8FF3960-A6A2-BA5D-39AE-2B8D4E4895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590550</xdr:colOff>
      <xdr:row>35</xdr:row>
      <xdr:rowOff>0</xdr:rowOff>
    </xdr:from>
    <xdr:to>
      <xdr:col>22</xdr:col>
      <xdr:colOff>333375</xdr:colOff>
      <xdr:row>42</xdr:row>
      <xdr:rowOff>133350</xdr:rowOff>
    </xdr:to>
    <xdr:graphicFrame macro="">
      <xdr:nvGraphicFramePr>
        <xdr:cNvPr id="47822952" name="Gráfico 4">
          <a:extLst>
            <a:ext uri="{FF2B5EF4-FFF2-40B4-BE49-F238E27FC236}">
              <a16:creationId xmlns:a16="http://schemas.microsoft.com/office/drawing/2014/main" id="{2794F953-5671-75E9-62C9-C8E9CCD36A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16</xdr:col>
      <xdr:colOff>180975</xdr:colOff>
      <xdr:row>0</xdr:row>
      <xdr:rowOff>0</xdr:rowOff>
    </xdr:from>
    <xdr:to>
      <xdr:col>27</xdr:col>
      <xdr:colOff>19050</xdr:colOff>
      <xdr:row>13</xdr:row>
      <xdr:rowOff>257175</xdr:rowOff>
    </xdr:to>
    <xdr:graphicFrame macro="">
      <xdr:nvGraphicFramePr>
        <xdr:cNvPr id="45647614" name="Gráfico 2">
          <a:extLst>
            <a:ext uri="{FF2B5EF4-FFF2-40B4-BE49-F238E27FC236}">
              <a16:creationId xmlns:a16="http://schemas.microsoft.com/office/drawing/2014/main" id="{1CE562DE-4A64-0F02-B5F3-5542966FDE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361950</xdr:colOff>
      <xdr:row>36</xdr:row>
      <xdr:rowOff>9525</xdr:rowOff>
    </xdr:from>
    <xdr:to>
      <xdr:col>11</xdr:col>
      <xdr:colOff>304800</xdr:colOff>
      <xdr:row>43</xdr:row>
      <xdr:rowOff>171450</xdr:rowOff>
    </xdr:to>
    <xdr:graphicFrame macro="">
      <xdr:nvGraphicFramePr>
        <xdr:cNvPr id="45647615" name="Gráfico 7">
          <a:extLst>
            <a:ext uri="{FF2B5EF4-FFF2-40B4-BE49-F238E27FC236}">
              <a16:creationId xmlns:a16="http://schemas.microsoft.com/office/drawing/2014/main" id="{514CF19B-7287-29F2-B9AA-0FF6089545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457200</xdr:colOff>
      <xdr:row>36</xdr:row>
      <xdr:rowOff>19050</xdr:rowOff>
    </xdr:from>
    <xdr:to>
      <xdr:col>16</xdr:col>
      <xdr:colOff>371475</xdr:colOff>
      <xdr:row>43</xdr:row>
      <xdr:rowOff>161925</xdr:rowOff>
    </xdr:to>
    <xdr:graphicFrame macro="">
      <xdr:nvGraphicFramePr>
        <xdr:cNvPr id="45647616" name="Gráfico 10">
          <a:extLst>
            <a:ext uri="{FF2B5EF4-FFF2-40B4-BE49-F238E27FC236}">
              <a16:creationId xmlns:a16="http://schemas.microsoft.com/office/drawing/2014/main" id="{7F8296A4-DFE4-9092-3926-A011034DE5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542925</xdr:colOff>
      <xdr:row>9</xdr:row>
      <xdr:rowOff>142875</xdr:rowOff>
    </xdr:from>
    <xdr:to>
      <xdr:col>13</xdr:col>
      <xdr:colOff>428625</xdr:colOff>
      <xdr:row>16</xdr:row>
      <xdr:rowOff>476250</xdr:rowOff>
    </xdr:to>
    <xdr:graphicFrame macro="">
      <xdr:nvGraphicFramePr>
        <xdr:cNvPr id="45647617" name="Gráfico 3">
          <a:extLst>
            <a:ext uri="{FF2B5EF4-FFF2-40B4-BE49-F238E27FC236}">
              <a16:creationId xmlns:a16="http://schemas.microsoft.com/office/drawing/2014/main" id="{1B6BD811-96AC-959D-E473-4504BFF4F0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590550</xdr:colOff>
      <xdr:row>36</xdr:row>
      <xdr:rowOff>0</xdr:rowOff>
    </xdr:from>
    <xdr:to>
      <xdr:col>22</xdr:col>
      <xdr:colOff>333375</xdr:colOff>
      <xdr:row>43</xdr:row>
      <xdr:rowOff>133350</xdr:rowOff>
    </xdr:to>
    <xdr:graphicFrame macro="">
      <xdr:nvGraphicFramePr>
        <xdr:cNvPr id="45647618" name="Gráfico 4">
          <a:extLst>
            <a:ext uri="{FF2B5EF4-FFF2-40B4-BE49-F238E27FC236}">
              <a16:creationId xmlns:a16="http://schemas.microsoft.com/office/drawing/2014/main" id="{3EFA6E04-00C2-AB18-666D-3648B87CE5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7.2.184\gestion%20sst\Usuarios\consarar\OneDrive%20-%20Seguros%20Suramericana,%20S.A\Desktop\SUBRED%20SUR%202021\CONSU%20SG-SST\PLAN%20DE%20TRABAJO\2021\PLAN%20DE%20TRABAJO%202021%20SG-S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G-SST"/>
      <sheetName val="Gráfico1"/>
      <sheetName val="2018"/>
      <sheetName val="2021 (2)"/>
    </sheetNames>
    <sheetDataSet>
      <sheetData sheetId="0">
        <row r="8">
          <cell r="AG8">
            <v>2</v>
          </cell>
          <cell r="AH8">
            <v>2</v>
          </cell>
          <cell r="AI8">
            <v>2</v>
          </cell>
          <cell r="AJ8">
            <v>3</v>
          </cell>
          <cell r="AK8">
            <v>1</v>
          </cell>
          <cell r="AL8">
            <v>0</v>
          </cell>
          <cell r="AM8">
            <v>0</v>
          </cell>
          <cell r="AN8">
            <v>1</v>
          </cell>
          <cell r="AO8">
            <v>0</v>
          </cell>
          <cell r="AP8">
            <v>2</v>
          </cell>
          <cell r="AQ8">
            <v>0</v>
          </cell>
          <cell r="AR8">
            <v>1</v>
          </cell>
          <cell r="AS8">
            <v>1</v>
          </cell>
          <cell r="AT8">
            <v>0</v>
          </cell>
          <cell r="AU8">
            <v>2</v>
          </cell>
          <cell r="AV8">
            <v>0</v>
          </cell>
          <cell r="AW8">
            <v>0</v>
          </cell>
          <cell r="AX8">
            <v>0</v>
          </cell>
          <cell r="AY8">
            <v>1</v>
          </cell>
          <cell r="AZ8">
            <v>1</v>
          </cell>
          <cell r="BA8">
            <v>0</v>
          </cell>
          <cell r="BB8">
            <v>0</v>
          </cell>
          <cell r="BC8">
            <v>1</v>
          </cell>
          <cell r="BD8">
            <v>0</v>
          </cell>
          <cell r="BE8">
            <v>1</v>
          </cell>
          <cell r="BF8">
            <v>0</v>
          </cell>
          <cell r="BG8">
            <v>0</v>
          </cell>
          <cell r="BH8">
            <v>0</v>
          </cell>
          <cell r="BI8">
            <v>1</v>
          </cell>
          <cell r="BJ8">
            <v>1</v>
          </cell>
          <cell r="BK8">
            <v>0</v>
          </cell>
          <cell r="BL8">
            <v>0</v>
          </cell>
          <cell r="BM8">
            <v>0</v>
          </cell>
          <cell r="BN8">
            <v>1</v>
          </cell>
          <cell r="BO8">
            <v>2</v>
          </cell>
          <cell r="BP8">
            <v>0</v>
          </cell>
          <cell r="BQ8">
            <v>0</v>
          </cell>
          <cell r="BR8">
            <v>0</v>
          </cell>
          <cell r="BS8">
            <v>2</v>
          </cell>
          <cell r="BT8">
            <v>0</v>
          </cell>
        </row>
        <row r="9">
          <cell r="AG9">
            <v>2</v>
          </cell>
          <cell r="AH9">
            <v>2</v>
          </cell>
          <cell r="AI9">
            <v>2</v>
          </cell>
          <cell r="AJ9">
            <v>2</v>
          </cell>
          <cell r="AK9">
            <v>0</v>
          </cell>
          <cell r="AL9">
            <v>0</v>
          </cell>
          <cell r="AM9">
            <v>0</v>
          </cell>
          <cell r="AN9">
            <v>1</v>
          </cell>
          <cell r="AO9">
            <v>0</v>
          </cell>
          <cell r="AP9">
            <v>1</v>
          </cell>
          <cell r="AQ9">
            <v>0</v>
          </cell>
          <cell r="AR9">
            <v>0</v>
          </cell>
          <cell r="AS9">
            <v>1</v>
          </cell>
          <cell r="AT9">
            <v>0</v>
          </cell>
          <cell r="AU9">
            <v>1</v>
          </cell>
          <cell r="AV9">
            <v>0</v>
          </cell>
          <cell r="AW9">
            <v>0</v>
          </cell>
          <cell r="AX9">
            <v>0</v>
          </cell>
          <cell r="AY9">
            <v>1</v>
          </cell>
          <cell r="AZ9">
            <v>1</v>
          </cell>
          <cell r="BA9">
            <v>0</v>
          </cell>
          <cell r="BB9">
            <v>0</v>
          </cell>
          <cell r="BC9">
            <v>0</v>
          </cell>
          <cell r="BD9">
            <v>0</v>
          </cell>
          <cell r="BE9">
            <v>1</v>
          </cell>
          <cell r="BF9">
            <v>0</v>
          </cell>
          <cell r="BG9">
            <v>0</v>
          </cell>
          <cell r="BH9">
            <v>0</v>
          </cell>
          <cell r="BI9">
            <v>1</v>
          </cell>
          <cell r="BJ9">
            <v>1</v>
          </cell>
          <cell r="BK9">
            <v>0</v>
          </cell>
          <cell r="BL9">
            <v>0</v>
          </cell>
          <cell r="BM9">
            <v>0</v>
          </cell>
          <cell r="BN9">
            <v>1</v>
          </cell>
          <cell r="BO9">
            <v>2</v>
          </cell>
          <cell r="BP9">
            <v>0</v>
          </cell>
          <cell r="BQ9">
            <v>0</v>
          </cell>
          <cell r="BR9">
            <v>0</v>
          </cell>
          <cell r="BS9">
            <v>2</v>
          </cell>
          <cell r="BT9">
            <v>0</v>
          </cell>
        </row>
        <row r="58">
          <cell r="AB58">
            <v>10</v>
          </cell>
          <cell r="AC58">
            <v>6</v>
          </cell>
          <cell r="AD58">
            <v>7</v>
          </cell>
          <cell r="AE58">
            <v>3</v>
          </cell>
          <cell r="AF58">
            <v>6</v>
          </cell>
          <cell r="AG58">
            <v>11</v>
          </cell>
          <cell r="AH58">
            <v>9</v>
          </cell>
          <cell r="AI58">
            <v>6</v>
          </cell>
          <cell r="AJ58">
            <v>8</v>
          </cell>
          <cell r="AK58">
            <v>7</v>
          </cell>
          <cell r="AL58">
            <v>13</v>
          </cell>
          <cell r="AM58">
            <v>10</v>
          </cell>
          <cell r="AN58">
            <v>5</v>
          </cell>
          <cell r="AO58">
            <v>6</v>
          </cell>
          <cell r="AP58">
            <v>9</v>
          </cell>
          <cell r="AQ58">
            <v>12</v>
          </cell>
          <cell r="AR58">
            <v>2</v>
          </cell>
          <cell r="AS58">
            <v>5</v>
          </cell>
          <cell r="AT58">
            <v>2</v>
          </cell>
          <cell r="AU58">
            <v>7</v>
          </cell>
          <cell r="AV58">
            <v>11</v>
          </cell>
          <cell r="AW58">
            <v>7</v>
          </cell>
          <cell r="AX58">
            <v>3</v>
          </cell>
          <cell r="AY58">
            <v>5</v>
          </cell>
          <cell r="AZ58">
            <v>6</v>
          </cell>
          <cell r="BA58">
            <v>9</v>
          </cell>
          <cell r="BB58">
            <v>7</v>
          </cell>
          <cell r="BC58">
            <v>4</v>
          </cell>
          <cell r="BD58">
            <v>5</v>
          </cell>
          <cell r="BE58">
            <v>8</v>
          </cell>
          <cell r="BF58">
            <v>11</v>
          </cell>
          <cell r="BG58">
            <v>4</v>
          </cell>
          <cell r="BH58">
            <v>6</v>
          </cell>
          <cell r="BI58">
            <v>4</v>
          </cell>
          <cell r="BJ58">
            <v>5</v>
          </cell>
          <cell r="BK58">
            <v>7</v>
          </cell>
          <cell r="BL58">
            <v>1</v>
          </cell>
          <cell r="BM58">
            <v>5</v>
          </cell>
          <cell r="BN58">
            <v>4</v>
          </cell>
          <cell r="BO58">
            <v>5</v>
          </cell>
          <cell r="BP58">
            <v>6</v>
          </cell>
          <cell r="BQ58">
            <v>2</v>
          </cell>
          <cell r="BR58">
            <v>5</v>
          </cell>
          <cell r="BS58">
            <v>4</v>
          </cell>
          <cell r="BT58">
            <v>2</v>
          </cell>
        </row>
        <row r="59">
          <cell r="AB59">
            <v>9</v>
          </cell>
          <cell r="AC59">
            <v>6</v>
          </cell>
          <cell r="AD59">
            <v>7</v>
          </cell>
          <cell r="AE59">
            <v>4</v>
          </cell>
          <cell r="AF59">
            <v>6</v>
          </cell>
          <cell r="AG59">
            <v>9</v>
          </cell>
          <cell r="AH59">
            <v>7</v>
          </cell>
          <cell r="AI59">
            <v>5</v>
          </cell>
          <cell r="AJ59">
            <v>6</v>
          </cell>
          <cell r="AK59">
            <v>4</v>
          </cell>
          <cell r="AL59">
            <v>12</v>
          </cell>
          <cell r="AM59">
            <v>8</v>
          </cell>
          <cell r="AN59">
            <v>6</v>
          </cell>
          <cell r="AO59">
            <v>6</v>
          </cell>
          <cell r="AP59">
            <v>8</v>
          </cell>
          <cell r="AQ59">
            <v>11</v>
          </cell>
          <cell r="AR59">
            <v>5</v>
          </cell>
          <cell r="AS59">
            <v>5</v>
          </cell>
          <cell r="AT59">
            <v>2</v>
          </cell>
          <cell r="AU59">
            <v>9</v>
          </cell>
          <cell r="AV59">
            <v>6</v>
          </cell>
          <cell r="AW59">
            <v>6</v>
          </cell>
          <cell r="AX59">
            <v>3</v>
          </cell>
          <cell r="AY59">
            <v>5</v>
          </cell>
          <cell r="AZ59">
            <v>5</v>
          </cell>
          <cell r="BA59">
            <v>8</v>
          </cell>
          <cell r="BB59">
            <v>5</v>
          </cell>
          <cell r="BC59">
            <v>3</v>
          </cell>
          <cell r="BD59">
            <v>4</v>
          </cell>
          <cell r="BE59">
            <v>7</v>
          </cell>
          <cell r="BF59">
            <v>8</v>
          </cell>
          <cell r="BG59">
            <v>5</v>
          </cell>
          <cell r="BH59">
            <v>6</v>
          </cell>
          <cell r="BI59">
            <v>4</v>
          </cell>
          <cell r="BJ59">
            <v>5</v>
          </cell>
          <cell r="BK59">
            <v>8</v>
          </cell>
          <cell r="BL59">
            <v>2</v>
          </cell>
          <cell r="BM59">
            <v>5</v>
          </cell>
          <cell r="BN59">
            <v>4</v>
          </cell>
          <cell r="BO59">
            <v>5</v>
          </cell>
          <cell r="BP59">
            <v>3</v>
          </cell>
          <cell r="BQ59">
            <v>4</v>
          </cell>
          <cell r="BR59">
            <v>5</v>
          </cell>
          <cell r="BS59">
            <v>5</v>
          </cell>
          <cell r="BT59">
            <v>0</v>
          </cell>
        </row>
        <row r="232">
          <cell r="AB232">
            <v>25</v>
          </cell>
          <cell r="AC232">
            <v>15</v>
          </cell>
          <cell r="AD232">
            <v>10</v>
          </cell>
          <cell r="AE232">
            <v>9</v>
          </cell>
          <cell r="AF232">
            <v>25</v>
          </cell>
          <cell r="AG232">
            <v>23</v>
          </cell>
          <cell r="AH232">
            <v>12</v>
          </cell>
          <cell r="AI232">
            <v>6</v>
          </cell>
          <cell r="AJ232">
            <v>17</v>
          </cell>
          <cell r="AK232">
            <v>16</v>
          </cell>
          <cell r="AL232">
            <v>23</v>
          </cell>
          <cell r="AM232">
            <v>13</v>
          </cell>
          <cell r="AN232">
            <v>9</v>
          </cell>
          <cell r="AO232">
            <v>14</v>
          </cell>
          <cell r="AP232">
            <v>19</v>
          </cell>
          <cell r="AQ232">
            <v>21</v>
          </cell>
          <cell r="AR232">
            <v>11</v>
          </cell>
          <cell r="AS232">
            <v>8</v>
          </cell>
          <cell r="AT232">
            <v>16</v>
          </cell>
          <cell r="AU232">
            <v>15</v>
          </cell>
          <cell r="AV232">
            <v>20</v>
          </cell>
          <cell r="AW232">
            <v>9</v>
          </cell>
          <cell r="AX232">
            <v>8</v>
          </cell>
          <cell r="AY232">
            <v>13</v>
          </cell>
          <cell r="AZ232">
            <v>15</v>
          </cell>
          <cell r="BA232">
            <v>21</v>
          </cell>
          <cell r="BB232">
            <v>12</v>
          </cell>
          <cell r="BC232">
            <v>10</v>
          </cell>
          <cell r="BD232">
            <v>18</v>
          </cell>
          <cell r="BE232">
            <v>17</v>
          </cell>
          <cell r="BF232">
            <v>24</v>
          </cell>
          <cell r="BG232">
            <v>12</v>
          </cell>
          <cell r="BH232">
            <v>12</v>
          </cell>
          <cell r="BI232">
            <v>16</v>
          </cell>
          <cell r="BJ232">
            <v>15</v>
          </cell>
          <cell r="BK232">
            <v>21</v>
          </cell>
          <cell r="BL232">
            <v>10</v>
          </cell>
          <cell r="BM232">
            <v>8</v>
          </cell>
          <cell r="BN232">
            <v>16</v>
          </cell>
          <cell r="BO232">
            <v>14</v>
          </cell>
          <cell r="BP232">
            <v>19</v>
          </cell>
          <cell r="BQ232">
            <v>12</v>
          </cell>
          <cell r="BR232">
            <v>12</v>
          </cell>
          <cell r="BS232">
            <v>13</v>
          </cell>
          <cell r="BT232">
            <v>7</v>
          </cell>
        </row>
        <row r="233">
          <cell r="AB233">
            <v>20</v>
          </cell>
          <cell r="AC233">
            <v>14</v>
          </cell>
          <cell r="AD233">
            <v>10</v>
          </cell>
          <cell r="AE233">
            <v>12</v>
          </cell>
          <cell r="AF233">
            <v>17</v>
          </cell>
          <cell r="AG233">
            <v>21</v>
          </cell>
          <cell r="AH233">
            <v>11</v>
          </cell>
          <cell r="AI233">
            <v>10</v>
          </cell>
          <cell r="AJ233">
            <v>19</v>
          </cell>
          <cell r="AK233">
            <v>18</v>
          </cell>
          <cell r="AL233">
            <v>19</v>
          </cell>
          <cell r="AM233">
            <v>14</v>
          </cell>
          <cell r="AN233">
            <v>17</v>
          </cell>
          <cell r="AO233">
            <v>18</v>
          </cell>
          <cell r="AP233">
            <v>20</v>
          </cell>
          <cell r="AQ233">
            <v>17</v>
          </cell>
          <cell r="AR233">
            <v>9</v>
          </cell>
          <cell r="AS233">
            <v>11</v>
          </cell>
          <cell r="AT233">
            <v>17</v>
          </cell>
          <cell r="AU233">
            <v>13</v>
          </cell>
          <cell r="AV233">
            <v>16</v>
          </cell>
          <cell r="AW233">
            <v>13</v>
          </cell>
          <cell r="AX233">
            <v>12</v>
          </cell>
          <cell r="AY233">
            <v>18</v>
          </cell>
          <cell r="AZ233">
            <v>11</v>
          </cell>
          <cell r="BA233">
            <v>21</v>
          </cell>
          <cell r="BB233">
            <v>13</v>
          </cell>
          <cell r="BC233">
            <v>13</v>
          </cell>
          <cell r="BD233">
            <v>16</v>
          </cell>
          <cell r="BE233">
            <v>9</v>
          </cell>
          <cell r="BF233">
            <v>22</v>
          </cell>
          <cell r="BG233">
            <v>13</v>
          </cell>
          <cell r="BH233">
            <v>19</v>
          </cell>
          <cell r="BI233">
            <v>18</v>
          </cell>
          <cell r="BJ233">
            <v>16</v>
          </cell>
          <cell r="BK233">
            <v>25</v>
          </cell>
          <cell r="BL233">
            <v>14</v>
          </cell>
          <cell r="BM233">
            <v>16</v>
          </cell>
          <cell r="BN233">
            <v>19</v>
          </cell>
          <cell r="BO233">
            <v>12</v>
          </cell>
          <cell r="BP233">
            <v>16</v>
          </cell>
          <cell r="BQ233">
            <v>12</v>
          </cell>
          <cell r="BR233">
            <v>16</v>
          </cell>
          <cell r="BS233">
            <v>13</v>
          </cell>
          <cell r="BT233">
            <v>1</v>
          </cell>
        </row>
        <row r="432">
          <cell r="AB432">
            <v>4</v>
          </cell>
          <cell r="AC432">
            <v>4</v>
          </cell>
          <cell r="AD432">
            <v>3</v>
          </cell>
          <cell r="AE432">
            <v>3</v>
          </cell>
          <cell r="AF432">
            <v>3</v>
          </cell>
          <cell r="AG432">
            <v>4</v>
          </cell>
          <cell r="AH432">
            <v>6</v>
          </cell>
          <cell r="AI432">
            <v>6</v>
          </cell>
          <cell r="AJ432">
            <v>3</v>
          </cell>
          <cell r="AK432">
            <v>3</v>
          </cell>
          <cell r="AL432">
            <v>5</v>
          </cell>
          <cell r="AM432">
            <v>6</v>
          </cell>
          <cell r="AN432">
            <v>5</v>
          </cell>
          <cell r="AO432">
            <v>4</v>
          </cell>
          <cell r="AP432">
            <v>3</v>
          </cell>
          <cell r="AQ432">
            <v>5</v>
          </cell>
          <cell r="AR432">
            <v>5</v>
          </cell>
          <cell r="AS432">
            <v>5</v>
          </cell>
          <cell r="AT432">
            <v>8</v>
          </cell>
          <cell r="AU432">
            <v>5</v>
          </cell>
          <cell r="AV432">
            <v>4</v>
          </cell>
          <cell r="AW432">
            <v>4</v>
          </cell>
          <cell r="AX432">
            <v>5</v>
          </cell>
          <cell r="AY432">
            <v>6</v>
          </cell>
          <cell r="AZ432">
            <v>4</v>
          </cell>
          <cell r="BA432">
            <v>5</v>
          </cell>
          <cell r="BB432">
            <v>7</v>
          </cell>
          <cell r="BC432">
            <v>3</v>
          </cell>
          <cell r="BD432">
            <v>5</v>
          </cell>
          <cell r="BE432">
            <v>7</v>
          </cell>
          <cell r="BF432">
            <v>7</v>
          </cell>
          <cell r="BG432">
            <v>7</v>
          </cell>
          <cell r="BH432">
            <v>3</v>
          </cell>
          <cell r="BI432">
            <v>3</v>
          </cell>
          <cell r="BJ432">
            <v>4</v>
          </cell>
          <cell r="BK432">
            <v>4</v>
          </cell>
          <cell r="BL432">
            <v>4</v>
          </cell>
          <cell r="BM432">
            <v>3</v>
          </cell>
          <cell r="BN432">
            <v>3</v>
          </cell>
          <cell r="BO432">
            <v>4</v>
          </cell>
          <cell r="BP432">
            <v>4</v>
          </cell>
          <cell r="BQ432">
            <v>4</v>
          </cell>
          <cell r="BR432">
            <v>4</v>
          </cell>
          <cell r="BS432">
            <v>1</v>
          </cell>
          <cell r="BT432">
            <v>0</v>
          </cell>
        </row>
        <row r="433">
          <cell r="AB433">
            <v>2</v>
          </cell>
          <cell r="AC433">
            <v>4</v>
          </cell>
          <cell r="AD433">
            <v>5</v>
          </cell>
          <cell r="AE433">
            <v>4</v>
          </cell>
          <cell r="AF433">
            <v>5</v>
          </cell>
          <cell r="AG433">
            <v>5</v>
          </cell>
          <cell r="AH433">
            <v>4</v>
          </cell>
          <cell r="AI433">
            <v>5</v>
          </cell>
          <cell r="AJ433">
            <v>5</v>
          </cell>
          <cell r="AK433">
            <v>3</v>
          </cell>
          <cell r="AL433">
            <v>5</v>
          </cell>
          <cell r="AM433">
            <v>7</v>
          </cell>
          <cell r="AN433">
            <v>4</v>
          </cell>
          <cell r="AO433">
            <v>4</v>
          </cell>
          <cell r="AP433">
            <v>3</v>
          </cell>
          <cell r="AQ433">
            <v>3</v>
          </cell>
          <cell r="AR433">
            <v>3</v>
          </cell>
          <cell r="AS433">
            <v>3</v>
          </cell>
          <cell r="AT433">
            <v>6</v>
          </cell>
          <cell r="AU433">
            <v>5</v>
          </cell>
          <cell r="AV433">
            <v>5</v>
          </cell>
          <cell r="AW433">
            <v>6</v>
          </cell>
          <cell r="AX433">
            <v>5</v>
          </cell>
          <cell r="AY433">
            <v>3</v>
          </cell>
          <cell r="AZ433">
            <v>4</v>
          </cell>
          <cell r="BA433">
            <v>3</v>
          </cell>
          <cell r="BB433">
            <v>2</v>
          </cell>
          <cell r="BC433">
            <v>4</v>
          </cell>
          <cell r="BD433">
            <v>7</v>
          </cell>
          <cell r="BE433">
            <v>8</v>
          </cell>
          <cell r="BF433">
            <v>8</v>
          </cell>
          <cell r="BG433">
            <v>7</v>
          </cell>
          <cell r="BH433">
            <v>5</v>
          </cell>
          <cell r="BI433">
            <v>8</v>
          </cell>
          <cell r="BJ433">
            <v>4</v>
          </cell>
          <cell r="BK433">
            <v>4</v>
          </cell>
          <cell r="BL433">
            <v>4</v>
          </cell>
          <cell r="BM433">
            <v>3</v>
          </cell>
          <cell r="BN433">
            <v>5</v>
          </cell>
          <cell r="BO433">
            <v>4</v>
          </cell>
          <cell r="BP433">
            <v>3</v>
          </cell>
          <cell r="BQ433">
            <v>3</v>
          </cell>
          <cell r="BR433">
            <v>3</v>
          </cell>
          <cell r="BS433">
            <v>3</v>
          </cell>
          <cell r="BT433">
            <v>2</v>
          </cell>
        </row>
        <row r="484">
          <cell r="AB484">
            <v>0</v>
          </cell>
          <cell r="AC484">
            <v>0</v>
          </cell>
          <cell r="AD484">
            <v>0</v>
          </cell>
          <cell r="AE484">
            <v>0</v>
          </cell>
          <cell r="AF484">
            <v>0</v>
          </cell>
          <cell r="AG484">
            <v>1</v>
          </cell>
          <cell r="AH484">
            <v>0</v>
          </cell>
          <cell r="AI484">
            <v>0</v>
          </cell>
          <cell r="AJ484">
            <v>0</v>
          </cell>
          <cell r="AK484">
            <v>0</v>
          </cell>
          <cell r="AL484">
            <v>0</v>
          </cell>
          <cell r="AM484">
            <v>0</v>
          </cell>
          <cell r="AN484">
            <v>0</v>
          </cell>
          <cell r="AO484">
            <v>0</v>
          </cell>
          <cell r="AP484">
            <v>0</v>
          </cell>
          <cell r="AQ484">
            <v>0</v>
          </cell>
          <cell r="AR484">
            <v>0</v>
          </cell>
          <cell r="AS484">
            <v>0</v>
          </cell>
          <cell r="AT484">
            <v>0</v>
          </cell>
          <cell r="AU484">
            <v>0</v>
          </cell>
          <cell r="AV484">
            <v>0</v>
          </cell>
          <cell r="AW484">
            <v>0</v>
          </cell>
          <cell r="AX484">
            <v>0</v>
          </cell>
          <cell r="AY484">
            <v>0</v>
          </cell>
          <cell r="AZ484">
            <v>0</v>
          </cell>
          <cell r="BA484">
            <v>0</v>
          </cell>
          <cell r="BB484">
            <v>0</v>
          </cell>
          <cell r="BC484">
            <v>1</v>
          </cell>
          <cell r="BD484">
            <v>0</v>
          </cell>
          <cell r="BE484">
            <v>0</v>
          </cell>
          <cell r="BF484">
            <v>0</v>
          </cell>
          <cell r="BG484">
            <v>0</v>
          </cell>
          <cell r="BH484">
            <v>0</v>
          </cell>
          <cell r="BI484">
            <v>0</v>
          </cell>
          <cell r="BJ484">
            <v>0</v>
          </cell>
          <cell r="BK484">
            <v>0</v>
          </cell>
          <cell r="BL484">
            <v>0</v>
          </cell>
          <cell r="BM484">
            <v>0</v>
          </cell>
          <cell r="BN484">
            <v>0</v>
          </cell>
          <cell r="BO484">
            <v>0</v>
          </cell>
          <cell r="BP484">
            <v>0</v>
          </cell>
          <cell r="BQ484">
            <v>1</v>
          </cell>
          <cell r="BR484">
            <v>0</v>
          </cell>
          <cell r="BS484">
            <v>0</v>
          </cell>
          <cell r="BT484">
            <v>0</v>
          </cell>
        </row>
        <row r="485">
          <cell r="AB485">
            <v>0</v>
          </cell>
          <cell r="AC485">
            <v>0</v>
          </cell>
          <cell r="AD485">
            <v>0</v>
          </cell>
          <cell r="AE485">
            <v>0</v>
          </cell>
          <cell r="AF485">
            <v>0</v>
          </cell>
          <cell r="AG485">
            <v>1</v>
          </cell>
          <cell r="AH485">
            <v>0</v>
          </cell>
          <cell r="AI485">
            <v>0</v>
          </cell>
          <cell r="AJ485">
            <v>0</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row>
        <row r="492">
          <cell r="AB492">
            <v>2</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2</v>
          </cell>
          <cell r="AQ492">
            <v>0</v>
          </cell>
          <cell r="AR492">
            <v>0</v>
          </cell>
          <cell r="AS492">
            <v>0</v>
          </cell>
          <cell r="AT492">
            <v>0</v>
          </cell>
          <cell r="AU492">
            <v>0</v>
          </cell>
          <cell r="AV492">
            <v>0</v>
          </cell>
          <cell r="AW492">
            <v>0</v>
          </cell>
          <cell r="AX492">
            <v>0</v>
          </cell>
          <cell r="AY492">
            <v>0</v>
          </cell>
          <cell r="AZ492">
            <v>0</v>
          </cell>
          <cell r="BA492">
            <v>0</v>
          </cell>
          <cell r="BB492">
            <v>0</v>
          </cell>
          <cell r="BC492">
            <v>0</v>
          </cell>
          <cell r="BD492">
            <v>0</v>
          </cell>
          <cell r="BE492">
            <v>0</v>
          </cell>
          <cell r="BF492">
            <v>2</v>
          </cell>
          <cell r="BG492">
            <v>0</v>
          </cell>
          <cell r="BH492">
            <v>0</v>
          </cell>
          <cell r="BI492">
            <v>0</v>
          </cell>
          <cell r="BJ492">
            <v>0</v>
          </cell>
          <cell r="BK492">
            <v>0</v>
          </cell>
          <cell r="BL492">
            <v>0</v>
          </cell>
          <cell r="BM492">
            <v>0</v>
          </cell>
          <cell r="BN492">
            <v>0</v>
          </cell>
          <cell r="BO492">
            <v>0</v>
          </cell>
          <cell r="BP492">
            <v>0</v>
          </cell>
          <cell r="BQ492">
            <v>0</v>
          </cell>
          <cell r="BR492">
            <v>1</v>
          </cell>
          <cell r="BS492">
            <v>1</v>
          </cell>
          <cell r="BT492">
            <v>0</v>
          </cell>
        </row>
        <row r="493">
          <cell r="AB493">
            <v>1</v>
          </cell>
          <cell r="AC493">
            <v>0</v>
          </cell>
          <cell r="AD493">
            <v>0</v>
          </cell>
          <cell r="AE493">
            <v>0</v>
          </cell>
          <cell r="AF493">
            <v>0</v>
          </cell>
          <cell r="AG493">
            <v>0</v>
          </cell>
          <cell r="AH493">
            <v>0</v>
          </cell>
          <cell r="AI493">
            <v>0</v>
          </cell>
          <cell r="AJ493">
            <v>0</v>
          </cell>
          <cell r="AK493">
            <v>0</v>
          </cell>
          <cell r="AL493">
            <v>0</v>
          </cell>
          <cell r="AM493">
            <v>0</v>
          </cell>
          <cell r="AN493">
            <v>0</v>
          </cell>
          <cell r="AO493">
            <v>0</v>
          </cell>
          <cell r="AP493">
            <v>1</v>
          </cell>
          <cell r="AQ493">
            <v>0</v>
          </cell>
          <cell r="AR493">
            <v>0</v>
          </cell>
          <cell r="AS493">
            <v>0</v>
          </cell>
          <cell r="AT493">
            <v>0</v>
          </cell>
          <cell r="AU493">
            <v>0</v>
          </cell>
          <cell r="AV493">
            <v>0</v>
          </cell>
          <cell r="AW493">
            <v>0</v>
          </cell>
          <cell r="AX493">
            <v>0</v>
          </cell>
          <cell r="AY493">
            <v>0</v>
          </cell>
          <cell r="AZ493">
            <v>0</v>
          </cell>
          <cell r="BA493">
            <v>0</v>
          </cell>
          <cell r="BB493">
            <v>0</v>
          </cell>
          <cell r="BC493">
            <v>0</v>
          </cell>
          <cell r="BD493">
            <v>0</v>
          </cell>
          <cell r="BE493">
            <v>0</v>
          </cell>
          <cell r="BF493">
            <v>1</v>
          </cell>
          <cell r="BG493">
            <v>0</v>
          </cell>
          <cell r="BH493">
            <v>0</v>
          </cell>
          <cell r="BI493">
            <v>0</v>
          </cell>
          <cell r="BJ493">
            <v>0</v>
          </cell>
          <cell r="BK493">
            <v>0</v>
          </cell>
          <cell r="BL493">
            <v>0</v>
          </cell>
          <cell r="BM493">
            <v>0</v>
          </cell>
          <cell r="BN493">
            <v>0</v>
          </cell>
          <cell r="BO493">
            <v>0</v>
          </cell>
          <cell r="BP493">
            <v>0</v>
          </cell>
          <cell r="BQ493">
            <v>0</v>
          </cell>
          <cell r="BR493">
            <v>0</v>
          </cell>
          <cell r="BS493">
            <v>0</v>
          </cell>
          <cell r="BT493">
            <v>0</v>
          </cell>
        </row>
      </sheetData>
      <sheetData sheetId="1" refreshError="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812A9-A72E-4B10-AF84-6C4C3629AD2C}">
  <sheetPr>
    <pageSetUpPr fitToPage="1"/>
  </sheetPr>
  <dimension ref="A1:BZ525"/>
  <sheetViews>
    <sheetView tabSelected="1" view="pageBreakPreview" zoomScale="90" zoomScaleNormal="90" zoomScaleSheetLayoutView="90" workbookViewId="0">
      <pane xSplit="5" ySplit="8" topLeftCell="F74" activePane="bottomRight" state="frozen"/>
      <selection pane="topRight" activeCell="F1" sqref="F1"/>
      <selection pane="bottomLeft" activeCell="A8" sqref="A8"/>
      <selection pane="bottomRight" activeCell="A4" sqref="A4:BV5"/>
    </sheetView>
  </sheetViews>
  <sheetFormatPr baseColWidth="10" defaultColWidth="11.42578125" defaultRowHeight="16.5" outlineLevelRow="2" x14ac:dyDescent="0.25"/>
  <cols>
    <col min="1" max="1" width="8.28515625" style="78" customWidth="1"/>
    <col min="2" max="2" width="10.42578125" style="83" customWidth="1"/>
    <col min="3" max="3" width="21.5703125" style="83" customWidth="1"/>
    <col min="4" max="4" width="30.85546875" style="83" customWidth="1"/>
    <col min="5" max="5" width="48" style="78" customWidth="1"/>
    <col min="6" max="6" width="23.85546875" style="78" customWidth="1"/>
    <col min="7" max="7" width="3.42578125" style="78" customWidth="1"/>
    <col min="8" max="8" width="3" style="2" customWidth="1"/>
    <col min="9" max="12" width="3.7109375" style="2" customWidth="1"/>
    <col min="13" max="13" width="21.42578125" style="78" customWidth="1"/>
    <col min="14" max="14" width="23.140625" style="78" customWidth="1"/>
    <col min="15" max="18" width="4.42578125" style="2" bestFit="1" customWidth="1"/>
    <col min="19" max="19" width="5.28515625" style="2" customWidth="1"/>
    <col min="20" max="20" width="4.42578125" style="2" bestFit="1" customWidth="1"/>
    <col min="21" max="21" width="4.7109375" style="2" customWidth="1"/>
    <col min="22" max="22" width="4.42578125" style="2" bestFit="1" customWidth="1"/>
    <col min="23" max="23" width="4.5703125" style="2" customWidth="1"/>
    <col min="24" max="24" width="4.42578125" style="2" bestFit="1" customWidth="1"/>
    <col min="25" max="25" width="4" style="2" customWidth="1"/>
    <col min="26" max="26" width="3.7109375" style="2" bestFit="1" customWidth="1"/>
    <col min="27" max="27" width="4.42578125" style="2" hidden="1" customWidth="1"/>
    <col min="28" max="41" width="4.42578125" style="2" bestFit="1" customWidth="1"/>
    <col min="42" max="42" width="4.42578125" style="2" customWidth="1"/>
    <col min="43" max="47" width="4.42578125" style="2" bestFit="1" customWidth="1"/>
    <col min="48" max="48" width="4.42578125" style="2" customWidth="1"/>
    <col min="49" max="50" width="4.42578125" style="2" bestFit="1" customWidth="1"/>
    <col min="51" max="51" width="4.42578125" style="2" customWidth="1"/>
    <col min="52" max="52" width="4.42578125" style="2" bestFit="1" customWidth="1"/>
    <col min="53" max="64" width="4.42578125" style="2" customWidth="1"/>
    <col min="65" max="68" width="10.7109375" style="78" customWidth="1"/>
    <col min="69" max="69" width="11.42578125" style="78" customWidth="1"/>
    <col min="70" max="73" width="11.140625" style="78" customWidth="1"/>
    <col min="74" max="74" width="9.42578125" style="78" customWidth="1"/>
    <col min="75" max="16384" width="11.42578125" style="78"/>
  </cols>
  <sheetData>
    <row r="1" spans="1:75" s="79" customFormat="1" ht="35.1" customHeight="1" x14ac:dyDescent="0.25">
      <c r="A1" s="1135"/>
      <c r="B1" s="1135"/>
      <c r="C1" s="1135"/>
      <c r="D1" s="1135"/>
      <c r="E1" s="1135"/>
      <c r="F1" s="1136" t="s">
        <v>0</v>
      </c>
      <c r="G1" s="1136"/>
      <c r="H1" s="1136"/>
      <c r="I1" s="1136"/>
      <c r="J1" s="1136"/>
      <c r="K1" s="1136"/>
      <c r="L1" s="1136"/>
      <c r="M1" s="1136"/>
      <c r="N1" s="1136"/>
      <c r="O1" s="1136"/>
      <c r="P1" s="1136"/>
      <c r="Q1" s="1136"/>
      <c r="R1" s="1136"/>
      <c r="S1" s="1136"/>
      <c r="T1" s="1136"/>
      <c r="U1" s="1136"/>
      <c r="V1" s="1136"/>
      <c r="W1" s="1136"/>
      <c r="X1" s="1136"/>
      <c r="Y1" s="1136"/>
      <c r="Z1" s="1136"/>
      <c r="AA1" s="1136"/>
      <c r="AB1" s="1136"/>
      <c r="AC1" s="1136"/>
      <c r="AD1" s="1136"/>
      <c r="AE1" s="1136"/>
      <c r="AF1" s="1136"/>
      <c r="AG1" s="1136"/>
      <c r="AH1" s="1136"/>
      <c r="AI1" s="1136"/>
      <c r="AJ1" s="1136"/>
      <c r="AK1" s="1136"/>
      <c r="AL1" s="1136"/>
      <c r="AM1" s="1136"/>
      <c r="AN1" s="1136"/>
      <c r="AO1" s="1136"/>
      <c r="AP1" s="1136"/>
      <c r="AQ1" s="1136"/>
      <c r="AR1" s="1136"/>
      <c r="AS1" s="1136"/>
      <c r="AT1" s="1136"/>
      <c r="AU1" s="1136"/>
      <c r="AV1" s="1136"/>
      <c r="AW1" s="1136"/>
      <c r="AX1" s="1136"/>
      <c r="AY1" s="1136"/>
      <c r="AZ1" s="1136"/>
      <c r="BA1" s="1136"/>
      <c r="BB1" s="1136"/>
      <c r="BC1" s="1136"/>
      <c r="BD1" s="1136"/>
      <c r="BE1" s="1136"/>
      <c r="BF1" s="1136"/>
      <c r="BG1" s="1136"/>
      <c r="BH1" s="1136"/>
      <c r="BI1" s="1136"/>
      <c r="BJ1" s="1136"/>
      <c r="BK1" s="1136"/>
      <c r="BL1" s="1136"/>
      <c r="BM1" s="726"/>
      <c r="BN1" s="563"/>
      <c r="BO1" s="563"/>
      <c r="BP1" s="563"/>
      <c r="BQ1" s="563"/>
      <c r="BR1" s="563"/>
      <c r="BS1" s="563"/>
      <c r="BT1" s="563"/>
      <c r="BU1" s="563"/>
      <c r="BV1" s="563"/>
    </row>
    <row r="2" spans="1:75" s="80" customFormat="1" ht="35.1" customHeight="1" x14ac:dyDescent="0.25">
      <c r="A2" s="1135"/>
      <c r="B2" s="1135"/>
      <c r="C2" s="1135"/>
      <c r="D2" s="1135"/>
      <c r="E2" s="1135"/>
      <c r="F2" s="1136" t="s">
        <v>1</v>
      </c>
      <c r="G2" s="1136"/>
      <c r="H2" s="1136"/>
      <c r="I2" s="1136"/>
      <c r="J2" s="1136"/>
      <c r="K2" s="1136"/>
      <c r="L2" s="1136"/>
      <c r="M2" s="1136"/>
      <c r="N2" s="1136"/>
      <c r="O2" s="1136"/>
      <c r="P2" s="1136"/>
      <c r="Q2" s="1136"/>
      <c r="R2" s="1136"/>
      <c r="S2" s="1136"/>
      <c r="T2" s="1136"/>
      <c r="U2" s="1136"/>
      <c r="V2" s="1136"/>
      <c r="W2" s="1136"/>
      <c r="X2" s="1136"/>
      <c r="Y2" s="1136"/>
      <c r="Z2" s="1136"/>
      <c r="AA2" s="1136"/>
      <c r="AB2" s="1136"/>
      <c r="AC2" s="1136"/>
      <c r="AD2" s="1136"/>
      <c r="AE2" s="1136"/>
      <c r="AF2" s="1136"/>
      <c r="AG2" s="1136"/>
      <c r="AH2" s="1136"/>
      <c r="AI2" s="1136"/>
      <c r="AJ2" s="1136"/>
      <c r="AK2" s="1136"/>
      <c r="AL2" s="1136"/>
      <c r="AM2" s="1136"/>
      <c r="AN2" s="1136"/>
      <c r="AO2" s="1136"/>
      <c r="AP2" s="1136"/>
      <c r="AQ2" s="1136"/>
      <c r="AR2" s="1136"/>
      <c r="AS2" s="1136"/>
      <c r="AT2" s="1136"/>
      <c r="AU2" s="1136"/>
      <c r="AV2" s="1136"/>
      <c r="AW2" s="1136"/>
      <c r="AX2" s="1136"/>
      <c r="AY2" s="1136"/>
      <c r="AZ2" s="1136"/>
      <c r="BA2" s="1136"/>
      <c r="BB2" s="1136"/>
      <c r="BC2" s="1136"/>
      <c r="BD2" s="1136"/>
      <c r="BE2" s="1136"/>
      <c r="BF2" s="1136"/>
      <c r="BG2" s="1136"/>
      <c r="BH2" s="1136"/>
      <c r="BI2" s="1136"/>
      <c r="BJ2" s="1136"/>
      <c r="BK2" s="1136"/>
      <c r="BL2" s="1136"/>
      <c r="BM2" s="594"/>
      <c r="BN2" s="722"/>
      <c r="BO2" s="722"/>
      <c r="BP2" s="722"/>
      <c r="BQ2" s="722"/>
      <c r="BR2" s="722"/>
      <c r="BS2" s="722"/>
      <c r="BT2" s="722"/>
      <c r="BU2" s="722"/>
      <c r="BV2" s="722"/>
    </row>
    <row r="3" spans="1:75" s="80" customFormat="1" ht="24" customHeight="1" x14ac:dyDescent="0.25">
      <c r="A3" s="721"/>
      <c r="B3" s="721"/>
      <c r="C3" s="721"/>
      <c r="D3" s="721"/>
      <c r="E3" s="721"/>
      <c r="F3" s="724"/>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5"/>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row>
    <row r="4" spans="1:75" s="80" customFormat="1" ht="18" customHeight="1" x14ac:dyDescent="0.25">
      <c r="A4" s="559" t="s">
        <v>2</v>
      </c>
      <c r="B4" s="723"/>
      <c r="C4" s="723"/>
      <c r="D4" s="723"/>
      <c r="E4" s="723"/>
      <c r="F4" s="723"/>
      <c r="G4" s="723"/>
      <c r="H4" s="723"/>
      <c r="I4" s="723"/>
      <c r="J4" s="723"/>
      <c r="K4" s="723"/>
      <c r="L4" s="723"/>
      <c r="M4" s="723"/>
      <c r="N4" s="723"/>
      <c r="O4" s="723"/>
      <c r="P4" s="723"/>
      <c r="Q4" s="723"/>
      <c r="R4" s="723"/>
      <c r="S4" s="723"/>
      <c r="T4" s="723"/>
      <c r="U4" s="723"/>
      <c r="V4" s="723"/>
      <c r="W4" s="723"/>
      <c r="X4" s="723"/>
      <c r="Y4" s="723"/>
      <c r="Z4" s="723"/>
      <c r="AA4" s="723"/>
      <c r="AB4" s="723"/>
      <c r="AC4" s="723"/>
      <c r="AD4" s="723"/>
      <c r="AE4" s="723"/>
      <c r="AF4" s="723"/>
      <c r="AG4" s="723"/>
      <c r="AH4" s="723"/>
      <c r="AI4" s="723"/>
      <c r="AJ4" s="723"/>
      <c r="AK4" s="723"/>
      <c r="AL4" s="723"/>
      <c r="AM4" s="723"/>
      <c r="AN4" s="723"/>
      <c r="AO4" s="723"/>
      <c r="AP4" s="723"/>
      <c r="AQ4" s="723"/>
      <c r="AR4" s="723"/>
      <c r="AS4" s="723"/>
      <c r="AT4" s="723"/>
      <c r="AU4" s="723"/>
      <c r="AV4" s="723"/>
      <c r="AW4" s="723"/>
      <c r="AX4" s="723"/>
      <c r="AY4" s="723"/>
      <c r="AZ4" s="723"/>
      <c r="BA4" s="723"/>
      <c r="BB4" s="723"/>
      <c r="BC4" s="723"/>
      <c r="BD4" s="723"/>
      <c r="BE4" s="723"/>
      <c r="BF4" s="723"/>
      <c r="BG4" s="723"/>
      <c r="BH4" s="723"/>
      <c r="BI4" s="723"/>
      <c r="BJ4" s="723"/>
      <c r="BK4" s="723"/>
      <c r="BL4" s="723"/>
      <c r="BM4" s="723"/>
      <c r="BN4" s="723"/>
      <c r="BO4" s="723"/>
      <c r="BP4" s="723"/>
      <c r="BQ4" s="723"/>
      <c r="BR4" s="723"/>
      <c r="BS4" s="723"/>
      <c r="BT4" s="723"/>
      <c r="BU4" s="723"/>
      <c r="BV4" s="561"/>
    </row>
    <row r="5" spans="1:75" s="80" customFormat="1" ht="35.25" customHeight="1" thickBot="1" x14ac:dyDescent="0.3">
      <c r="A5" s="559"/>
      <c r="B5" s="560"/>
      <c r="C5" s="560"/>
      <c r="D5" s="560"/>
      <c r="E5" s="560"/>
      <c r="F5" s="560"/>
      <c r="G5" s="560"/>
      <c r="H5" s="560"/>
      <c r="I5" s="560"/>
      <c r="J5" s="560"/>
      <c r="K5" s="560"/>
      <c r="L5" s="560"/>
      <c r="M5" s="560"/>
      <c r="N5" s="560"/>
      <c r="O5" s="560"/>
      <c r="P5" s="560"/>
      <c r="Q5" s="560"/>
      <c r="R5" s="560"/>
      <c r="S5" s="560"/>
      <c r="T5" s="560"/>
      <c r="U5" s="560"/>
      <c r="V5" s="560"/>
      <c r="W5" s="560"/>
      <c r="X5" s="560"/>
      <c r="Y5" s="560"/>
      <c r="Z5" s="560"/>
      <c r="AA5" s="560"/>
      <c r="AB5" s="560"/>
      <c r="AC5" s="560"/>
      <c r="AD5" s="560"/>
      <c r="AE5" s="560"/>
      <c r="AF5" s="560"/>
      <c r="AG5" s="560"/>
      <c r="AH5" s="560"/>
      <c r="AI5" s="560"/>
      <c r="AJ5" s="560"/>
      <c r="AK5" s="560"/>
      <c r="AL5" s="560"/>
      <c r="AM5" s="560"/>
      <c r="AN5" s="560"/>
      <c r="AO5" s="560"/>
      <c r="AP5" s="560"/>
      <c r="AQ5" s="560"/>
      <c r="AR5" s="560"/>
      <c r="AS5" s="560"/>
      <c r="AT5" s="560"/>
      <c r="AU5" s="560"/>
      <c r="AV5" s="560"/>
      <c r="AW5" s="560"/>
      <c r="AX5" s="560"/>
      <c r="AY5" s="560"/>
      <c r="AZ5" s="560"/>
      <c r="BA5" s="560"/>
      <c r="BB5" s="560"/>
      <c r="BC5" s="560"/>
      <c r="BD5" s="560"/>
      <c r="BE5" s="560"/>
      <c r="BF5" s="560"/>
      <c r="BG5" s="560"/>
      <c r="BH5" s="560"/>
      <c r="BI5" s="560"/>
      <c r="BJ5" s="560"/>
      <c r="BK5" s="560"/>
      <c r="BL5" s="560"/>
      <c r="BM5" s="560"/>
      <c r="BN5" s="560"/>
      <c r="BO5" s="560"/>
      <c r="BP5" s="560"/>
      <c r="BQ5" s="560"/>
      <c r="BR5" s="560"/>
      <c r="BS5" s="560"/>
      <c r="BT5" s="560"/>
      <c r="BU5" s="560"/>
      <c r="BV5" s="561"/>
      <c r="BW5" s="5"/>
    </row>
    <row r="6" spans="1:75" s="5" customFormat="1" ht="18.75" customHeight="1" thickBot="1" x14ac:dyDescent="0.3">
      <c r="A6" s="581" t="s">
        <v>3</v>
      </c>
      <c r="B6" s="581" t="s">
        <v>4</v>
      </c>
      <c r="C6" s="569" t="s">
        <v>5</v>
      </c>
      <c r="D6" s="581"/>
      <c r="E6" s="581" t="s">
        <v>6</v>
      </c>
      <c r="F6" s="582" t="s">
        <v>7</v>
      </c>
      <c r="G6" s="4"/>
      <c r="H6" s="567" t="s">
        <v>8</v>
      </c>
      <c r="I6" s="567"/>
      <c r="J6" s="567"/>
      <c r="K6" s="567"/>
      <c r="L6" s="567"/>
      <c r="M6" s="584" t="s">
        <v>9</v>
      </c>
      <c r="N6" s="584"/>
      <c r="O6" s="585">
        <v>2025</v>
      </c>
      <c r="P6" s="585"/>
      <c r="Q6" s="585"/>
      <c r="R6" s="585"/>
      <c r="S6" s="585"/>
      <c r="T6" s="585"/>
      <c r="U6" s="585"/>
      <c r="V6" s="585"/>
      <c r="W6" s="585"/>
      <c r="X6" s="585"/>
      <c r="Y6" s="585"/>
      <c r="Z6" s="585"/>
      <c r="AA6" s="585"/>
      <c r="AB6" s="585"/>
      <c r="AC6" s="585"/>
      <c r="AD6" s="585"/>
      <c r="AE6" s="585"/>
      <c r="AF6" s="585"/>
      <c r="AG6" s="585"/>
      <c r="AH6" s="585"/>
      <c r="AI6" s="585"/>
      <c r="AJ6" s="585"/>
      <c r="AK6" s="585"/>
      <c r="AL6" s="585"/>
      <c r="AM6" s="585"/>
      <c r="AN6" s="585"/>
      <c r="AO6" s="585"/>
      <c r="AP6" s="585"/>
      <c r="AQ6" s="585"/>
      <c r="AR6" s="585"/>
      <c r="AS6" s="585"/>
      <c r="AT6" s="585"/>
      <c r="AU6" s="585"/>
      <c r="AV6" s="585"/>
      <c r="AW6" s="585"/>
      <c r="AX6" s="585"/>
      <c r="AY6" s="585"/>
      <c r="AZ6" s="585"/>
      <c r="BA6" s="585"/>
      <c r="BB6" s="585"/>
      <c r="BC6" s="585"/>
      <c r="BD6" s="585"/>
      <c r="BE6" s="585"/>
      <c r="BF6" s="585"/>
      <c r="BG6" s="585"/>
      <c r="BH6" s="585"/>
      <c r="BI6" s="585"/>
      <c r="BJ6" s="585"/>
      <c r="BK6" s="585"/>
      <c r="BL6" s="585"/>
      <c r="BM6" s="592" t="s">
        <v>10</v>
      </c>
      <c r="BN6" s="592"/>
      <c r="BO6" s="592"/>
      <c r="BP6" s="592"/>
      <c r="BQ6" s="592"/>
      <c r="BR6" s="592" t="s">
        <v>11</v>
      </c>
      <c r="BS6" s="592"/>
      <c r="BT6" s="592"/>
      <c r="BU6" s="592"/>
      <c r="BV6" s="592"/>
    </row>
    <row r="7" spans="1:75" s="5" customFormat="1" ht="35.25" customHeight="1" thickBot="1" x14ac:dyDescent="0.3">
      <c r="A7" s="581"/>
      <c r="B7" s="581"/>
      <c r="C7" s="569"/>
      <c r="D7" s="581"/>
      <c r="E7" s="581"/>
      <c r="F7" s="569"/>
      <c r="G7" s="4"/>
      <c r="H7" s="568" t="s">
        <v>12</v>
      </c>
      <c r="I7" s="568" t="s">
        <v>13</v>
      </c>
      <c r="J7" s="568" t="s">
        <v>14</v>
      </c>
      <c r="K7" s="568" t="s">
        <v>15</v>
      </c>
      <c r="L7" s="583" t="s">
        <v>16</v>
      </c>
      <c r="M7" s="584"/>
      <c r="N7" s="584"/>
      <c r="O7" s="564" t="s">
        <v>17</v>
      </c>
      <c r="P7" s="565"/>
      <c r="Q7" s="565"/>
      <c r="R7" s="566"/>
      <c r="S7" s="564" t="s">
        <v>18</v>
      </c>
      <c r="T7" s="565"/>
      <c r="U7" s="565"/>
      <c r="V7" s="566"/>
      <c r="W7" s="526" t="s">
        <v>19</v>
      </c>
      <c r="X7" s="527"/>
      <c r="Y7" s="527"/>
      <c r="Z7" s="528"/>
      <c r="AA7" s="434" t="s">
        <v>20</v>
      </c>
      <c r="AB7" s="434" t="s">
        <v>20</v>
      </c>
      <c r="AC7" s="435"/>
      <c r="AD7" s="435"/>
      <c r="AE7" s="436"/>
      <c r="AF7" s="572" t="s">
        <v>21</v>
      </c>
      <c r="AG7" s="573"/>
      <c r="AH7" s="573"/>
      <c r="AI7" s="574"/>
      <c r="AJ7" s="586" t="s">
        <v>22</v>
      </c>
      <c r="AK7" s="587"/>
      <c r="AL7" s="587"/>
      <c r="AM7" s="588"/>
      <c r="AN7" s="564" t="s">
        <v>23</v>
      </c>
      <c r="AO7" s="565"/>
      <c r="AP7" s="565"/>
      <c r="AQ7" s="565"/>
      <c r="AR7" s="566"/>
      <c r="AS7" s="564" t="s">
        <v>24</v>
      </c>
      <c r="AT7" s="565"/>
      <c r="AU7" s="565"/>
      <c r="AV7" s="571"/>
      <c r="AW7" s="575" t="s">
        <v>25</v>
      </c>
      <c r="AX7" s="576"/>
      <c r="AY7" s="576"/>
      <c r="AZ7" s="576"/>
      <c r="BA7" s="529" t="s">
        <v>26</v>
      </c>
      <c r="BB7" s="530"/>
      <c r="BC7" s="530"/>
      <c r="BD7" s="531"/>
      <c r="BE7" s="589" t="s">
        <v>27</v>
      </c>
      <c r="BF7" s="590"/>
      <c r="BG7" s="590"/>
      <c r="BH7" s="591"/>
      <c r="BI7" s="577" t="s">
        <v>28</v>
      </c>
      <c r="BJ7" s="578"/>
      <c r="BK7" s="578"/>
      <c r="BL7" s="579"/>
      <c r="BM7" s="592"/>
      <c r="BN7" s="592"/>
      <c r="BO7" s="592"/>
      <c r="BP7" s="592"/>
      <c r="BQ7" s="592"/>
      <c r="BR7" s="592"/>
      <c r="BS7" s="592"/>
      <c r="BT7" s="592"/>
      <c r="BU7" s="592"/>
      <c r="BV7" s="592"/>
    </row>
    <row r="8" spans="1:75" s="5" customFormat="1" ht="87.75" customHeight="1" thickBot="1" x14ac:dyDescent="0.3">
      <c r="A8" s="581"/>
      <c r="B8" s="581"/>
      <c r="C8" s="570"/>
      <c r="D8" s="581"/>
      <c r="E8" s="581"/>
      <c r="F8" s="570"/>
      <c r="G8" s="6"/>
      <c r="H8" s="568"/>
      <c r="I8" s="568"/>
      <c r="J8" s="568"/>
      <c r="K8" s="568"/>
      <c r="L8" s="583"/>
      <c r="M8" s="7" t="s">
        <v>29</v>
      </c>
      <c r="N8" s="502" t="s">
        <v>30</v>
      </c>
      <c r="O8" s="439" t="s">
        <v>31</v>
      </c>
      <c r="P8" s="440" t="s">
        <v>32</v>
      </c>
      <c r="Q8" s="440" t="s">
        <v>33</v>
      </c>
      <c r="R8" s="441" t="s">
        <v>34</v>
      </c>
      <c r="S8" s="439" t="s">
        <v>35</v>
      </c>
      <c r="T8" s="440" t="s">
        <v>36</v>
      </c>
      <c r="U8" s="440" t="s">
        <v>37</v>
      </c>
      <c r="V8" s="441" t="s">
        <v>38</v>
      </c>
      <c r="W8" s="439" t="s">
        <v>35</v>
      </c>
      <c r="X8" s="440" t="s">
        <v>36</v>
      </c>
      <c r="Y8" s="440" t="s">
        <v>37</v>
      </c>
      <c r="Z8" s="441" t="s">
        <v>39</v>
      </c>
      <c r="AA8" s="439" t="s">
        <v>40</v>
      </c>
      <c r="AB8" s="440" t="s">
        <v>40</v>
      </c>
      <c r="AC8" s="440" t="s">
        <v>41</v>
      </c>
      <c r="AD8" s="440" t="s">
        <v>42</v>
      </c>
      <c r="AE8" s="441" t="s">
        <v>43</v>
      </c>
      <c r="AF8" s="439" t="s">
        <v>44</v>
      </c>
      <c r="AG8" s="440" t="s">
        <v>45</v>
      </c>
      <c r="AH8" s="440" t="s">
        <v>46</v>
      </c>
      <c r="AI8" s="441" t="s">
        <v>47</v>
      </c>
      <c r="AJ8" s="439" t="s">
        <v>48</v>
      </c>
      <c r="AK8" s="440" t="s">
        <v>49</v>
      </c>
      <c r="AL8" s="440" t="s">
        <v>50</v>
      </c>
      <c r="AM8" s="441" t="s">
        <v>51</v>
      </c>
      <c r="AN8" s="439" t="s">
        <v>40</v>
      </c>
      <c r="AO8" s="440" t="s">
        <v>41</v>
      </c>
      <c r="AP8" s="440" t="s">
        <v>52</v>
      </c>
      <c r="AQ8" s="440" t="s">
        <v>53</v>
      </c>
      <c r="AR8" s="441" t="s">
        <v>54</v>
      </c>
      <c r="AS8" s="439" t="s">
        <v>55</v>
      </c>
      <c r="AT8" s="440" t="s">
        <v>56</v>
      </c>
      <c r="AU8" s="440" t="s">
        <v>57</v>
      </c>
      <c r="AV8" s="441" t="s">
        <v>58</v>
      </c>
      <c r="AW8" s="439" t="s">
        <v>59</v>
      </c>
      <c r="AX8" s="440" t="s">
        <v>60</v>
      </c>
      <c r="AY8" s="440" t="s">
        <v>61</v>
      </c>
      <c r="AZ8" s="441" t="s">
        <v>62</v>
      </c>
      <c r="BA8" s="439" t="s">
        <v>63</v>
      </c>
      <c r="BB8" s="440" t="s">
        <v>64</v>
      </c>
      <c r="BC8" s="440" t="s">
        <v>33</v>
      </c>
      <c r="BD8" s="441" t="s">
        <v>34</v>
      </c>
      <c r="BE8" s="439" t="s">
        <v>65</v>
      </c>
      <c r="BF8" s="440" t="s">
        <v>36</v>
      </c>
      <c r="BG8" s="440" t="s">
        <v>37</v>
      </c>
      <c r="BH8" s="441" t="s">
        <v>38</v>
      </c>
      <c r="BI8" s="442" t="s">
        <v>59</v>
      </c>
      <c r="BJ8" s="440" t="s">
        <v>66</v>
      </c>
      <c r="BK8" s="440" t="s">
        <v>67</v>
      </c>
      <c r="BL8" s="440" t="s">
        <v>68</v>
      </c>
      <c r="BM8" s="73" t="s">
        <v>69</v>
      </c>
      <c r="BN8" s="8" t="s">
        <v>70</v>
      </c>
      <c r="BO8" s="8" t="s">
        <v>71</v>
      </c>
      <c r="BP8" s="8" t="s">
        <v>72</v>
      </c>
      <c r="BQ8" s="9" t="s">
        <v>73</v>
      </c>
      <c r="BR8" s="10" t="s">
        <v>69</v>
      </c>
      <c r="BS8" s="10" t="s">
        <v>70</v>
      </c>
      <c r="BT8" s="10" t="s">
        <v>71</v>
      </c>
      <c r="BU8" s="10" t="s">
        <v>72</v>
      </c>
      <c r="BV8" s="9" t="s">
        <v>73</v>
      </c>
    </row>
    <row r="9" spans="1:75" s="5" customFormat="1" ht="18.75" customHeight="1" thickBot="1" x14ac:dyDescent="0.3">
      <c r="A9" s="541"/>
      <c r="B9" s="753">
        <v>0.94</v>
      </c>
      <c r="C9" s="754" t="s">
        <v>74</v>
      </c>
      <c r="D9" s="755"/>
      <c r="E9" s="756"/>
      <c r="F9" s="757" t="s">
        <v>75</v>
      </c>
      <c r="G9" s="12" t="s">
        <v>76</v>
      </c>
      <c r="H9" s="758" t="s">
        <v>77</v>
      </c>
      <c r="I9" s="758" t="s">
        <v>77</v>
      </c>
      <c r="J9" s="758"/>
      <c r="K9" s="758"/>
      <c r="L9" s="758" t="s">
        <v>77</v>
      </c>
      <c r="M9" s="759" t="s">
        <v>78</v>
      </c>
      <c r="N9" s="760" t="s">
        <v>79</v>
      </c>
      <c r="O9" s="217">
        <f t="shared" ref="O9:Z9" si="0">+(O11+O31+O37+O53+O61+O65+O73+O83+O93)</f>
        <v>0</v>
      </c>
      <c r="P9" s="218">
        <f t="shared" si="0"/>
        <v>0</v>
      </c>
      <c r="Q9" s="218">
        <f t="shared" si="0"/>
        <v>1</v>
      </c>
      <c r="R9" s="219">
        <f t="shared" si="0"/>
        <v>4</v>
      </c>
      <c r="S9" s="217">
        <f t="shared" si="0"/>
        <v>0</v>
      </c>
      <c r="T9" s="218">
        <f t="shared" si="0"/>
        <v>1</v>
      </c>
      <c r="U9" s="218">
        <f t="shared" si="0"/>
        <v>0</v>
      </c>
      <c r="V9" s="219">
        <f t="shared" si="0"/>
        <v>1</v>
      </c>
      <c r="W9" s="217">
        <f t="shared" si="0"/>
        <v>2</v>
      </c>
      <c r="X9" s="218">
        <f t="shared" si="0"/>
        <v>2</v>
      </c>
      <c r="Y9" s="218">
        <f t="shared" si="0"/>
        <v>1</v>
      </c>
      <c r="Z9" s="218">
        <f t="shared" si="0"/>
        <v>3</v>
      </c>
      <c r="AA9" s="219"/>
      <c r="AB9" s="217">
        <f t="shared" ref="AB9:AP9" si="1">+(AB11+AB31+AB37+AB53+AB61+AB65+AB73+AB83+AB93)</f>
        <v>1</v>
      </c>
      <c r="AC9" s="218">
        <f t="shared" si="1"/>
        <v>1</v>
      </c>
      <c r="AD9" s="218">
        <f t="shared" si="1"/>
        <v>1</v>
      </c>
      <c r="AE9" s="219">
        <f t="shared" si="1"/>
        <v>2</v>
      </c>
      <c r="AF9" s="217">
        <f t="shared" si="1"/>
        <v>1</v>
      </c>
      <c r="AG9" s="218">
        <f t="shared" si="1"/>
        <v>1</v>
      </c>
      <c r="AH9" s="218">
        <f t="shared" si="1"/>
        <v>0</v>
      </c>
      <c r="AI9" s="219">
        <f t="shared" si="1"/>
        <v>3</v>
      </c>
      <c r="AJ9" s="217">
        <f t="shared" si="1"/>
        <v>2</v>
      </c>
      <c r="AK9" s="218">
        <f t="shared" si="1"/>
        <v>2</v>
      </c>
      <c r="AL9" s="218">
        <f t="shared" si="1"/>
        <v>0</v>
      </c>
      <c r="AM9" s="219">
        <f t="shared" si="1"/>
        <v>1</v>
      </c>
      <c r="AN9" s="217">
        <f t="shared" si="1"/>
        <v>1</v>
      </c>
      <c r="AO9" s="218">
        <f t="shared" si="1"/>
        <v>2</v>
      </c>
      <c r="AP9" s="218">
        <f t="shared" si="1"/>
        <v>1</v>
      </c>
      <c r="AQ9" s="218">
        <f t="shared" ref="AQ9:AV10" si="2">+(AQ11+AQ31+AQ37+AQ53+AQ61+AQ65+AQ73+AQ83+AQ93)</f>
        <v>0</v>
      </c>
      <c r="AR9" s="219">
        <f t="shared" si="2"/>
        <v>1</v>
      </c>
      <c r="AS9" s="217">
        <f t="shared" si="2"/>
        <v>2</v>
      </c>
      <c r="AT9" s="218">
        <f t="shared" si="2"/>
        <v>1</v>
      </c>
      <c r="AU9" s="218">
        <f t="shared" si="2"/>
        <v>0</v>
      </c>
      <c r="AV9" s="218">
        <f t="shared" si="2"/>
        <v>1</v>
      </c>
      <c r="AW9" s="217">
        <f t="shared" ref="AW9:AY10" si="3">+(AW11+AW31+AW37+AW53+AW61+AW65+AW73+AW83+AW93)</f>
        <v>1</v>
      </c>
      <c r="AX9" s="218">
        <f t="shared" si="3"/>
        <v>1</v>
      </c>
      <c r="AY9" s="218">
        <f t="shared" si="3"/>
        <v>0</v>
      </c>
      <c r="AZ9" s="218">
        <f t="shared" ref="AZ9:BL9" si="4">+(AZ11+AZ31+AZ37+AZ53+AZ61+AZ65+AZ73+AZ83+AZ93)</f>
        <v>1</v>
      </c>
      <c r="BA9" s="217">
        <f t="shared" si="4"/>
        <v>1</v>
      </c>
      <c r="BB9" s="218">
        <f t="shared" si="4"/>
        <v>1</v>
      </c>
      <c r="BC9" s="218">
        <f t="shared" si="4"/>
        <v>0</v>
      </c>
      <c r="BD9" s="218">
        <f t="shared" si="4"/>
        <v>0</v>
      </c>
      <c r="BE9" s="217">
        <f t="shared" si="4"/>
        <v>2</v>
      </c>
      <c r="BF9" s="218">
        <f t="shared" si="4"/>
        <v>2</v>
      </c>
      <c r="BG9" s="218">
        <f t="shared" si="4"/>
        <v>0</v>
      </c>
      <c r="BH9" s="219">
        <f t="shared" si="4"/>
        <v>1</v>
      </c>
      <c r="BI9" s="217">
        <f t="shared" si="4"/>
        <v>2</v>
      </c>
      <c r="BJ9" s="218">
        <f t="shared" si="4"/>
        <v>1</v>
      </c>
      <c r="BK9" s="218">
        <f t="shared" si="4"/>
        <v>4</v>
      </c>
      <c r="BL9" s="219">
        <f t="shared" si="4"/>
        <v>2</v>
      </c>
      <c r="BM9" s="220">
        <f>+SUM(O9:Z9)</f>
        <v>15</v>
      </c>
      <c r="BN9" s="220">
        <f>+SUM(AB9:AM9)</f>
        <v>15</v>
      </c>
      <c r="BO9" s="220">
        <f>+SUM(AN9:AZ9)</f>
        <v>12</v>
      </c>
      <c r="BP9" s="220">
        <f>+SUM(BA9:BL9)</f>
        <v>16</v>
      </c>
      <c r="BQ9" s="221">
        <f>+BM9+BN9+BO9+BP9</f>
        <v>58</v>
      </c>
      <c r="BR9" s="532">
        <f>+SUM(BM10)/(BM9)</f>
        <v>0</v>
      </c>
      <c r="BS9" s="532">
        <f>+SUM(BN10)/(BN9)</f>
        <v>0</v>
      </c>
      <c r="BT9" s="532">
        <f>+SUM(BO10)/(BO9)</f>
        <v>0</v>
      </c>
      <c r="BU9" s="532">
        <f>+SUM(BP10)/(BP9)</f>
        <v>0</v>
      </c>
      <c r="BV9" s="532">
        <f>+SUM(BQ10)/(BQ9)</f>
        <v>0</v>
      </c>
    </row>
    <row r="10" spans="1:75" s="5" customFormat="1" ht="18.75" customHeight="1" thickBot="1" x14ac:dyDescent="0.3">
      <c r="A10" s="580"/>
      <c r="B10" s="761"/>
      <c r="C10" s="762"/>
      <c r="D10" s="763"/>
      <c r="E10" s="764"/>
      <c r="F10" s="765"/>
      <c r="G10" s="12" t="s">
        <v>80</v>
      </c>
      <c r="H10" s="758"/>
      <c r="I10" s="758"/>
      <c r="J10" s="758"/>
      <c r="K10" s="758"/>
      <c r="L10" s="758"/>
      <c r="M10" s="759"/>
      <c r="N10" s="760"/>
      <c r="O10" s="192">
        <f t="shared" ref="O10:Z10" si="5">+(O12+O32+O38+O54+O62+O66+O74+O84+O94)</f>
        <v>0</v>
      </c>
      <c r="P10" s="126">
        <f t="shared" si="5"/>
        <v>0</v>
      </c>
      <c r="Q10" s="126">
        <f t="shared" si="5"/>
        <v>0</v>
      </c>
      <c r="R10" s="193">
        <f t="shared" si="5"/>
        <v>0</v>
      </c>
      <c r="S10" s="192">
        <f t="shared" si="5"/>
        <v>0</v>
      </c>
      <c r="T10" s="126">
        <f t="shared" si="5"/>
        <v>0</v>
      </c>
      <c r="U10" s="126">
        <f t="shared" si="5"/>
        <v>0</v>
      </c>
      <c r="V10" s="193">
        <f t="shared" si="5"/>
        <v>0</v>
      </c>
      <c r="W10" s="192">
        <f t="shared" si="5"/>
        <v>0</v>
      </c>
      <c r="X10" s="126">
        <f t="shared" si="5"/>
        <v>0</v>
      </c>
      <c r="Y10" s="126">
        <f t="shared" si="5"/>
        <v>0</v>
      </c>
      <c r="Z10" s="126">
        <f t="shared" si="5"/>
        <v>0</v>
      </c>
      <c r="AA10" s="193"/>
      <c r="AB10" s="192">
        <f t="shared" ref="AB10:AP10" si="6">+(AB12+AB32+AB38+AB54+AB62+AB66+AB74+AB84+AB94)</f>
        <v>0</v>
      </c>
      <c r="AC10" s="126">
        <f t="shared" si="6"/>
        <v>0</v>
      </c>
      <c r="AD10" s="126">
        <f t="shared" si="6"/>
        <v>0</v>
      </c>
      <c r="AE10" s="193">
        <f t="shared" si="6"/>
        <v>0</v>
      </c>
      <c r="AF10" s="192">
        <f t="shared" si="6"/>
        <v>0</v>
      </c>
      <c r="AG10" s="126">
        <f t="shared" si="6"/>
        <v>0</v>
      </c>
      <c r="AH10" s="126">
        <f t="shared" si="6"/>
        <v>0</v>
      </c>
      <c r="AI10" s="193">
        <f t="shared" si="6"/>
        <v>0</v>
      </c>
      <c r="AJ10" s="192">
        <f t="shared" si="6"/>
        <v>0</v>
      </c>
      <c r="AK10" s="126">
        <f t="shared" si="6"/>
        <v>0</v>
      </c>
      <c r="AL10" s="126">
        <f t="shared" si="6"/>
        <v>0</v>
      </c>
      <c r="AM10" s="193">
        <f t="shared" si="6"/>
        <v>0</v>
      </c>
      <c r="AN10" s="192">
        <f t="shared" si="6"/>
        <v>0</v>
      </c>
      <c r="AO10" s="126">
        <f t="shared" si="6"/>
        <v>0</v>
      </c>
      <c r="AP10" s="126">
        <f t="shared" si="6"/>
        <v>0</v>
      </c>
      <c r="AQ10" s="126">
        <f t="shared" si="2"/>
        <v>0</v>
      </c>
      <c r="AR10" s="193">
        <f t="shared" si="2"/>
        <v>0</v>
      </c>
      <c r="AS10" s="192">
        <f t="shared" si="2"/>
        <v>0</v>
      </c>
      <c r="AT10" s="126">
        <f t="shared" si="2"/>
        <v>0</v>
      </c>
      <c r="AU10" s="126">
        <f t="shared" si="2"/>
        <v>0</v>
      </c>
      <c r="AV10" s="126">
        <f t="shared" si="2"/>
        <v>0</v>
      </c>
      <c r="AW10" s="192">
        <f t="shared" si="3"/>
        <v>0</v>
      </c>
      <c r="AX10" s="126">
        <f t="shared" si="3"/>
        <v>0</v>
      </c>
      <c r="AY10" s="126">
        <f t="shared" si="3"/>
        <v>0</v>
      </c>
      <c r="AZ10" s="126">
        <f t="shared" ref="AZ10:BL10" si="7">+(AZ12+AZ32+AZ38+AZ54+AZ62+AZ66+AZ74+AZ84+AZ94)</f>
        <v>0</v>
      </c>
      <c r="BA10" s="192">
        <f t="shared" si="7"/>
        <v>0</v>
      </c>
      <c r="BB10" s="126">
        <f t="shared" si="7"/>
        <v>0</v>
      </c>
      <c r="BC10" s="126">
        <f t="shared" si="7"/>
        <v>0</v>
      </c>
      <c r="BD10" s="126">
        <f t="shared" si="7"/>
        <v>0</v>
      </c>
      <c r="BE10" s="192">
        <f t="shared" si="7"/>
        <v>0</v>
      </c>
      <c r="BF10" s="126">
        <f t="shared" si="7"/>
        <v>0</v>
      </c>
      <c r="BG10" s="126">
        <f t="shared" si="7"/>
        <v>0</v>
      </c>
      <c r="BH10" s="193">
        <f t="shared" si="7"/>
        <v>0</v>
      </c>
      <c r="BI10" s="192">
        <f t="shared" si="7"/>
        <v>0</v>
      </c>
      <c r="BJ10" s="126">
        <f t="shared" si="7"/>
        <v>0</v>
      </c>
      <c r="BK10" s="126">
        <f t="shared" si="7"/>
        <v>0</v>
      </c>
      <c r="BL10" s="193">
        <f t="shared" si="7"/>
        <v>0</v>
      </c>
      <c r="BM10" s="81">
        <f>+SUM(O10:Z10)</f>
        <v>0</v>
      </c>
      <c r="BN10" s="81">
        <f>+SUM(AB10:AM10)</f>
        <v>0</v>
      </c>
      <c r="BO10" s="81">
        <f>+SUM(AN10:AZ10)</f>
        <v>0</v>
      </c>
      <c r="BP10" s="81">
        <f>+SUM(BA10:BL10)</f>
        <v>0</v>
      </c>
      <c r="BQ10" s="82">
        <f>+BM10+BN10+BO10+BP10</f>
        <v>0</v>
      </c>
      <c r="BR10" s="532"/>
      <c r="BS10" s="532"/>
      <c r="BT10" s="532"/>
      <c r="BU10" s="532"/>
      <c r="BV10" s="532"/>
    </row>
    <row r="11" spans="1:75" s="5" customFormat="1" ht="18.75" customHeight="1" thickBot="1" x14ac:dyDescent="0.3">
      <c r="A11" s="562"/>
      <c r="B11" s="766">
        <v>0.94</v>
      </c>
      <c r="C11" s="767" t="s">
        <v>81</v>
      </c>
      <c r="D11" s="768" t="s">
        <v>74</v>
      </c>
      <c r="E11" s="768"/>
      <c r="F11" s="769" t="s">
        <v>82</v>
      </c>
      <c r="G11" s="12" t="s">
        <v>76</v>
      </c>
      <c r="H11" s="758" t="s">
        <v>77</v>
      </c>
      <c r="I11" s="758" t="s">
        <v>77</v>
      </c>
      <c r="J11" s="758"/>
      <c r="K11" s="758"/>
      <c r="L11" s="758" t="s">
        <v>77</v>
      </c>
      <c r="M11" s="759" t="s">
        <v>78</v>
      </c>
      <c r="N11" s="760" t="s">
        <v>79</v>
      </c>
      <c r="O11" s="133">
        <f>COUNTIF(O13:O29,"P")</f>
        <v>0</v>
      </c>
      <c r="P11" s="127">
        <f>COUNTIF(P13:P30,"P")</f>
        <v>0</v>
      </c>
      <c r="Q11" s="127">
        <f>COUNTIF(Q13:Q30,"P")</f>
        <v>0</v>
      </c>
      <c r="R11" s="134">
        <f>COUNTIF(R13:R30,"P")</f>
        <v>0</v>
      </c>
      <c r="S11" s="133">
        <f>COUNTIF(S13:S30,"P")</f>
        <v>0</v>
      </c>
      <c r="T11" s="127">
        <f t="shared" ref="T11:BK11" si="8">COUNTIF(T13:T30,"P")</f>
        <v>0</v>
      </c>
      <c r="U11" s="127">
        <f t="shared" si="8"/>
        <v>0</v>
      </c>
      <c r="V11" s="134">
        <f t="shared" si="8"/>
        <v>0</v>
      </c>
      <c r="W11" s="133">
        <f t="shared" si="8"/>
        <v>0</v>
      </c>
      <c r="X11" s="127">
        <f t="shared" si="8"/>
        <v>0</v>
      </c>
      <c r="Y11" s="127">
        <f t="shared" si="8"/>
        <v>0</v>
      </c>
      <c r="Z11" s="127">
        <f t="shared" si="8"/>
        <v>0</v>
      </c>
      <c r="AA11" s="134"/>
      <c r="AB11" s="133">
        <f t="shared" si="8"/>
        <v>0</v>
      </c>
      <c r="AC11" s="127">
        <f t="shared" si="8"/>
        <v>0</v>
      </c>
      <c r="AD11" s="127">
        <f t="shared" si="8"/>
        <v>0</v>
      </c>
      <c r="AE11" s="134">
        <f t="shared" si="8"/>
        <v>0</v>
      </c>
      <c r="AF11" s="133">
        <f t="shared" si="8"/>
        <v>0</v>
      </c>
      <c r="AG11" s="127">
        <f t="shared" si="8"/>
        <v>0</v>
      </c>
      <c r="AH11" s="127">
        <f t="shared" si="8"/>
        <v>0</v>
      </c>
      <c r="AI11" s="134">
        <f t="shared" si="8"/>
        <v>0</v>
      </c>
      <c r="AJ11" s="133">
        <f t="shared" si="8"/>
        <v>0</v>
      </c>
      <c r="AK11" s="127">
        <f t="shared" si="8"/>
        <v>0</v>
      </c>
      <c r="AL11" s="127">
        <f t="shared" si="8"/>
        <v>0</v>
      </c>
      <c r="AM11" s="134">
        <f t="shared" si="8"/>
        <v>0</v>
      </c>
      <c r="AN11" s="133">
        <f t="shared" si="8"/>
        <v>0</v>
      </c>
      <c r="AO11" s="127">
        <f t="shared" si="8"/>
        <v>0</v>
      </c>
      <c r="AP11" s="127">
        <f t="shared" si="8"/>
        <v>0</v>
      </c>
      <c r="AQ11" s="127">
        <f t="shared" si="8"/>
        <v>0</v>
      </c>
      <c r="AR11" s="134">
        <f t="shared" si="8"/>
        <v>0</v>
      </c>
      <c r="AS11" s="133">
        <f t="shared" si="8"/>
        <v>0</v>
      </c>
      <c r="AT11" s="127">
        <f t="shared" si="8"/>
        <v>0</v>
      </c>
      <c r="AU11" s="127">
        <f t="shared" si="8"/>
        <v>0</v>
      </c>
      <c r="AV11" s="127">
        <f t="shared" si="8"/>
        <v>0</v>
      </c>
      <c r="AW11" s="133">
        <f t="shared" si="8"/>
        <v>0</v>
      </c>
      <c r="AX11" s="127">
        <f t="shared" si="8"/>
        <v>0</v>
      </c>
      <c r="AY11" s="127">
        <f t="shared" si="8"/>
        <v>0</v>
      </c>
      <c r="AZ11" s="127">
        <f t="shared" si="8"/>
        <v>0</v>
      </c>
      <c r="BA11" s="133">
        <f t="shared" si="8"/>
        <v>0</v>
      </c>
      <c r="BB11" s="127">
        <f t="shared" si="8"/>
        <v>0</v>
      </c>
      <c r="BC11" s="127">
        <f t="shared" si="8"/>
        <v>0</v>
      </c>
      <c r="BD11" s="127">
        <f t="shared" si="8"/>
        <v>0</v>
      </c>
      <c r="BE11" s="133">
        <f t="shared" si="8"/>
        <v>0</v>
      </c>
      <c r="BF11" s="127">
        <f t="shared" si="8"/>
        <v>0</v>
      </c>
      <c r="BG11" s="127">
        <f t="shared" si="8"/>
        <v>0</v>
      </c>
      <c r="BH11" s="134">
        <f t="shared" si="8"/>
        <v>0</v>
      </c>
      <c r="BI11" s="133">
        <f t="shared" si="8"/>
        <v>0</v>
      </c>
      <c r="BJ11" s="127">
        <f t="shared" si="8"/>
        <v>0</v>
      </c>
      <c r="BK11" s="127">
        <f t="shared" si="8"/>
        <v>0</v>
      </c>
      <c r="BL11" s="134">
        <f>COUNTIF(BL13:BL30,"P")</f>
        <v>1</v>
      </c>
      <c r="BM11" s="514" t="e">
        <f>+SUM(BM14+BM16+BM18+BM20+BM22+BM24+BM26+BM28+BM30)/SUM(BM13+BM15+BM17+BM19+BM21+BM23+BM25+BM27+BM29)</f>
        <v>#DIV/0!</v>
      </c>
      <c r="BN11" s="514" t="e">
        <f>+SUM(BN14+BN16+BN18+BN20+BN22+BN24+BN26+BN28+BN30)/SUM(BN13+BN15+BN17+BN19+BN21+BN23+BN25+BN27+BN29)</f>
        <v>#DIV/0!</v>
      </c>
      <c r="BO11" s="514" t="e">
        <f>+SUM(BO14+BO16+BO18+BO20+BO22+BO24+BO26+BO28+BO30)/SUM(BO13+BO15+BO17+BO19+BO21+BO23+BO25+BO27+BO29)</f>
        <v>#DIV/0!</v>
      </c>
      <c r="BP11" s="514">
        <f>+SUM(BP14+BP16+BP18+BP20+BP22+BP24+BP26+BP28+BP30)/SUM(BP13+BP15+BP17+BP19+BP21+BP23+BP25+BP27+BP29)</f>
        <v>0</v>
      </c>
      <c r="BQ11" s="514">
        <f>+SUM(BQ14+BQ16+BQ18+BQ20+BQ22+BQ24+BQ26+BQ28+BQ30)/SUM(BQ13+BQ15+BQ17+BQ19+BQ21+BQ23+BQ25+BQ27+BQ29)</f>
        <v>0</v>
      </c>
      <c r="BR11" s="516"/>
      <c r="BS11" s="516"/>
      <c r="BT11" s="516"/>
      <c r="BU11" s="516"/>
      <c r="BV11" s="516"/>
    </row>
    <row r="12" spans="1:75" s="5" customFormat="1" ht="15" thickBot="1" x14ac:dyDescent="0.3">
      <c r="A12" s="542"/>
      <c r="B12" s="766"/>
      <c r="C12" s="767"/>
      <c r="D12" s="768"/>
      <c r="E12" s="768"/>
      <c r="F12" s="770"/>
      <c r="G12" s="12" t="s">
        <v>80</v>
      </c>
      <c r="H12" s="758"/>
      <c r="I12" s="758"/>
      <c r="J12" s="758"/>
      <c r="K12" s="758"/>
      <c r="L12" s="758"/>
      <c r="M12" s="759"/>
      <c r="N12" s="760"/>
      <c r="O12" s="135">
        <f>COUNTIF(O14:O30,"E")</f>
        <v>0</v>
      </c>
      <c r="P12" s="128">
        <f>COUNTIF(P14:P30,"E")</f>
        <v>0</v>
      </c>
      <c r="Q12" s="128">
        <f>COUNTIF(Q14:Q30,"E")</f>
        <v>0</v>
      </c>
      <c r="R12" s="136">
        <f>COUNTIF(R14:R30,"E")</f>
        <v>0</v>
      </c>
      <c r="S12" s="135">
        <f>COUNTIF(S14:S30,"E")</f>
        <v>0</v>
      </c>
      <c r="T12" s="128">
        <f t="shared" ref="T12:BK12" si="9">COUNTIF(T14:T30,"E")</f>
        <v>0</v>
      </c>
      <c r="U12" s="128">
        <f t="shared" si="9"/>
        <v>0</v>
      </c>
      <c r="V12" s="136">
        <f t="shared" si="9"/>
        <v>0</v>
      </c>
      <c r="W12" s="135">
        <f t="shared" si="9"/>
        <v>0</v>
      </c>
      <c r="X12" s="128">
        <f t="shared" si="9"/>
        <v>0</v>
      </c>
      <c r="Y12" s="128">
        <f t="shared" si="9"/>
        <v>0</v>
      </c>
      <c r="Z12" s="128">
        <f t="shared" si="9"/>
        <v>0</v>
      </c>
      <c r="AA12" s="136"/>
      <c r="AB12" s="135">
        <f t="shared" si="9"/>
        <v>0</v>
      </c>
      <c r="AC12" s="128">
        <f t="shared" si="9"/>
        <v>0</v>
      </c>
      <c r="AD12" s="128">
        <f t="shared" si="9"/>
        <v>0</v>
      </c>
      <c r="AE12" s="136">
        <f t="shared" si="9"/>
        <v>0</v>
      </c>
      <c r="AF12" s="135">
        <f t="shared" si="9"/>
        <v>0</v>
      </c>
      <c r="AG12" s="128">
        <f t="shared" si="9"/>
        <v>0</v>
      </c>
      <c r="AH12" s="128">
        <f t="shared" si="9"/>
        <v>0</v>
      </c>
      <c r="AI12" s="136">
        <f t="shared" si="9"/>
        <v>0</v>
      </c>
      <c r="AJ12" s="135">
        <f t="shared" si="9"/>
        <v>0</v>
      </c>
      <c r="AK12" s="128">
        <f t="shared" si="9"/>
        <v>0</v>
      </c>
      <c r="AL12" s="128">
        <f t="shared" si="9"/>
        <v>0</v>
      </c>
      <c r="AM12" s="136">
        <f t="shared" si="9"/>
        <v>0</v>
      </c>
      <c r="AN12" s="135">
        <f t="shared" si="9"/>
        <v>0</v>
      </c>
      <c r="AO12" s="128">
        <f t="shared" si="9"/>
        <v>0</v>
      </c>
      <c r="AP12" s="128">
        <f t="shared" si="9"/>
        <v>0</v>
      </c>
      <c r="AQ12" s="128">
        <f t="shared" si="9"/>
        <v>0</v>
      </c>
      <c r="AR12" s="136">
        <f t="shared" si="9"/>
        <v>0</v>
      </c>
      <c r="AS12" s="135">
        <f t="shared" si="9"/>
        <v>0</v>
      </c>
      <c r="AT12" s="128">
        <f t="shared" si="9"/>
        <v>0</v>
      </c>
      <c r="AU12" s="128">
        <f t="shared" si="9"/>
        <v>0</v>
      </c>
      <c r="AV12" s="128">
        <f t="shared" si="9"/>
        <v>0</v>
      </c>
      <c r="AW12" s="135">
        <f t="shared" si="9"/>
        <v>0</v>
      </c>
      <c r="AX12" s="128">
        <f t="shared" si="9"/>
        <v>0</v>
      </c>
      <c r="AY12" s="128">
        <f t="shared" si="9"/>
        <v>0</v>
      </c>
      <c r="AZ12" s="128">
        <f t="shared" si="9"/>
        <v>0</v>
      </c>
      <c r="BA12" s="135">
        <f t="shared" si="9"/>
        <v>0</v>
      </c>
      <c r="BB12" s="128">
        <f t="shared" si="9"/>
        <v>0</v>
      </c>
      <c r="BC12" s="128">
        <f t="shared" si="9"/>
        <v>0</v>
      </c>
      <c r="BD12" s="128">
        <f t="shared" si="9"/>
        <v>0</v>
      </c>
      <c r="BE12" s="135">
        <f t="shared" si="9"/>
        <v>0</v>
      </c>
      <c r="BF12" s="128">
        <f t="shared" si="9"/>
        <v>0</v>
      </c>
      <c r="BG12" s="128">
        <f t="shared" si="9"/>
        <v>0</v>
      </c>
      <c r="BH12" s="136">
        <f t="shared" si="9"/>
        <v>0</v>
      </c>
      <c r="BI12" s="135">
        <f t="shared" si="9"/>
        <v>0</v>
      </c>
      <c r="BJ12" s="128">
        <f t="shared" si="9"/>
        <v>0</v>
      </c>
      <c r="BK12" s="128">
        <f t="shared" si="9"/>
        <v>0</v>
      </c>
      <c r="BL12" s="136">
        <f>COUNTIF(BL13:BL30,"E")</f>
        <v>0</v>
      </c>
      <c r="BM12" s="515"/>
      <c r="BN12" s="515"/>
      <c r="BO12" s="515"/>
      <c r="BP12" s="515"/>
      <c r="BQ12" s="515"/>
      <c r="BR12" s="517"/>
      <c r="BS12" s="517"/>
      <c r="BT12" s="517"/>
      <c r="BU12" s="517"/>
      <c r="BV12" s="517"/>
    </row>
    <row r="13" spans="1:75" s="5" customFormat="1" ht="45.6" hidden="1" customHeight="1" outlineLevel="2" x14ac:dyDescent="0.25">
      <c r="A13" s="539">
        <v>1</v>
      </c>
      <c r="B13" s="771"/>
      <c r="C13" s="772" t="s">
        <v>83</v>
      </c>
      <c r="D13" s="773" t="s">
        <v>84</v>
      </c>
      <c r="E13" s="774" t="s">
        <v>557</v>
      </c>
      <c r="F13" s="775" t="s">
        <v>85</v>
      </c>
      <c r="G13" s="776"/>
      <c r="H13" s="758" t="s">
        <v>77</v>
      </c>
      <c r="I13" s="758"/>
      <c r="J13" s="758"/>
      <c r="K13" s="758"/>
      <c r="L13" s="758" t="s">
        <v>77</v>
      </c>
      <c r="M13" s="759" t="s">
        <v>78</v>
      </c>
      <c r="N13" s="760"/>
      <c r="O13" s="56"/>
      <c r="P13" s="25"/>
      <c r="Q13" s="25"/>
      <c r="R13" s="125"/>
      <c r="S13" s="56"/>
      <c r="T13" s="56"/>
      <c r="U13" s="25"/>
      <c r="V13" s="66"/>
      <c r="W13" s="56"/>
      <c r="X13" s="25"/>
      <c r="Y13" s="25"/>
      <c r="Z13" s="66"/>
      <c r="AA13" s="66"/>
      <c r="AB13" s="250"/>
      <c r="AC13" s="12"/>
      <c r="AD13" s="12"/>
      <c r="AE13" s="251"/>
      <c r="AF13" s="65"/>
      <c r="AG13" s="12"/>
      <c r="AH13" s="12"/>
      <c r="AI13" s="64"/>
      <c r="AJ13" s="56"/>
      <c r="AK13" s="25"/>
      <c r="AL13" s="25"/>
      <c r="AM13" s="66"/>
      <c r="AN13" s="56"/>
      <c r="AO13" s="25"/>
      <c r="AP13" s="25"/>
      <c r="AQ13" s="25"/>
      <c r="AR13" s="66"/>
      <c r="AS13" s="56"/>
      <c r="AT13" s="25"/>
      <c r="AU13" s="25"/>
      <c r="AV13" s="98"/>
      <c r="AW13" s="56"/>
      <c r="AX13" s="25"/>
      <c r="AY13" s="25"/>
      <c r="AZ13" s="25"/>
      <c r="BA13" s="56"/>
      <c r="BB13" s="25"/>
      <c r="BC13" s="25"/>
      <c r="BD13" s="98"/>
      <c r="BE13" s="56"/>
      <c r="BF13" s="25"/>
      <c r="BG13" s="25"/>
      <c r="BH13" s="25"/>
      <c r="BI13" s="25"/>
      <c r="BJ13" s="25"/>
      <c r="BK13" s="25"/>
      <c r="BL13" s="278"/>
      <c r="BM13" s="52">
        <f>COUNTIF(O13:AA13,"P")</f>
        <v>0</v>
      </c>
      <c r="BN13" s="13">
        <f>COUNTIF(AB13:AM13,"P")</f>
        <v>0</v>
      </c>
      <c r="BO13" s="13">
        <f>COUNTIF(AN13:AZ13,"P")</f>
        <v>0</v>
      </c>
      <c r="BP13" s="13">
        <f>COUNTIF(BA13:BL13,"P")</f>
        <v>0</v>
      </c>
      <c r="BQ13" s="13">
        <f>SUM(BM13:BP13)</f>
        <v>0</v>
      </c>
      <c r="BR13" s="522" t="e">
        <f>+SUM(BM14)/(BM13)</f>
        <v>#DIV/0!</v>
      </c>
      <c r="BS13" s="522" t="e">
        <f>+SUM(BN14)/(BN13)</f>
        <v>#DIV/0!</v>
      </c>
      <c r="BT13" s="522" t="e">
        <f>+SUM(BO14)/(BO13)</f>
        <v>#DIV/0!</v>
      </c>
      <c r="BU13" s="522" t="e">
        <f>+SUM(BP14)/(BP13)</f>
        <v>#DIV/0!</v>
      </c>
      <c r="BV13" s="513" t="e">
        <f>+SUM(BQ14)/(BQ13)</f>
        <v>#DIV/0!</v>
      </c>
    </row>
    <row r="14" spans="1:75" s="5" customFormat="1" ht="45.6" hidden="1" customHeight="1" outlineLevel="2" x14ac:dyDescent="0.25">
      <c r="A14" s="539"/>
      <c r="B14" s="777"/>
      <c r="C14" s="772"/>
      <c r="D14" s="773"/>
      <c r="E14" s="774"/>
      <c r="F14" s="778"/>
      <c r="G14" s="776"/>
      <c r="H14" s="758"/>
      <c r="I14" s="758"/>
      <c r="J14" s="758"/>
      <c r="K14" s="758"/>
      <c r="L14" s="758"/>
      <c r="M14" s="759"/>
      <c r="N14" s="760"/>
      <c r="O14" s="58"/>
      <c r="P14" s="53"/>
      <c r="Q14" s="53"/>
      <c r="R14" s="67"/>
      <c r="S14" s="58"/>
      <c r="T14" s="53"/>
      <c r="U14" s="54"/>
      <c r="V14" s="59"/>
      <c r="W14" s="58"/>
      <c r="X14" s="54"/>
      <c r="Y14" s="54"/>
      <c r="Z14" s="54"/>
      <c r="AA14" s="59"/>
      <c r="AB14" s="252"/>
      <c r="AC14" s="236"/>
      <c r="AD14" s="236"/>
      <c r="AE14" s="253"/>
      <c r="AF14" s="235"/>
      <c r="AG14" s="236"/>
      <c r="AH14" s="236"/>
      <c r="AI14" s="236"/>
      <c r="AJ14" s="71"/>
      <c r="AK14" s="54"/>
      <c r="AL14" s="54"/>
      <c r="AM14" s="59"/>
      <c r="AN14" s="71"/>
      <c r="AO14" s="54"/>
      <c r="AP14" s="54"/>
      <c r="AQ14" s="54"/>
      <c r="AR14" s="59"/>
      <c r="AS14" s="71"/>
      <c r="AT14" s="54"/>
      <c r="AU14" s="54"/>
      <c r="AV14" s="123"/>
      <c r="AW14" s="71"/>
      <c r="AX14" s="54"/>
      <c r="AY14" s="54"/>
      <c r="AZ14" s="54"/>
      <c r="BA14" s="71"/>
      <c r="BB14" s="54"/>
      <c r="BC14" s="54"/>
      <c r="BD14" s="123"/>
      <c r="BE14" s="71"/>
      <c r="BF14" s="54"/>
      <c r="BG14" s="54"/>
      <c r="BH14" s="59"/>
      <c r="BI14" s="71"/>
      <c r="BJ14" s="54"/>
      <c r="BK14" s="54"/>
      <c r="BL14" s="279"/>
      <c r="BM14" s="60">
        <f>COUNTIF(O14:AA14,"E")</f>
        <v>0</v>
      </c>
      <c r="BN14" s="46">
        <f>COUNTIF(AB14:AM14,"E")</f>
        <v>0</v>
      </c>
      <c r="BO14" s="46">
        <f>COUNTIF(AN14:AZ14,"E")</f>
        <v>0</v>
      </c>
      <c r="BP14" s="46">
        <f>COUNTIF(BA14:BL14,"E")</f>
        <v>0</v>
      </c>
      <c r="BQ14" s="61">
        <f>SUM(BM14:BP14)</f>
        <v>0</v>
      </c>
      <c r="BR14" s="522"/>
      <c r="BS14" s="522"/>
      <c r="BT14" s="522"/>
      <c r="BU14" s="522"/>
      <c r="BV14" s="522"/>
    </row>
    <row r="15" spans="1:75" s="5" customFormat="1" ht="45.6" hidden="1" customHeight="1" outlineLevel="2" x14ac:dyDescent="0.25">
      <c r="A15" s="539">
        <v>2</v>
      </c>
      <c r="B15" s="777"/>
      <c r="C15" s="772"/>
      <c r="D15" s="773"/>
      <c r="E15" s="774" t="s">
        <v>558</v>
      </c>
      <c r="F15" s="779" t="s">
        <v>86</v>
      </c>
      <c r="G15" s="12" t="s">
        <v>76</v>
      </c>
      <c r="H15" s="758" t="s">
        <v>77</v>
      </c>
      <c r="I15" s="758"/>
      <c r="J15" s="758"/>
      <c r="K15" s="758"/>
      <c r="L15" s="758" t="s">
        <v>77</v>
      </c>
      <c r="M15" s="759" t="s">
        <v>78</v>
      </c>
      <c r="N15" s="760" t="s">
        <v>79</v>
      </c>
      <c r="O15" s="56"/>
      <c r="P15" s="25"/>
      <c r="Q15" s="25"/>
      <c r="R15" s="66"/>
      <c r="S15" s="56"/>
      <c r="T15" s="25"/>
      <c r="U15" s="25"/>
      <c r="V15" s="59"/>
      <c r="W15" s="56"/>
      <c r="X15" s="25"/>
      <c r="Y15" s="25"/>
      <c r="Z15" s="59"/>
      <c r="AA15" s="66"/>
      <c r="AB15" s="56"/>
      <c r="AC15" s="25"/>
      <c r="AD15" s="25"/>
      <c r="AE15" s="59"/>
      <c r="AF15" s="56"/>
      <c r="AG15" s="25"/>
      <c r="AH15" s="25"/>
      <c r="AI15" s="59"/>
      <c r="AJ15" s="56"/>
      <c r="AK15" s="25"/>
      <c r="AL15" s="25"/>
      <c r="AM15" s="66"/>
      <c r="AN15" s="56"/>
      <c r="AO15" s="25"/>
      <c r="AP15" s="25"/>
      <c r="AQ15" s="25"/>
      <c r="AR15" s="66"/>
      <c r="AS15" s="56"/>
      <c r="AT15" s="25"/>
      <c r="AU15" s="25"/>
      <c r="AV15" s="98"/>
      <c r="AW15" s="56"/>
      <c r="AX15" s="25"/>
      <c r="AY15" s="25"/>
      <c r="AZ15" s="25"/>
      <c r="BA15" s="56"/>
      <c r="BB15" s="25"/>
      <c r="BC15" s="25"/>
      <c r="BD15" s="98"/>
      <c r="BE15" s="56"/>
      <c r="BF15" s="25"/>
      <c r="BG15" s="25"/>
      <c r="BH15" s="66"/>
      <c r="BI15" s="56"/>
      <c r="BJ15" s="25"/>
      <c r="BK15" s="25"/>
      <c r="BL15" s="279"/>
      <c r="BM15" s="52">
        <f>COUNTIF(O15:AA15,"P")</f>
        <v>0</v>
      </c>
      <c r="BN15" s="13">
        <f>COUNTIF(AB15:AM15,"P")</f>
        <v>0</v>
      </c>
      <c r="BO15" s="13">
        <f>COUNTIF(AN15:AZ15,"P")</f>
        <v>0</v>
      </c>
      <c r="BP15" s="13">
        <f>COUNTIF(BA15:BL15,"P")</f>
        <v>0</v>
      </c>
      <c r="BQ15" s="13">
        <f t="shared" ref="BQ15:BQ30" si="10">SUM(BM15:BP15)</f>
        <v>0</v>
      </c>
      <c r="BR15" s="522" t="e">
        <f>+SUM(BM16)/(BM15)</f>
        <v>#DIV/0!</v>
      </c>
      <c r="BS15" s="522" t="e">
        <f>+SUM(BN16)/(BN15)</f>
        <v>#DIV/0!</v>
      </c>
      <c r="BT15" s="522" t="e">
        <f>+SUM(BO16)/(BO15)</f>
        <v>#DIV/0!</v>
      </c>
      <c r="BU15" s="522" t="e">
        <f>+SUM(BP16)/(BP15)</f>
        <v>#DIV/0!</v>
      </c>
      <c r="BV15" s="513" t="e">
        <f>+SUM(BQ16)/(BQ15)</f>
        <v>#DIV/0!</v>
      </c>
    </row>
    <row r="16" spans="1:75" s="5" customFormat="1" ht="45.6" hidden="1" customHeight="1" outlineLevel="2" x14ac:dyDescent="0.25">
      <c r="A16" s="539"/>
      <c r="B16" s="777"/>
      <c r="C16" s="772"/>
      <c r="D16" s="773"/>
      <c r="E16" s="774"/>
      <c r="F16" s="779"/>
      <c r="G16" s="12" t="s">
        <v>80</v>
      </c>
      <c r="H16" s="758"/>
      <c r="I16" s="758"/>
      <c r="J16" s="758"/>
      <c r="K16" s="758"/>
      <c r="L16" s="758"/>
      <c r="M16" s="759"/>
      <c r="N16" s="760"/>
      <c r="O16" s="58"/>
      <c r="P16" s="53"/>
      <c r="Q16" s="53"/>
      <c r="R16" s="67"/>
      <c r="S16" s="58"/>
      <c r="T16" s="54"/>
      <c r="U16" s="54"/>
      <c r="V16" s="59"/>
      <c r="W16" s="58"/>
      <c r="X16" s="54"/>
      <c r="Y16" s="54"/>
      <c r="Z16" s="59"/>
      <c r="AA16" s="59"/>
      <c r="AB16" s="252"/>
      <c r="AC16" s="236"/>
      <c r="AD16" s="236"/>
      <c r="AE16" s="59"/>
      <c r="AF16" s="235"/>
      <c r="AG16" s="236"/>
      <c r="AH16" s="236"/>
      <c r="AI16" s="59"/>
      <c r="AJ16" s="71"/>
      <c r="AK16" s="54"/>
      <c r="AL16" s="54"/>
      <c r="AM16" s="59"/>
      <c r="AN16" s="71"/>
      <c r="AO16" s="54"/>
      <c r="AP16" s="54"/>
      <c r="AQ16" s="54"/>
      <c r="AR16" s="59"/>
      <c r="AS16" s="71"/>
      <c r="AT16" s="54"/>
      <c r="AU16" s="54"/>
      <c r="AV16" s="123"/>
      <c r="AW16" s="71"/>
      <c r="AX16" s="54"/>
      <c r="AY16" s="54"/>
      <c r="AZ16" s="54"/>
      <c r="BA16" s="71"/>
      <c r="BB16" s="54"/>
      <c r="BC16" s="54"/>
      <c r="BD16" s="123"/>
      <c r="BE16" s="71"/>
      <c r="BF16" s="54"/>
      <c r="BG16" s="54"/>
      <c r="BH16" s="59"/>
      <c r="BI16" s="71"/>
      <c r="BJ16" s="54"/>
      <c r="BK16" s="54"/>
      <c r="BL16" s="278"/>
      <c r="BM16" s="60">
        <f>COUNTIF(O16:AA16,"E")</f>
        <v>0</v>
      </c>
      <c r="BN16" s="46">
        <f>COUNTIF(AB16:AM16,"E")</f>
        <v>0</v>
      </c>
      <c r="BO16" s="46">
        <f>COUNTIF(AN16:AZ16,"E")</f>
        <v>0</v>
      </c>
      <c r="BP16" s="46">
        <f>COUNTIF(BA16:BL16,"E")</f>
        <v>0</v>
      </c>
      <c r="BQ16" s="61">
        <f t="shared" si="10"/>
        <v>0</v>
      </c>
      <c r="BR16" s="522"/>
      <c r="BS16" s="522"/>
      <c r="BT16" s="522"/>
      <c r="BU16" s="522"/>
      <c r="BV16" s="522"/>
    </row>
    <row r="17" spans="1:78" s="110" customFormat="1" ht="29.45" hidden="1" customHeight="1" outlineLevel="2" x14ac:dyDescent="0.25">
      <c r="A17" s="541">
        <v>3</v>
      </c>
      <c r="B17" s="777"/>
      <c r="C17" s="772"/>
      <c r="D17" s="773"/>
      <c r="E17" s="780" t="s">
        <v>559</v>
      </c>
      <c r="F17" s="779" t="s">
        <v>87</v>
      </c>
      <c r="G17" s="781" t="s">
        <v>76</v>
      </c>
      <c r="H17" s="758" t="s">
        <v>77</v>
      </c>
      <c r="I17" s="758"/>
      <c r="J17" s="758"/>
      <c r="K17" s="758"/>
      <c r="L17" s="758" t="s">
        <v>77</v>
      </c>
      <c r="M17" s="759" t="s">
        <v>88</v>
      </c>
      <c r="N17" s="760" t="s">
        <v>79</v>
      </c>
      <c r="O17" s="68"/>
      <c r="P17" s="62"/>
      <c r="Q17" s="62"/>
      <c r="R17" s="125"/>
      <c r="S17" s="68"/>
      <c r="T17" s="63"/>
      <c r="U17" s="63"/>
      <c r="V17" s="70"/>
      <c r="W17" s="68"/>
      <c r="X17" s="63"/>
      <c r="Y17" s="63"/>
      <c r="Z17" s="63"/>
      <c r="AA17" s="70"/>
      <c r="AB17" s="72"/>
      <c r="AC17" s="63"/>
      <c r="AD17" s="63"/>
      <c r="AE17" s="70"/>
      <c r="AF17" s="72"/>
      <c r="AG17" s="63"/>
      <c r="AH17" s="63"/>
      <c r="AI17" s="70"/>
      <c r="AJ17" s="72"/>
      <c r="AK17" s="63"/>
      <c r="AL17" s="63"/>
      <c r="AM17" s="70"/>
      <c r="AN17" s="72"/>
      <c r="AO17" s="63"/>
      <c r="AP17" s="63"/>
      <c r="AQ17" s="63"/>
      <c r="AR17" s="70"/>
      <c r="AS17" s="72"/>
      <c r="AT17" s="63"/>
      <c r="AU17" s="63"/>
      <c r="AV17" s="264"/>
      <c r="AW17" s="72"/>
      <c r="AX17" s="63"/>
      <c r="AY17" s="63"/>
      <c r="AZ17" s="63"/>
      <c r="BA17" s="72"/>
      <c r="BB17" s="63"/>
      <c r="BC17" s="63"/>
      <c r="BD17" s="264"/>
      <c r="BE17" s="72"/>
      <c r="BF17" s="63"/>
      <c r="BG17" s="63"/>
      <c r="BH17" s="70"/>
      <c r="BI17" s="72"/>
      <c r="BJ17" s="63"/>
      <c r="BK17" s="63"/>
      <c r="BL17" s="278"/>
      <c r="BM17" s="52">
        <f>COUNTIF(O17:AA17,"P")</f>
        <v>0</v>
      </c>
      <c r="BN17" s="13">
        <f>COUNTIF(AB17:AM17,"P")</f>
        <v>0</v>
      </c>
      <c r="BO17" s="13">
        <f>COUNTIF(AN17:AZ17,"P")</f>
        <v>0</v>
      </c>
      <c r="BP17" s="13">
        <f>COUNTIF(BA17:BL17,"P")</f>
        <v>0</v>
      </c>
      <c r="BQ17" s="13">
        <f t="shared" si="10"/>
        <v>0</v>
      </c>
      <c r="BR17" s="522" t="e">
        <f>+SUM(BM18)/(BM17)</f>
        <v>#DIV/0!</v>
      </c>
      <c r="BS17" s="522" t="e">
        <f>+SUM(BN18)/(BN17)</f>
        <v>#DIV/0!</v>
      </c>
      <c r="BT17" s="522" t="e">
        <f>+SUM(BO18)/(BO17)</f>
        <v>#DIV/0!</v>
      </c>
      <c r="BU17" s="522" t="e">
        <f>+SUM(BP18)/(BP17)</f>
        <v>#DIV/0!</v>
      </c>
      <c r="BV17" s="513" t="e">
        <f>+SUM(BQ18)/(BQ17)</f>
        <v>#DIV/0!</v>
      </c>
      <c r="BX17" s="5"/>
      <c r="BY17" s="5"/>
      <c r="BZ17" s="5"/>
    </row>
    <row r="18" spans="1:78" s="5" customFormat="1" ht="29.45" hidden="1" customHeight="1" outlineLevel="2" x14ac:dyDescent="0.25">
      <c r="A18" s="542"/>
      <c r="B18" s="777"/>
      <c r="C18" s="772"/>
      <c r="D18" s="773"/>
      <c r="E18" s="782"/>
      <c r="F18" s="779"/>
      <c r="G18" s="12" t="s">
        <v>80</v>
      </c>
      <c r="H18" s="758"/>
      <c r="I18" s="758"/>
      <c r="J18" s="758"/>
      <c r="K18" s="758"/>
      <c r="L18" s="758"/>
      <c r="M18" s="759"/>
      <c r="N18" s="760"/>
      <c r="O18" s="58"/>
      <c r="P18" s="53"/>
      <c r="Q18" s="53"/>
      <c r="R18" s="67"/>
      <c r="S18" s="58"/>
      <c r="T18" s="54"/>
      <c r="U18" s="54"/>
      <c r="V18" s="59"/>
      <c r="W18" s="58"/>
      <c r="X18" s="54"/>
      <c r="Y18" s="54"/>
      <c r="Z18" s="54"/>
      <c r="AA18" s="59"/>
      <c r="AB18" s="54"/>
      <c r="AC18" s="252"/>
      <c r="AD18" s="236"/>
      <c r="AE18" s="253"/>
      <c r="AF18" s="54"/>
      <c r="AG18" s="236"/>
      <c r="AH18" s="236"/>
      <c r="AI18" s="237"/>
      <c r="AJ18" s="54"/>
      <c r="AK18" s="54"/>
      <c r="AL18" s="54"/>
      <c r="AM18" s="59"/>
      <c r="AN18" s="71"/>
      <c r="AO18" s="54"/>
      <c r="AP18" s="54"/>
      <c r="AQ18" s="54"/>
      <c r="AR18" s="59"/>
      <c r="AS18" s="71"/>
      <c r="AT18" s="54"/>
      <c r="AU18" s="54"/>
      <c r="AV18" s="123"/>
      <c r="AW18" s="71"/>
      <c r="AX18" s="54"/>
      <c r="AY18" s="54"/>
      <c r="AZ18" s="54"/>
      <c r="BA18" s="71"/>
      <c r="BB18" s="54"/>
      <c r="BC18" s="54"/>
      <c r="BD18" s="123"/>
      <c r="BE18" s="71"/>
      <c r="BF18" s="54"/>
      <c r="BG18" s="54"/>
      <c r="BH18" s="59"/>
      <c r="BI18" s="71"/>
      <c r="BJ18" s="54"/>
      <c r="BK18" s="54"/>
      <c r="BL18" s="278"/>
      <c r="BM18" s="60">
        <f>COUNTIF(O18:AA18,"E")</f>
        <v>0</v>
      </c>
      <c r="BN18" s="46">
        <f>COUNTIF(AB18:AM18,"E")</f>
        <v>0</v>
      </c>
      <c r="BO18" s="46">
        <f>COUNTIF(AN18:AZ18,"E")</f>
        <v>0</v>
      </c>
      <c r="BP18" s="46">
        <f>COUNTIF(BA18:BL18,"E")</f>
        <v>0</v>
      </c>
      <c r="BQ18" s="61">
        <f t="shared" si="10"/>
        <v>0</v>
      </c>
      <c r="BR18" s="522"/>
      <c r="BS18" s="522"/>
      <c r="BT18" s="522"/>
      <c r="BU18" s="522"/>
      <c r="BV18" s="522"/>
    </row>
    <row r="19" spans="1:78" s="5" customFormat="1" ht="45.6" hidden="1" customHeight="1" outlineLevel="2" x14ac:dyDescent="0.25">
      <c r="A19" s="539">
        <v>4</v>
      </c>
      <c r="B19" s="777"/>
      <c r="C19" s="772"/>
      <c r="D19" s="773"/>
      <c r="E19" s="774" t="s">
        <v>560</v>
      </c>
      <c r="F19" s="779" t="s">
        <v>89</v>
      </c>
      <c r="G19" s="12" t="s">
        <v>76</v>
      </c>
      <c r="H19" s="758" t="s">
        <v>77</v>
      </c>
      <c r="I19" s="758" t="s">
        <v>77</v>
      </c>
      <c r="J19" s="758"/>
      <c r="K19" s="758"/>
      <c r="L19" s="758" t="s">
        <v>77</v>
      </c>
      <c r="M19" s="759" t="s">
        <v>78</v>
      </c>
      <c r="N19" s="760" t="s">
        <v>79</v>
      </c>
      <c r="O19" s="56"/>
      <c r="P19" s="25"/>
      <c r="Q19" s="25"/>
      <c r="R19" s="66"/>
      <c r="S19" s="56"/>
      <c r="T19" s="25"/>
      <c r="U19" s="25"/>
      <c r="V19" s="66"/>
      <c r="W19" s="56"/>
      <c r="X19" s="25"/>
      <c r="Y19" s="25"/>
      <c r="Z19" s="25"/>
      <c r="AA19" s="66"/>
      <c r="AB19" s="56"/>
      <c r="AC19" s="25"/>
      <c r="AD19" s="25"/>
      <c r="AE19" s="66"/>
      <c r="AF19" s="56"/>
      <c r="AG19" s="25"/>
      <c r="AH19" s="25"/>
      <c r="AI19" s="66"/>
      <c r="AJ19" s="56"/>
      <c r="AK19" s="25"/>
      <c r="AL19" s="25"/>
      <c r="AM19" s="66"/>
      <c r="AN19" s="56"/>
      <c r="AO19" s="25"/>
      <c r="AP19" s="25"/>
      <c r="AQ19" s="25"/>
      <c r="AR19" s="66"/>
      <c r="AS19" s="56"/>
      <c r="AT19" s="25"/>
      <c r="AU19" s="25"/>
      <c r="AV19" s="98"/>
      <c r="AW19" s="56"/>
      <c r="AX19" s="25"/>
      <c r="AY19" s="25"/>
      <c r="AZ19" s="25"/>
      <c r="BA19" s="56"/>
      <c r="BB19" s="25"/>
      <c r="BC19" s="25"/>
      <c r="BD19" s="98"/>
      <c r="BE19" s="56"/>
      <c r="BF19" s="25"/>
      <c r="BG19" s="25"/>
      <c r="BH19" s="66"/>
      <c r="BI19" s="56"/>
      <c r="BJ19" s="25"/>
      <c r="BK19" s="25"/>
      <c r="BL19" s="279"/>
      <c r="BM19" s="52">
        <f>COUNTIF(O19:AA19,"P")</f>
        <v>0</v>
      </c>
      <c r="BN19" s="13">
        <f>COUNTIF(AB19:AM19,"P")</f>
        <v>0</v>
      </c>
      <c r="BO19" s="13">
        <f>COUNTIF(AN19:AZ19,"P")</f>
        <v>0</v>
      </c>
      <c r="BP19" s="13">
        <f>COUNTIF(BA19:BL19,"P")</f>
        <v>0</v>
      </c>
      <c r="BQ19" s="13">
        <f t="shared" si="10"/>
        <v>0</v>
      </c>
      <c r="BR19" s="522" t="e">
        <f>+SUM(BM20)/(BM19)</f>
        <v>#DIV/0!</v>
      </c>
      <c r="BS19" s="522" t="e">
        <f>+SUM(BN20)/(BN19)</f>
        <v>#DIV/0!</v>
      </c>
      <c r="BT19" s="522" t="e">
        <f>+SUM(BO20)/(BO19)</f>
        <v>#DIV/0!</v>
      </c>
      <c r="BU19" s="522" t="e">
        <f>+SUM(BP20)/(BP19)</f>
        <v>#DIV/0!</v>
      </c>
      <c r="BV19" s="513" t="e">
        <f>+SUM(BQ20)/(BQ19)</f>
        <v>#DIV/0!</v>
      </c>
    </row>
    <row r="20" spans="1:78" s="5" customFormat="1" ht="45.6" hidden="1" customHeight="1" outlineLevel="2" x14ac:dyDescent="0.25">
      <c r="A20" s="539"/>
      <c r="B20" s="777"/>
      <c r="C20" s="772"/>
      <c r="D20" s="773"/>
      <c r="E20" s="774"/>
      <c r="F20" s="779"/>
      <c r="G20" s="12" t="s">
        <v>80</v>
      </c>
      <c r="H20" s="758"/>
      <c r="I20" s="758"/>
      <c r="J20" s="758"/>
      <c r="K20" s="758"/>
      <c r="L20" s="758"/>
      <c r="M20" s="759"/>
      <c r="N20" s="760"/>
      <c r="O20" s="58"/>
      <c r="P20" s="53"/>
      <c r="Q20" s="53"/>
      <c r="R20" s="67"/>
      <c r="S20" s="58"/>
      <c r="T20" s="54"/>
      <c r="U20" s="54"/>
      <c r="V20" s="59"/>
      <c r="W20" s="58"/>
      <c r="X20" s="54"/>
      <c r="Y20" s="54"/>
      <c r="Z20" s="54"/>
      <c r="AA20" s="59"/>
      <c r="AB20" s="252"/>
      <c r="AC20" s="236"/>
      <c r="AD20" s="236"/>
      <c r="AE20" s="253"/>
      <c r="AF20" s="235"/>
      <c r="AG20" s="236"/>
      <c r="AH20" s="236"/>
      <c r="AI20" s="237"/>
      <c r="AJ20" s="71"/>
      <c r="AK20" s="54"/>
      <c r="AL20" s="54"/>
      <c r="AM20" s="253"/>
      <c r="AN20" s="71"/>
      <c r="AO20" s="54"/>
      <c r="AP20" s="54"/>
      <c r="AQ20" s="54"/>
      <c r="AR20" s="59"/>
      <c r="AS20" s="71"/>
      <c r="AT20" s="54"/>
      <c r="AU20" s="54"/>
      <c r="AV20" s="123"/>
      <c r="AW20" s="71"/>
      <c r="AX20" s="54"/>
      <c r="AY20" s="54"/>
      <c r="AZ20" s="54"/>
      <c r="BA20" s="71"/>
      <c r="BB20" s="54"/>
      <c r="BC20" s="54"/>
      <c r="BD20" s="123"/>
      <c r="BE20" s="71"/>
      <c r="BF20" s="54"/>
      <c r="BG20" s="54"/>
      <c r="BH20" s="59"/>
      <c r="BI20" s="71"/>
      <c r="BJ20" s="54"/>
      <c r="BK20" s="54"/>
      <c r="BL20" s="278"/>
      <c r="BM20" s="60">
        <f>COUNTIF(O20:AA20,"E")</f>
        <v>0</v>
      </c>
      <c r="BN20" s="46">
        <f>COUNTIF(AB20:AM20,"E")</f>
        <v>0</v>
      </c>
      <c r="BO20" s="46">
        <f>COUNTIF(AN20:AZ20,"E")</f>
        <v>0</v>
      </c>
      <c r="BP20" s="46">
        <f>COUNTIF(BA20:BL20,"E")</f>
        <v>0</v>
      </c>
      <c r="BQ20" s="61">
        <f t="shared" si="10"/>
        <v>0</v>
      </c>
      <c r="BR20" s="522"/>
      <c r="BS20" s="522"/>
      <c r="BT20" s="522"/>
      <c r="BU20" s="522"/>
      <c r="BV20" s="522"/>
    </row>
    <row r="21" spans="1:78" s="110" customFormat="1" ht="45.6" hidden="1" customHeight="1" outlineLevel="2" x14ac:dyDescent="0.25">
      <c r="A21" s="541">
        <v>5</v>
      </c>
      <c r="B21" s="777"/>
      <c r="C21" s="772"/>
      <c r="D21" s="773"/>
      <c r="E21" s="780" t="s">
        <v>561</v>
      </c>
      <c r="F21" s="779" t="s">
        <v>90</v>
      </c>
      <c r="G21" s="781" t="s">
        <v>76</v>
      </c>
      <c r="H21" s="758" t="s">
        <v>77</v>
      </c>
      <c r="I21" s="783"/>
      <c r="J21" s="758"/>
      <c r="K21" s="758"/>
      <c r="L21" s="758" t="s">
        <v>77</v>
      </c>
      <c r="M21" s="759" t="s">
        <v>78</v>
      </c>
      <c r="N21" s="760" t="s">
        <v>79</v>
      </c>
      <c r="O21" s="68"/>
      <c r="P21" s="62"/>
      <c r="Q21" s="62"/>
      <c r="R21" s="125"/>
      <c r="S21" s="68"/>
      <c r="T21" s="63"/>
      <c r="U21" s="63"/>
      <c r="V21" s="70"/>
      <c r="W21" s="68"/>
      <c r="X21" s="63"/>
      <c r="Y21" s="63"/>
      <c r="Z21" s="63"/>
      <c r="AA21" s="70"/>
      <c r="AB21" s="72"/>
      <c r="AC21" s="63"/>
      <c r="AD21" s="63"/>
      <c r="AE21" s="70"/>
      <c r="AF21" s="72"/>
      <c r="AG21" s="63"/>
      <c r="AH21" s="63"/>
      <c r="AI21" s="70"/>
      <c r="AJ21" s="72"/>
      <c r="AK21" s="63"/>
      <c r="AL21" s="63"/>
      <c r="AM21" s="70"/>
      <c r="AN21" s="72"/>
      <c r="AO21" s="63"/>
      <c r="AP21" s="63"/>
      <c r="AQ21" s="63"/>
      <c r="AR21" s="70"/>
      <c r="AS21" s="72"/>
      <c r="AT21" s="63"/>
      <c r="AU21" s="63"/>
      <c r="AV21" s="264"/>
      <c r="AW21" s="72"/>
      <c r="AX21" s="63"/>
      <c r="AY21" s="63"/>
      <c r="AZ21" s="63"/>
      <c r="BA21" s="72"/>
      <c r="BB21" s="63"/>
      <c r="BC21" s="63"/>
      <c r="BD21" s="264"/>
      <c r="BE21" s="72"/>
      <c r="BF21" s="63"/>
      <c r="BG21" s="63"/>
      <c r="BH21" s="70"/>
      <c r="BI21" s="72"/>
      <c r="BJ21" s="63"/>
      <c r="BK21" s="63"/>
      <c r="BL21" s="70" t="s">
        <v>76</v>
      </c>
      <c r="BM21" s="52">
        <f>COUNTIF(O21:AA21,"P")</f>
        <v>0</v>
      </c>
      <c r="BN21" s="13">
        <f>COUNTIF(AB21:AM21,"P")</f>
        <v>0</v>
      </c>
      <c r="BO21" s="13">
        <f>COUNTIF(AN21:AZ21,"P")</f>
        <v>0</v>
      </c>
      <c r="BP21" s="13">
        <f>COUNTIF(BA21:BL21,"P")</f>
        <v>1</v>
      </c>
      <c r="BQ21" s="13">
        <f t="shared" si="10"/>
        <v>1</v>
      </c>
      <c r="BR21" s="522" t="e">
        <f>+SUM(BM22)/(BM21)</f>
        <v>#DIV/0!</v>
      </c>
      <c r="BS21" s="522" t="e">
        <f>+SUM(BN22)/(BN21)</f>
        <v>#DIV/0!</v>
      </c>
      <c r="BT21" s="522" t="e">
        <f>+SUM(BO22)/(BO21)</f>
        <v>#DIV/0!</v>
      </c>
      <c r="BU21" s="522">
        <f>+SUM(BP22)/(BP21)</f>
        <v>0</v>
      </c>
      <c r="BV21" s="513">
        <f>+SUM(BQ22)/(BQ21)</f>
        <v>0</v>
      </c>
      <c r="BX21" s="5"/>
      <c r="BY21" s="5"/>
      <c r="BZ21" s="5"/>
    </row>
    <row r="22" spans="1:78" s="5" customFormat="1" ht="45.6" hidden="1" customHeight="1" outlineLevel="2" x14ac:dyDescent="0.25">
      <c r="A22" s="542"/>
      <c r="B22" s="777"/>
      <c r="C22" s="772"/>
      <c r="D22" s="773"/>
      <c r="E22" s="782"/>
      <c r="F22" s="779"/>
      <c r="G22" s="12" t="s">
        <v>80</v>
      </c>
      <c r="H22" s="758"/>
      <c r="I22" s="784"/>
      <c r="J22" s="758"/>
      <c r="K22" s="758"/>
      <c r="L22" s="758"/>
      <c r="M22" s="759"/>
      <c r="N22" s="760"/>
      <c r="O22" s="58"/>
      <c r="P22" s="53"/>
      <c r="Q22" s="53"/>
      <c r="R22" s="67"/>
      <c r="S22" s="58"/>
      <c r="T22" s="54"/>
      <c r="U22" s="54"/>
      <c r="V22" s="59"/>
      <c r="W22" s="58"/>
      <c r="X22" s="54"/>
      <c r="Y22" s="54"/>
      <c r="Z22" s="54"/>
      <c r="AA22" s="59"/>
      <c r="AB22" s="252"/>
      <c r="AC22" s="236"/>
      <c r="AD22" s="236"/>
      <c r="AE22" s="253"/>
      <c r="AF22" s="235"/>
      <c r="AG22" s="236"/>
      <c r="AH22" s="236"/>
      <c r="AI22" s="237"/>
      <c r="AJ22" s="71"/>
      <c r="AK22" s="54"/>
      <c r="AL22" s="54"/>
      <c r="AM22" s="253"/>
      <c r="AN22" s="71"/>
      <c r="AO22" s="54"/>
      <c r="AP22" s="54"/>
      <c r="AQ22" s="54"/>
      <c r="AR22" s="59"/>
      <c r="AS22" s="71"/>
      <c r="AT22" s="54"/>
      <c r="AU22" s="54"/>
      <c r="AV22" s="123"/>
      <c r="AW22" s="71"/>
      <c r="AX22" s="54"/>
      <c r="AY22" s="54"/>
      <c r="AZ22" s="54"/>
      <c r="BA22" s="71"/>
      <c r="BB22" s="54"/>
      <c r="BC22" s="54"/>
      <c r="BD22" s="123"/>
      <c r="BE22" s="71"/>
      <c r="BF22" s="54"/>
      <c r="BG22" s="54"/>
      <c r="BH22" s="59"/>
      <c r="BI22" s="71"/>
      <c r="BJ22" s="54"/>
      <c r="BK22" s="54"/>
      <c r="BL22" s="278"/>
      <c r="BM22" s="60">
        <f>COUNTIF(O22:AA22,"E")</f>
        <v>0</v>
      </c>
      <c r="BN22" s="46">
        <f>COUNTIF(AB22:AM22,"E")</f>
        <v>0</v>
      </c>
      <c r="BO22" s="46">
        <f>COUNTIF(AN22:AZ22,"E")</f>
        <v>0</v>
      </c>
      <c r="BP22" s="46">
        <f>COUNTIF(BA22:BL22,"E")</f>
        <v>0</v>
      </c>
      <c r="BQ22" s="61">
        <f t="shared" si="10"/>
        <v>0</v>
      </c>
      <c r="BR22" s="522"/>
      <c r="BS22" s="522"/>
      <c r="BT22" s="522"/>
      <c r="BU22" s="522"/>
      <c r="BV22" s="522"/>
    </row>
    <row r="23" spans="1:78" s="110" customFormat="1" ht="45.6" hidden="1" customHeight="1" outlineLevel="2" x14ac:dyDescent="0.25">
      <c r="A23" s="148"/>
      <c r="B23" s="777"/>
      <c r="C23" s="772"/>
      <c r="D23" s="773"/>
      <c r="E23" s="785" t="s">
        <v>562</v>
      </c>
      <c r="F23" s="785"/>
      <c r="G23" s="781" t="s">
        <v>76</v>
      </c>
      <c r="H23" s="758" t="s">
        <v>77</v>
      </c>
      <c r="I23" s="783"/>
      <c r="J23" s="758"/>
      <c r="K23" s="758"/>
      <c r="L23" s="758" t="s">
        <v>77</v>
      </c>
      <c r="M23" s="759" t="s">
        <v>78</v>
      </c>
      <c r="N23" s="760" t="s">
        <v>79</v>
      </c>
      <c r="O23" s="68"/>
      <c r="P23" s="62"/>
      <c r="Q23" s="62"/>
      <c r="R23" s="125"/>
      <c r="S23" s="68"/>
      <c r="T23" s="63"/>
      <c r="U23" s="63"/>
      <c r="V23" s="70"/>
      <c r="W23" s="68"/>
      <c r="X23" s="63"/>
      <c r="Y23" s="63"/>
      <c r="Z23" s="63"/>
      <c r="AA23" s="70"/>
      <c r="AB23" s="72"/>
      <c r="AC23" s="63"/>
      <c r="AD23" s="63"/>
      <c r="AE23" s="70"/>
      <c r="AF23" s="72"/>
      <c r="AG23" s="63"/>
      <c r="AH23" s="63"/>
      <c r="AI23" s="70"/>
      <c r="AJ23" s="72"/>
      <c r="AK23" s="63"/>
      <c r="AL23" s="63"/>
      <c r="AM23" s="70"/>
      <c r="AN23" s="72"/>
      <c r="AO23" s="63"/>
      <c r="AP23" s="63"/>
      <c r="AQ23" s="63"/>
      <c r="AR23" s="70"/>
      <c r="AS23" s="72"/>
      <c r="AT23" s="63"/>
      <c r="AU23" s="63"/>
      <c r="AV23" s="264"/>
      <c r="AW23" s="72"/>
      <c r="AX23" s="63"/>
      <c r="AY23" s="63"/>
      <c r="AZ23" s="63"/>
      <c r="BA23" s="72"/>
      <c r="BB23" s="63"/>
      <c r="BC23" s="63"/>
      <c r="BD23" s="264"/>
      <c r="BE23" s="72"/>
      <c r="BF23" s="63"/>
      <c r="BG23" s="63"/>
      <c r="BH23" s="70"/>
      <c r="BI23" s="72"/>
      <c r="BJ23" s="63"/>
      <c r="BK23" s="63"/>
      <c r="BL23" s="278"/>
      <c r="BM23" s="52">
        <f>COUNTIF(O23:AA23,"P")</f>
        <v>0</v>
      </c>
      <c r="BN23" s="13">
        <f>COUNTIF(AB23:AM23,"P")</f>
        <v>0</v>
      </c>
      <c r="BO23" s="13">
        <f>COUNTIF(AN23:AZ23,"P")</f>
        <v>0</v>
      </c>
      <c r="BP23" s="13">
        <f>COUNTIF(BA23:BL23,"P")</f>
        <v>0</v>
      </c>
      <c r="BQ23" s="13">
        <f t="shared" si="10"/>
        <v>0</v>
      </c>
      <c r="BR23" s="522" t="e">
        <f>+SUM(BM24)/(BM23)</f>
        <v>#DIV/0!</v>
      </c>
      <c r="BS23" s="522" t="e">
        <f>+SUM(BN24)/(BN23)</f>
        <v>#DIV/0!</v>
      </c>
      <c r="BT23" s="522" t="e">
        <f>+SUM(BO24)/(BO23)</f>
        <v>#DIV/0!</v>
      </c>
      <c r="BU23" s="522" t="e">
        <f>+SUM(BP24)/(BP23)</f>
        <v>#DIV/0!</v>
      </c>
      <c r="BV23" s="513" t="e">
        <f>+SUM(BQ24)/(BQ23)</f>
        <v>#DIV/0!</v>
      </c>
      <c r="BX23" s="5"/>
      <c r="BY23" s="5"/>
      <c r="BZ23" s="5"/>
    </row>
    <row r="24" spans="1:78" s="5" customFormat="1" ht="45.6" hidden="1" customHeight="1" outlineLevel="2" x14ac:dyDescent="0.25">
      <c r="A24" s="501"/>
      <c r="B24" s="777"/>
      <c r="C24" s="772"/>
      <c r="D24" s="773"/>
      <c r="E24" s="786"/>
      <c r="F24" s="786"/>
      <c r="G24" s="12" t="s">
        <v>80</v>
      </c>
      <c r="H24" s="758"/>
      <c r="I24" s="784"/>
      <c r="J24" s="758"/>
      <c r="K24" s="758"/>
      <c r="L24" s="758"/>
      <c r="M24" s="759"/>
      <c r="N24" s="760"/>
      <c r="O24" s="58"/>
      <c r="P24" s="53"/>
      <c r="Q24" s="53"/>
      <c r="R24" s="67"/>
      <c r="S24" s="58"/>
      <c r="T24" s="54"/>
      <c r="U24" s="54"/>
      <c r="V24" s="59"/>
      <c r="W24" s="58"/>
      <c r="X24" s="54"/>
      <c r="Y24" s="54"/>
      <c r="Z24" s="54"/>
      <c r="AA24" s="59"/>
      <c r="AB24" s="252"/>
      <c r="AC24" s="236"/>
      <c r="AD24" s="236"/>
      <c r="AE24" s="253"/>
      <c r="AF24" s="235"/>
      <c r="AG24" s="236"/>
      <c r="AH24" s="236"/>
      <c r="AI24" s="237"/>
      <c r="AJ24" s="71"/>
      <c r="AK24" s="54"/>
      <c r="AL24" s="54"/>
      <c r="AM24" s="59"/>
      <c r="AN24" s="71"/>
      <c r="AO24" s="54"/>
      <c r="AP24" s="54"/>
      <c r="AQ24" s="54"/>
      <c r="AR24" s="59"/>
      <c r="AS24" s="71"/>
      <c r="AT24" s="54"/>
      <c r="AU24" s="54"/>
      <c r="AV24" s="123"/>
      <c r="AW24" s="71"/>
      <c r="AX24" s="54"/>
      <c r="AY24" s="54"/>
      <c r="AZ24" s="54"/>
      <c r="BA24" s="71"/>
      <c r="BB24" s="54"/>
      <c r="BC24" s="54"/>
      <c r="BD24" s="123"/>
      <c r="BE24" s="71"/>
      <c r="BF24" s="54"/>
      <c r="BG24" s="54"/>
      <c r="BH24" s="59"/>
      <c r="BI24" s="71"/>
      <c r="BJ24" s="54"/>
      <c r="BK24" s="54"/>
      <c r="BL24" s="278"/>
      <c r="BM24" s="60">
        <f>COUNTIF(O24:AA24,"E")</f>
        <v>0</v>
      </c>
      <c r="BN24" s="46">
        <f>COUNTIF(AB24:AM24,"E")</f>
        <v>0</v>
      </c>
      <c r="BO24" s="46">
        <f>COUNTIF(AN24:AZ24,"E")</f>
        <v>0</v>
      </c>
      <c r="BP24" s="46">
        <f>COUNTIF(BA24:BL24,"E")</f>
        <v>0</v>
      </c>
      <c r="BQ24" s="61">
        <f t="shared" si="10"/>
        <v>0</v>
      </c>
      <c r="BR24" s="522"/>
      <c r="BS24" s="522"/>
      <c r="BT24" s="522"/>
      <c r="BU24" s="522"/>
      <c r="BV24" s="522"/>
    </row>
    <row r="25" spans="1:78" s="110" customFormat="1" ht="36.6" hidden="1" customHeight="1" outlineLevel="2" x14ac:dyDescent="0.25">
      <c r="A25" s="148"/>
      <c r="B25" s="777"/>
      <c r="C25" s="772"/>
      <c r="D25" s="773"/>
      <c r="E25" s="787" t="s">
        <v>563</v>
      </c>
      <c r="F25" s="785"/>
      <c r="G25" s="781" t="s">
        <v>76</v>
      </c>
      <c r="H25" s="758" t="s">
        <v>91</v>
      </c>
      <c r="I25" s="783"/>
      <c r="J25" s="758" t="s">
        <v>91</v>
      </c>
      <c r="K25" s="758" t="s">
        <v>91</v>
      </c>
      <c r="L25" s="758" t="s">
        <v>91</v>
      </c>
      <c r="M25" s="759" t="s">
        <v>78</v>
      </c>
      <c r="N25" s="760" t="s">
        <v>92</v>
      </c>
      <c r="O25" s="68"/>
      <c r="P25" s="62"/>
      <c r="Q25" s="62"/>
      <c r="R25" s="125"/>
      <c r="S25" s="68"/>
      <c r="T25" s="63"/>
      <c r="U25" s="63"/>
      <c r="V25" s="70"/>
      <c r="W25" s="68"/>
      <c r="X25" s="63"/>
      <c r="Y25" s="63"/>
      <c r="Z25" s="63"/>
      <c r="AA25" s="70"/>
      <c r="AB25" s="72"/>
      <c r="AC25" s="63"/>
      <c r="AD25" s="63"/>
      <c r="AE25" s="70"/>
      <c r="AF25" s="72"/>
      <c r="AG25" s="63"/>
      <c r="AH25" s="63"/>
      <c r="AI25" s="70"/>
      <c r="AJ25" s="72"/>
      <c r="AK25" s="63"/>
      <c r="AL25" s="63"/>
      <c r="AM25" s="70"/>
      <c r="AN25" s="72"/>
      <c r="AO25" s="63"/>
      <c r="AP25" s="63"/>
      <c r="AQ25" s="63"/>
      <c r="AR25" s="70"/>
      <c r="AS25" s="72"/>
      <c r="AT25" s="63"/>
      <c r="AU25" s="63"/>
      <c r="AV25" s="264"/>
      <c r="AW25" s="72"/>
      <c r="AX25" s="63"/>
      <c r="AY25" s="63"/>
      <c r="AZ25" s="63"/>
      <c r="BA25" s="72"/>
      <c r="BB25" s="63"/>
      <c r="BC25" s="63"/>
      <c r="BD25" s="264"/>
      <c r="BE25" s="72"/>
      <c r="BF25" s="63"/>
      <c r="BG25" s="63"/>
      <c r="BH25" s="70"/>
      <c r="BI25" s="72"/>
      <c r="BJ25" s="63"/>
      <c r="BK25" s="63"/>
      <c r="BL25" s="278"/>
      <c r="BM25" s="52">
        <f>COUNTIF(O25:AA25,"P")</f>
        <v>0</v>
      </c>
      <c r="BN25" s="13">
        <f>COUNTIF(AB25:AM25,"P")</f>
        <v>0</v>
      </c>
      <c r="BO25" s="13">
        <f>COUNTIF(AN25:AZ25,"P")</f>
        <v>0</v>
      </c>
      <c r="BP25" s="13">
        <f>COUNTIF(BA25:BL25,"P")</f>
        <v>0</v>
      </c>
      <c r="BQ25" s="13">
        <f t="shared" si="10"/>
        <v>0</v>
      </c>
      <c r="BR25" s="522" t="e">
        <f>+SUM(BM26)/(BM25)</f>
        <v>#DIV/0!</v>
      </c>
      <c r="BS25" s="522" t="e">
        <f>+SUM(BN26)/(BN25)</f>
        <v>#DIV/0!</v>
      </c>
      <c r="BT25" s="522" t="e">
        <f>+SUM(BO26)/(BO25)</f>
        <v>#DIV/0!</v>
      </c>
      <c r="BU25" s="522" t="e">
        <f>+SUM(BP26)/(BP25)</f>
        <v>#DIV/0!</v>
      </c>
      <c r="BV25" s="513" t="e">
        <f>+SUM(BQ26)/(BQ25)</f>
        <v>#DIV/0!</v>
      </c>
      <c r="BX25" s="5"/>
      <c r="BY25" s="5"/>
      <c r="BZ25" s="5"/>
    </row>
    <row r="26" spans="1:78" s="5" customFormat="1" ht="36.6" hidden="1" customHeight="1" outlineLevel="2" x14ac:dyDescent="0.25">
      <c r="A26" s="501"/>
      <c r="B26" s="777"/>
      <c r="C26" s="772"/>
      <c r="D26" s="773"/>
      <c r="E26" s="782"/>
      <c r="F26" s="786"/>
      <c r="G26" s="12" t="s">
        <v>80</v>
      </c>
      <c r="H26" s="758"/>
      <c r="I26" s="784"/>
      <c r="J26" s="758"/>
      <c r="K26" s="758"/>
      <c r="L26" s="758"/>
      <c r="M26" s="759"/>
      <c r="N26" s="760"/>
      <c r="O26" s="58"/>
      <c r="P26" s="53"/>
      <c r="Q26" s="53"/>
      <c r="R26" s="67"/>
      <c r="S26" s="58"/>
      <c r="T26" s="54"/>
      <c r="U26" s="54"/>
      <c r="V26" s="59"/>
      <c r="W26" s="58"/>
      <c r="X26" s="54"/>
      <c r="Y26" s="54"/>
      <c r="Z26" s="54"/>
      <c r="AA26" s="59"/>
      <c r="AB26" s="71"/>
      <c r="AC26" s="54"/>
      <c r="AD26" s="54"/>
      <c r="AE26" s="59"/>
      <c r="AF26" s="71"/>
      <c r="AG26" s="54"/>
      <c r="AH26" s="54"/>
      <c r="AI26" s="59"/>
      <c r="AJ26" s="71"/>
      <c r="AK26" s="54"/>
      <c r="AL26" s="54"/>
      <c r="AM26" s="59"/>
      <c r="AN26" s="71"/>
      <c r="AO26" s="54"/>
      <c r="AP26" s="54"/>
      <c r="AQ26" s="54"/>
      <c r="AR26" s="59"/>
      <c r="AS26" s="71"/>
      <c r="AT26" s="54"/>
      <c r="AU26" s="54"/>
      <c r="AV26" s="123"/>
      <c r="AW26" s="71"/>
      <c r="AX26" s="54"/>
      <c r="AY26" s="54"/>
      <c r="AZ26" s="54"/>
      <c r="BA26" s="71"/>
      <c r="BB26" s="54"/>
      <c r="BC26" s="54"/>
      <c r="BD26" s="123"/>
      <c r="BE26" s="71"/>
      <c r="BF26" s="54"/>
      <c r="BG26" s="54"/>
      <c r="BH26" s="59"/>
      <c r="BI26" s="71"/>
      <c r="BJ26" s="54"/>
      <c r="BK26" s="54"/>
      <c r="BL26" s="278"/>
      <c r="BM26" s="60">
        <f>COUNTIF(O26:AA26,"E")</f>
        <v>0</v>
      </c>
      <c r="BN26" s="46">
        <f>COUNTIF(AB26:AM26,"E")</f>
        <v>0</v>
      </c>
      <c r="BO26" s="46">
        <f>COUNTIF(AN26:AZ26,"E")</f>
        <v>0</v>
      </c>
      <c r="BP26" s="46">
        <f>COUNTIF(BA26:BL26,"E")</f>
        <v>0</v>
      </c>
      <c r="BQ26" s="61">
        <f t="shared" si="10"/>
        <v>0</v>
      </c>
      <c r="BR26" s="522"/>
      <c r="BS26" s="522"/>
      <c r="BT26" s="522"/>
      <c r="BU26" s="522"/>
      <c r="BV26" s="522"/>
    </row>
    <row r="27" spans="1:78" s="5" customFormat="1" ht="69.95" hidden="1" customHeight="1" outlineLevel="2" x14ac:dyDescent="0.25">
      <c r="A27" s="539">
        <v>6</v>
      </c>
      <c r="B27" s="777"/>
      <c r="C27" s="772"/>
      <c r="D27" s="773"/>
      <c r="E27" s="779" t="s">
        <v>564</v>
      </c>
      <c r="F27" s="785" t="s">
        <v>93</v>
      </c>
      <c r="G27" s="12" t="s">
        <v>76</v>
      </c>
      <c r="H27" s="758" t="s">
        <v>77</v>
      </c>
      <c r="I27" s="758"/>
      <c r="J27" s="758"/>
      <c r="K27" s="758"/>
      <c r="L27" s="758" t="s">
        <v>77</v>
      </c>
      <c r="M27" s="759" t="s">
        <v>78</v>
      </c>
      <c r="N27" s="760"/>
      <c r="O27" s="56"/>
      <c r="P27" s="25"/>
      <c r="Q27" s="25"/>
      <c r="R27" s="66"/>
      <c r="S27" s="56"/>
      <c r="T27" s="25"/>
      <c r="U27" s="25"/>
      <c r="V27" s="66"/>
      <c r="W27" s="56"/>
      <c r="X27" s="25"/>
      <c r="Y27" s="25"/>
      <c r="Z27" s="25"/>
      <c r="AA27" s="66"/>
      <c r="AB27" s="56"/>
      <c r="AC27" s="25"/>
      <c r="AD27" s="25"/>
      <c r="AE27" s="66"/>
      <c r="AF27" s="56"/>
      <c r="AG27" s="25"/>
      <c r="AH27" s="25"/>
      <c r="AI27" s="66"/>
      <c r="AJ27" s="56"/>
      <c r="AK27" s="25"/>
      <c r="AL27" s="25"/>
      <c r="AM27" s="66"/>
      <c r="AN27" s="56"/>
      <c r="AO27" s="25"/>
      <c r="AP27" s="25"/>
      <c r="AQ27" s="25"/>
      <c r="AR27" s="66"/>
      <c r="AS27" s="56"/>
      <c r="AT27" s="25"/>
      <c r="AU27" s="25"/>
      <c r="AV27" s="98"/>
      <c r="AW27" s="56"/>
      <c r="AX27" s="25"/>
      <c r="AY27" s="25"/>
      <c r="AZ27" s="25"/>
      <c r="BA27" s="56"/>
      <c r="BB27" s="25"/>
      <c r="BC27" s="25"/>
      <c r="BD27" s="98"/>
      <c r="BE27" s="56"/>
      <c r="BF27" s="25"/>
      <c r="BG27" s="25"/>
      <c r="BH27" s="66"/>
      <c r="BI27" s="56"/>
      <c r="BJ27" s="25"/>
      <c r="BK27" s="25"/>
      <c r="BL27" s="279"/>
      <c r="BM27" s="52">
        <f>COUNTIF(O27:AA27,"P")</f>
        <v>0</v>
      </c>
      <c r="BN27" s="13">
        <f>COUNTIF(AB27:AM27,"P")</f>
        <v>0</v>
      </c>
      <c r="BO27" s="13">
        <f>COUNTIF(AN27:AZ27,"P")</f>
        <v>0</v>
      </c>
      <c r="BP27" s="13">
        <f>COUNTIF(BA27:BL27,"P")</f>
        <v>0</v>
      </c>
      <c r="BQ27" s="13">
        <f t="shared" si="10"/>
        <v>0</v>
      </c>
      <c r="BR27" s="522" t="e">
        <f>+SUM(BM28)/(BM27)</f>
        <v>#DIV/0!</v>
      </c>
      <c r="BS27" s="522" t="e">
        <f>+SUM(BN28)/(BN27)</f>
        <v>#DIV/0!</v>
      </c>
      <c r="BT27" s="522" t="e">
        <f>+SUM(BO28)/(BO27)</f>
        <v>#DIV/0!</v>
      </c>
      <c r="BU27" s="522" t="e">
        <f>+SUM(BP28)/(BP27)</f>
        <v>#DIV/0!</v>
      </c>
      <c r="BV27" s="513" t="e">
        <f>+SUM(BQ28)/(BQ27)</f>
        <v>#DIV/0!</v>
      </c>
    </row>
    <row r="28" spans="1:78" s="5" customFormat="1" ht="69.95" hidden="1" customHeight="1" outlineLevel="2" thickBot="1" x14ac:dyDescent="0.3">
      <c r="A28" s="539"/>
      <c r="B28" s="777"/>
      <c r="C28" s="772"/>
      <c r="D28" s="773"/>
      <c r="E28" s="779"/>
      <c r="F28" s="788"/>
      <c r="G28" s="12" t="s">
        <v>80</v>
      </c>
      <c r="H28" s="758"/>
      <c r="I28" s="758"/>
      <c r="J28" s="758"/>
      <c r="K28" s="758"/>
      <c r="L28" s="758"/>
      <c r="M28" s="759"/>
      <c r="N28" s="760"/>
      <c r="O28" s="58"/>
      <c r="P28" s="53"/>
      <c r="Q28" s="53"/>
      <c r="R28" s="67"/>
      <c r="S28" s="58"/>
      <c r="T28" s="54"/>
      <c r="U28" s="54"/>
      <c r="V28" s="59"/>
      <c r="W28" s="58"/>
      <c r="X28" s="54"/>
      <c r="Y28" s="54"/>
      <c r="Z28" s="54"/>
      <c r="AA28" s="59"/>
      <c r="AB28" s="71"/>
      <c r="AC28" s="54"/>
      <c r="AD28" s="54"/>
      <c r="AE28" s="59"/>
      <c r="AF28" s="71"/>
      <c r="AG28" s="54"/>
      <c r="AH28" s="54"/>
      <c r="AI28" s="59"/>
      <c r="AJ28" s="71"/>
      <c r="AK28" s="54"/>
      <c r="AL28" s="54"/>
      <c r="AM28" s="59"/>
      <c r="AN28" s="71"/>
      <c r="AO28" s="54"/>
      <c r="AP28" s="54"/>
      <c r="AQ28" s="54"/>
      <c r="AR28" s="59"/>
      <c r="AS28" s="71"/>
      <c r="AT28" s="54"/>
      <c r="AU28" s="54"/>
      <c r="AV28" s="123"/>
      <c r="AW28" s="71"/>
      <c r="AX28" s="54"/>
      <c r="AY28" s="54"/>
      <c r="AZ28" s="54"/>
      <c r="BA28" s="71"/>
      <c r="BB28" s="54"/>
      <c r="BC28" s="54"/>
      <c r="BD28" s="123"/>
      <c r="BE28" s="71"/>
      <c r="BF28" s="54"/>
      <c r="BG28" s="54"/>
      <c r="BH28" s="59"/>
      <c r="BI28" s="71"/>
      <c r="BJ28" s="54"/>
      <c r="BK28" s="54"/>
      <c r="BL28" s="278"/>
      <c r="BM28" s="60">
        <f>COUNTIF(O28:AA28,"E")</f>
        <v>0</v>
      </c>
      <c r="BN28" s="46">
        <f>COUNTIF(AB28:AM28,"E")</f>
        <v>0</v>
      </c>
      <c r="BO28" s="46">
        <f>COUNTIF(AN28:AZ28,"E")</f>
        <v>0</v>
      </c>
      <c r="BP28" s="46">
        <f>COUNTIF(BA28:BL28,"E")</f>
        <v>0</v>
      </c>
      <c r="BQ28" s="61">
        <f t="shared" si="10"/>
        <v>0</v>
      </c>
      <c r="BR28" s="522"/>
      <c r="BS28" s="522"/>
      <c r="BT28" s="522"/>
      <c r="BU28" s="522"/>
      <c r="BV28" s="522"/>
    </row>
    <row r="29" spans="1:78" s="110" customFormat="1" ht="37.5" hidden="1" customHeight="1" outlineLevel="2" x14ac:dyDescent="0.25">
      <c r="A29" s="147"/>
      <c r="B29" s="777"/>
      <c r="C29" s="789"/>
      <c r="D29" s="790"/>
      <c r="E29" s="779" t="s">
        <v>565</v>
      </c>
      <c r="F29" s="785"/>
      <c r="G29" s="12" t="s">
        <v>76</v>
      </c>
      <c r="H29" s="758"/>
      <c r="I29" s="758"/>
      <c r="J29" s="758"/>
      <c r="K29" s="758"/>
      <c r="L29" s="758" t="s">
        <v>77</v>
      </c>
      <c r="M29" s="781"/>
      <c r="N29" s="791" t="s">
        <v>94</v>
      </c>
      <c r="O29" s="68"/>
      <c r="P29" s="62"/>
      <c r="Q29" s="62"/>
      <c r="R29" s="125"/>
      <c r="S29" s="68"/>
      <c r="T29" s="63"/>
      <c r="U29" s="63"/>
      <c r="V29" s="70"/>
      <c r="W29" s="68"/>
      <c r="X29" s="63"/>
      <c r="Y29" s="63"/>
      <c r="Z29" s="63"/>
      <c r="AA29" s="70"/>
      <c r="AB29" s="72"/>
      <c r="AC29" s="63"/>
      <c r="AD29" s="63"/>
      <c r="AE29" s="70"/>
      <c r="AF29" s="72"/>
      <c r="AG29" s="63"/>
      <c r="AH29" s="63"/>
      <c r="AI29" s="70"/>
      <c r="AJ29" s="72"/>
      <c r="AK29" s="63"/>
      <c r="AL29" s="63"/>
      <c r="AM29" s="70"/>
      <c r="AN29" s="72"/>
      <c r="AO29" s="63"/>
      <c r="AP29" s="63"/>
      <c r="AQ29" s="63"/>
      <c r="AR29" s="70"/>
      <c r="AS29" s="72"/>
      <c r="AT29" s="63"/>
      <c r="AU29" s="63"/>
      <c r="AV29" s="264"/>
      <c r="AW29" s="72"/>
      <c r="AX29" s="63"/>
      <c r="AY29" s="63"/>
      <c r="AZ29" s="63"/>
      <c r="BA29" s="72"/>
      <c r="BB29" s="63"/>
      <c r="BC29" s="63"/>
      <c r="BD29" s="264"/>
      <c r="BE29" s="72"/>
      <c r="BF29" s="63"/>
      <c r="BG29" s="63"/>
      <c r="BH29" s="70"/>
      <c r="BI29" s="72"/>
      <c r="BJ29" s="63"/>
      <c r="BK29" s="63"/>
      <c r="BL29" s="278"/>
      <c r="BM29" s="52">
        <f>COUNTIF(O29:AA29,"P")</f>
        <v>0</v>
      </c>
      <c r="BN29" s="13">
        <f>COUNTIF(AB29:AM29,"P")</f>
        <v>0</v>
      </c>
      <c r="BO29" s="13">
        <f>COUNTIF(AN29:AZ29,"P")</f>
        <v>0</v>
      </c>
      <c r="BP29" s="13">
        <f>COUNTIF(BA29:BL29,"P")</f>
        <v>0</v>
      </c>
      <c r="BQ29" s="13">
        <f t="shared" si="10"/>
        <v>0</v>
      </c>
      <c r="BR29" s="522" t="e">
        <f>+SUM(BM30)/(BM29)</f>
        <v>#DIV/0!</v>
      </c>
      <c r="BS29" s="522" t="e">
        <f>+SUM(BN30)/(BN29)</f>
        <v>#DIV/0!</v>
      </c>
      <c r="BT29" s="522" t="e">
        <f>+SUM(BO30)/(BO29)</f>
        <v>#DIV/0!</v>
      </c>
      <c r="BU29" s="522" t="e">
        <f>+SUM(BP30)/(BP29)</f>
        <v>#DIV/0!</v>
      </c>
      <c r="BV29" s="513" t="e">
        <f>+SUM(BQ30)/(BQ29)</f>
        <v>#DIV/0!</v>
      </c>
      <c r="BX29" s="5"/>
      <c r="BY29" s="5"/>
      <c r="BZ29" s="5"/>
    </row>
    <row r="30" spans="1:78" s="5" customFormat="1" ht="34.5" hidden="1" customHeight="1" outlineLevel="2" thickBot="1" x14ac:dyDescent="0.3">
      <c r="A30" s="499"/>
      <c r="B30" s="777"/>
      <c r="C30" s="792"/>
      <c r="D30" s="790"/>
      <c r="E30" s="779"/>
      <c r="F30" s="788"/>
      <c r="G30" s="12" t="s">
        <v>80</v>
      </c>
      <c r="H30" s="758"/>
      <c r="I30" s="758"/>
      <c r="J30" s="758"/>
      <c r="K30" s="758"/>
      <c r="L30" s="758"/>
      <c r="M30" s="12"/>
      <c r="N30" s="793"/>
      <c r="O30" s="58"/>
      <c r="P30" s="53"/>
      <c r="Q30" s="53"/>
      <c r="R30" s="67"/>
      <c r="S30" s="58"/>
      <c r="T30" s="54"/>
      <c r="U30" s="54"/>
      <c r="V30" s="67"/>
      <c r="W30" s="58"/>
      <c r="X30" s="54"/>
      <c r="Y30" s="54"/>
      <c r="Z30" s="54"/>
      <c r="AA30" s="67"/>
      <c r="AB30" s="71"/>
      <c r="AC30" s="54"/>
      <c r="AD30" s="54"/>
      <c r="AE30" s="59"/>
      <c r="AF30" s="71"/>
      <c r="AG30" s="54"/>
      <c r="AH30" s="54"/>
      <c r="AI30" s="59"/>
      <c r="AJ30" s="71"/>
      <c r="AK30" s="54"/>
      <c r="AL30" s="54"/>
      <c r="AM30" s="59"/>
      <c r="AN30" s="71"/>
      <c r="AO30" s="54"/>
      <c r="AP30" s="54"/>
      <c r="AQ30" s="54"/>
      <c r="AR30" s="59"/>
      <c r="AS30" s="71"/>
      <c r="AT30" s="54"/>
      <c r="AU30" s="54"/>
      <c r="AV30" s="123"/>
      <c r="AW30" s="71"/>
      <c r="AX30" s="54"/>
      <c r="AY30" s="54"/>
      <c r="AZ30" s="54"/>
      <c r="BA30" s="71"/>
      <c r="BB30" s="54"/>
      <c r="BC30" s="54"/>
      <c r="BD30" s="123"/>
      <c r="BE30" s="71"/>
      <c r="BF30" s="54"/>
      <c r="BG30" s="54"/>
      <c r="BH30" s="59"/>
      <c r="BI30" s="71"/>
      <c r="BJ30" s="54"/>
      <c r="BK30" s="54"/>
      <c r="BL30" s="278"/>
      <c r="BM30" s="60">
        <f>COUNTIF(O30:AA30,"E")</f>
        <v>0</v>
      </c>
      <c r="BN30" s="46">
        <f>COUNTIF(AB30:AM30,"E")</f>
        <v>0</v>
      </c>
      <c r="BO30" s="46">
        <f>COUNTIF(AN30:AZ30,"E")</f>
        <v>0</v>
      </c>
      <c r="BP30" s="46">
        <f>COUNTIF(BA30:BL30,"E")</f>
        <v>0</v>
      </c>
      <c r="BQ30" s="61">
        <f t="shared" si="10"/>
        <v>0</v>
      </c>
      <c r="BR30" s="522"/>
      <c r="BS30" s="522"/>
      <c r="BT30" s="522"/>
      <c r="BU30" s="522"/>
      <c r="BV30" s="522"/>
    </row>
    <row r="31" spans="1:78" s="5" customFormat="1" ht="18.75" customHeight="1" collapsed="1" thickBot="1" x14ac:dyDescent="0.3">
      <c r="A31" s="541"/>
      <c r="B31" s="777"/>
      <c r="C31" s="767" t="s">
        <v>95</v>
      </c>
      <c r="D31" s="794" t="s">
        <v>96</v>
      </c>
      <c r="E31" s="794"/>
      <c r="F31" s="769" t="s">
        <v>97</v>
      </c>
      <c r="G31" s="12" t="s">
        <v>76</v>
      </c>
      <c r="H31" s="758" t="s">
        <v>77</v>
      </c>
      <c r="I31" s="758" t="s">
        <v>77</v>
      </c>
      <c r="J31" s="758"/>
      <c r="K31" s="758"/>
      <c r="L31" s="758" t="s">
        <v>77</v>
      </c>
      <c r="M31" s="759" t="s">
        <v>98</v>
      </c>
      <c r="N31" s="760" t="s">
        <v>79</v>
      </c>
      <c r="O31" s="133">
        <f>COUNTIF(O33:O36,"P")</f>
        <v>0</v>
      </c>
      <c r="P31" s="127">
        <f t="shared" ref="P31:BL31" si="11">COUNTIF(P33:P36,"P")</f>
        <v>0</v>
      </c>
      <c r="Q31" s="127">
        <f t="shared" si="11"/>
        <v>0</v>
      </c>
      <c r="R31" s="134">
        <f t="shared" si="11"/>
        <v>0</v>
      </c>
      <c r="S31" s="133">
        <f t="shared" si="11"/>
        <v>0</v>
      </c>
      <c r="T31" s="127">
        <f t="shared" si="11"/>
        <v>0</v>
      </c>
      <c r="U31" s="127">
        <f t="shared" si="11"/>
        <v>0</v>
      </c>
      <c r="V31" s="134">
        <f t="shared" si="11"/>
        <v>0</v>
      </c>
      <c r="W31" s="133">
        <f t="shared" si="11"/>
        <v>0</v>
      </c>
      <c r="X31" s="127">
        <f t="shared" si="11"/>
        <v>0</v>
      </c>
      <c r="Y31" s="127">
        <f t="shared" si="11"/>
        <v>0</v>
      </c>
      <c r="Z31" s="127">
        <f t="shared" si="11"/>
        <v>0</v>
      </c>
      <c r="AA31" s="134"/>
      <c r="AB31" s="133">
        <f t="shared" si="11"/>
        <v>0</v>
      </c>
      <c r="AC31" s="127">
        <f t="shared" si="11"/>
        <v>0</v>
      </c>
      <c r="AD31" s="127">
        <f t="shared" si="11"/>
        <v>0</v>
      </c>
      <c r="AE31" s="134">
        <f t="shared" si="11"/>
        <v>1</v>
      </c>
      <c r="AF31" s="133">
        <f t="shared" si="11"/>
        <v>0</v>
      </c>
      <c r="AG31" s="127">
        <f t="shared" si="11"/>
        <v>0</v>
      </c>
      <c r="AH31" s="127">
        <f t="shared" si="11"/>
        <v>0</v>
      </c>
      <c r="AI31" s="134">
        <f t="shared" si="11"/>
        <v>0</v>
      </c>
      <c r="AJ31" s="133">
        <f t="shared" si="11"/>
        <v>0</v>
      </c>
      <c r="AK31" s="127">
        <f t="shared" si="11"/>
        <v>0</v>
      </c>
      <c r="AL31" s="127">
        <f t="shared" si="11"/>
        <v>0</v>
      </c>
      <c r="AM31" s="134">
        <f t="shared" si="11"/>
        <v>0</v>
      </c>
      <c r="AN31" s="133">
        <f t="shared" si="11"/>
        <v>0</v>
      </c>
      <c r="AO31" s="127">
        <f t="shared" si="11"/>
        <v>0</v>
      </c>
      <c r="AP31" s="127">
        <f t="shared" si="11"/>
        <v>0</v>
      </c>
      <c r="AQ31" s="127">
        <f t="shared" si="11"/>
        <v>0</v>
      </c>
      <c r="AR31" s="134">
        <f t="shared" si="11"/>
        <v>0</v>
      </c>
      <c r="AS31" s="133">
        <f t="shared" si="11"/>
        <v>0</v>
      </c>
      <c r="AT31" s="127">
        <f t="shared" si="11"/>
        <v>0</v>
      </c>
      <c r="AU31" s="127">
        <f t="shared" si="11"/>
        <v>0</v>
      </c>
      <c r="AV31" s="127">
        <f t="shared" si="11"/>
        <v>1</v>
      </c>
      <c r="AW31" s="133">
        <f t="shared" si="11"/>
        <v>0</v>
      </c>
      <c r="AX31" s="127">
        <f t="shared" si="11"/>
        <v>0</v>
      </c>
      <c r="AY31" s="127">
        <f t="shared" si="11"/>
        <v>0</v>
      </c>
      <c r="AZ31" s="127">
        <f t="shared" si="11"/>
        <v>0</v>
      </c>
      <c r="BA31" s="133">
        <f t="shared" si="11"/>
        <v>0</v>
      </c>
      <c r="BB31" s="127">
        <f t="shared" si="11"/>
        <v>0</v>
      </c>
      <c r="BC31" s="127">
        <f t="shared" si="11"/>
        <v>0</v>
      </c>
      <c r="BD31" s="127">
        <f t="shared" si="11"/>
        <v>0</v>
      </c>
      <c r="BE31" s="133">
        <f t="shared" si="11"/>
        <v>0</v>
      </c>
      <c r="BF31" s="127">
        <f t="shared" si="11"/>
        <v>0</v>
      </c>
      <c r="BG31" s="127">
        <f t="shared" si="11"/>
        <v>0</v>
      </c>
      <c r="BH31" s="134">
        <f t="shared" si="11"/>
        <v>0</v>
      </c>
      <c r="BI31" s="133">
        <f t="shared" si="11"/>
        <v>1</v>
      </c>
      <c r="BJ31" s="127">
        <f t="shared" si="11"/>
        <v>0</v>
      </c>
      <c r="BK31" s="127">
        <f t="shared" si="11"/>
        <v>1</v>
      </c>
      <c r="BL31" s="134">
        <f t="shared" si="11"/>
        <v>0</v>
      </c>
      <c r="BM31" s="514" t="e">
        <f>+SUM(BM34+BM36+BM38+BM40+BM42+BM44+BM46+BM48+BM50)/SUM(BM33+BM35+BM37+BM39+BM41+BM43+BM45+BM47+BM49)</f>
        <v>#REF!</v>
      </c>
      <c r="BN31" s="514" t="e">
        <f>+SUM(BN34+BN36+BN38+BN40+BN42+BN44+BN46+BN48+BN50)/SUM(BN33+BN35+BN37+BN39+BN41+BN43+BN45+BN47+BN49)</f>
        <v>#REF!</v>
      </c>
      <c r="BO31" s="514" t="e">
        <f>+SUM(BO34+BO36+BO38+BO40+BO42+BO44+BO46+BO48+BO50)/SUM(BO33+BO35+BO37+BO39+BO41+BO43+BO45+BO47+BO49)</f>
        <v>#REF!</v>
      </c>
      <c r="BP31" s="514" t="e">
        <f>+SUM(BP34+BP36+BP38+BP40+BP42+BP44+BP46+BP48+BP50)/SUM(BP33+BP35+BP37+BP39+BP41+BP43+BP45+BP47+BP49)</f>
        <v>#REF!</v>
      </c>
      <c r="BQ31" s="514" t="e">
        <f>+SUM(BQ34+BQ36+BQ38+BQ40+BQ42+BQ44+BQ46+BQ48+BQ50)/SUM(BQ33+BQ35+BQ37+BQ39+BQ41+BQ43+BQ45+BQ47+BQ49)</f>
        <v>#REF!</v>
      </c>
      <c r="BR31" s="516"/>
      <c r="BS31" s="516"/>
      <c r="BT31" s="516"/>
      <c r="BU31" s="516"/>
      <c r="BV31" s="516"/>
    </row>
    <row r="32" spans="1:78" s="5" customFormat="1" ht="18.75" customHeight="1" thickBot="1" x14ac:dyDescent="0.3">
      <c r="A32" s="542"/>
      <c r="B32" s="777"/>
      <c r="C32" s="767" t="s">
        <v>95</v>
      </c>
      <c r="D32" s="794" t="s">
        <v>96</v>
      </c>
      <c r="E32" s="794"/>
      <c r="F32" s="770"/>
      <c r="G32" s="12" t="s">
        <v>80</v>
      </c>
      <c r="H32" s="758"/>
      <c r="I32" s="758"/>
      <c r="J32" s="758"/>
      <c r="K32" s="758"/>
      <c r="L32" s="758"/>
      <c r="M32" s="759"/>
      <c r="N32" s="760"/>
      <c r="O32" s="135">
        <f>COUNTIF(O33:O36,"E")</f>
        <v>0</v>
      </c>
      <c r="P32" s="128">
        <f t="shared" ref="P32:BL32" si="12">COUNTIF(P33:P36,"E")</f>
        <v>0</v>
      </c>
      <c r="Q32" s="128">
        <f t="shared" si="12"/>
        <v>0</v>
      </c>
      <c r="R32" s="136">
        <f t="shared" si="12"/>
        <v>0</v>
      </c>
      <c r="S32" s="135">
        <f t="shared" si="12"/>
        <v>0</v>
      </c>
      <c r="T32" s="128">
        <f t="shared" si="12"/>
        <v>0</v>
      </c>
      <c r="U32" s="128">
        <f t="shared" si="12"/>
        <v>0</v>
      </c>
      <c r="V32" s="136">
        <f t="shared" si="12"/>
        <v>0</v>
      </c>
      <c r="W32" s="135">
        <f t="shared" si="12"/>
        <v>0</v>
      </c>
      <c r="X32" s="128">
        <f t="shared" si="12"/>
        <v>0</v>
      </c>
      <c r="Y32" s="128">
        <f t="shared" si="12"/>
        <v>0</v>
      </c>
      <c r="Z32" s="128">
        <f t="shared" si="12"/>
        <v>0</v>
      </c>
      <c r="AA32" s="136"/>
      <c r="AB32" s="135">
        <f t="shared" si="12"/>
        <v>0</v>
      </c>
      <c r="AC32" s="128">
        <f t="shared" si="12"/>
        <v>0</v>
      </c>
      <c r="AD32" s="128">
        <f t="shared" si="12"/>
        <v>0</v>
      </c>
      <c r="AE32" s="136">
        <f t="shared" si="12"/>
        <v>0</v>
      </c>
      <c r="AF32" s="135">
        <f t="shared" si="12"/>
        <v>0</v>
      </c>
      <c r="AG32" s="128">
        <f t="shared" si="12"/>
        <v>0</v>
      </c>
      <c r="AH32" s="128">
        <f t="shared" si="12"/>
        <v>0</v>
      </c>
      <c r="AI32" s="136">
        <f t="shared" si="12"/>
        <v>0</v>
      </c>
      <c r="AJ32" s="135">
        <f t="shared" si="12"/>
        <v>0</v>
      </c>
      <c r="AK32" s="128">
        <f t="shared" si="12"/>
        <v>0</v>
      </c>
      <c r="AL32" s="128">
        <f t="shared" si="12"/>
        <v>0</v>
      </c>
      <c r="AM32" s="136">
        <f t="shared" si="12"/>
        <v>0</v>
      </c>
      <c r="AN32" s="135">
        <f t="shared" si="12"/>
        <v>0</v>
      </c>
      <c r="AO32" s="128">
        <f t="shared" si="12"/>
        <v>0</v>
      </c>
      <c r="AP32" s="128">
        <f t="shared" si="12"/>
        <v>0</v>
      </c>
      <c r="AQ32" s="128">
        <f t="shared" si="12"/>
        <v>0</v>
      </c>
      <c r="AR32" s="136">
        <f t="shared" si="12"/>
        <v>0</v>
      </c>
      <c r="AS32" s="135">
        <f t="shared" si="12"/>
        <v>0</v>
      </c>
      <c r="AT32" s="128">
        <f t="shared" si="12"/>
        <v>0</v>
      </c>
      <c r="AU32" s="128">
        <f t="shared" si="12"/>
        <v>0</v>
      </c>
      <c r="AV32" s="128">
        <f t="shared" si="12"/>
        <v>0</v>
      </c>
      <c r="AW32" s="135">
        <f t="shared" si="12"/>
        <v>0</v>
      </c>
      <c r="AX32" s="128">
        <f t="shared" si="12"/>
        <v>0</v>
      </c>
      <c r="AY32" s="128">
        <f t="shared" si="12"/>
        <v>0</v>
      </c>
      <c r="AZ32" s="128">
        <f t="shared" si="12"/>
        <v>0</v>
      </c>
      <c r="BA32" s="135">
        <f t="shared" si="12"/>
        <v>0</v>
      </c>
      <c r="BB32" s="128">
        <f t="shared" si="12"/>
        <v>0</v>
      </c>
      <c r="BC32" s="128">
        <f t="shared" si="12"/>
        <v>0</v>
      </c>
      <c r="BD32" s="128">
        <f t="shared" si="12"/>
        <v>0</v>
      </c>
      <c r="BE32" s="135">
        <f t="shared" si="12"/>
        <v>0</v>
      </c>
      <c r="BF32" s="128">
        <f t="shared" si="12"/>
        <v>0</v>
      </c>
      <c r="BG32" s="128">
        <f t="shared" si="12"/>
        <v>0</v>
      </c>
      <c r="BH32" s="136">
        <f t="shared" si="12"/>
        <v>0</v>
      </c>
      <c r="BI32" s="135">
        <f t="shared" si="12"/>
        <v>0</v>
      </c>
      <c r="BJ32" s="128">
        <f t="shared" si="12"/>
        <v>0</v>
      </c>
      <c r="BK32" s="128">
        <f t="shared" si="12"/>
        <v>0</v>
      </c>
      <c r="BL32" s="136">
        <f t="shared" si="12"/>
        <v>0</v>
      </c>
      <c r="BM32" s="515"/>
      <c r="BN32" s="515"/>
      <c r="BO32" s="515"/>
      <c r="BP32" s="515"/>
      <c r="BQ32" s="515"/>
      <c r="BR32" s="517"/>
      <c r="BS32" s="517"/>
      <c r="BT32" s="517"/>
      <c r="BU32" s="517"/>
      <c r="BV32" s="517"/>
    </row>
    <row r="33" spans="1:74" s="5" customFormat="1" ht="15.75" hidden="1" customHeight="1" outlineLevel="1" x14ac:dyDescent="0.25">
      <c r="A33" s="539">
        <v>6</v>
      </c>
      <c r="B33" s="777"/>
      <c r="C33" s="795" t="s">
        <v>99</v>
      </c>
      <c r="D33" s="796" t="s">
        <v>100</v>
      </c>
      <c r="E33" s="774" t="s">
        <v>101</v>
      </c>
      <c r="F33" s="779" t="s">
        <v>102</v>
      </c>
      <c r="G33" s="12" t="s">
        <v>76</v>
      </c>
      <c r="H33" s="758" t="s">
        <v>77</v>
      </c>
      <c r="I33" s="758" t="s">
        <v>77</v>
      </c>
      <c r="J33" s="758"/>
      <c r="K33" s="758"/>
      <c r="L33" s="758" t="s">
        <v>77</v>
      </c>
      <c r="M33" s="759" t="s">
        <v>98</v>
      </c>
      <c r="N33" s="760"/>
      <c r="O33" s="56"/>
      <c r="P33" s="25"/>
      <c r="Q33" s="25"/>
      <c r="R33" s="66"/>
      <c r="S33" s="56"/>
      <c r="T33" s="25"/>
      <c r="U33" s="25"/>
      <c r="V33" s="66"/>
      <c r="W33" s="56"/>
      <c r="X33" s="25"/>
      <c r="Y33" s="25"/>
      <c r="Z33" s="25"/>
      <c r="AA33" s="66"/>
      <c r="AB33" s="56"/>
      <c r="AC33" s="25"/>
      <c r="AD33" s="25"/>
      <c r="AE33" s="66" t="s">
        <v>76</v>
      </c>
      <c r="AF33" s="56"/>
      <c r="AG33" s="25"/>
      <c r="AH33" s="25"/>
      <c r="AI33" s="66"/>
      <c r="AJ33" s="56"/>
      <c r="AK33" s="25"/>
      <c r="AL33" s="25"/>
      <c r="AM33" s="66"/>
      <c r="AN33" s="56"/>
      <c r="AO33" s="25"/>
      <c r="AP33" s="25"/>
      <c r="AQ33" s="25"/>
      <c r="AR33" s="66"/>
      <c r="AS33" s="56"/>
      <c r="AT33" s="25"/>
      <c r="AU33" s="25"/>
      <c r="AV33" s="98" t="s">
        <v>76</v>
      </c>
      <c r="AW33" s="56"/>
      <c r="AX33" s="25"/>
      <c r="AY33" s="25"/>
      <c r="AZ33" s="25"/>
      <c r="BA33" s="56"/>
      <c r="BB33" s="25"/>
      <c r="BC33" s="25"/>
      <c r="BD33" s="98"/>
      <c r="BE33" s="56"/>
      <c r="BF33" s="25"/>
      <c r="BG33" s="25"/>
      <c r="BH33" s="66"/>
      <c r="BI33" s="56"/>
      <c r="BJ33" s="25"/>
      <c r="BK33" s="25" t="s">
        <v>76</v>
      </c>
      <c r="BL33" s="66"/>
      <c r="BM33" s="52">
        <f>COUNTIF(O33:AA33,"P")</f>
        <v>0</v>
      </c>
      <c r="BN33" s="13">
        <f>COUNTIF(AB33:AM33,"P")</f>
        <v>1</v>
      </c>
      <c r="BO33" s="13">
        <f>COUNTIF(AN33:AZ33,"P")</f>
        <v>1</v>
      </c>
      <c r="BP33" s="13">
        <f>COUNTIF(BA33:BL33,"P")</f>
        <v>1</v>
      </c>
      <c r="BQ33" s="13">
        <f>SUM(BM33:BP33)</f>
        <v>3</v>
      </c>
      <c r="BR33" s="522" t="e">
        <f>+SUM(BM34)/(BM33)</f>
        <v>#DIV/0!</v>
      </c>
      <c r="BS33" s="522">
        <f>+SUM(BN34)/(BN33)</f>
        <v>0</v>
      </c>
      <c r="BT33" s="522">
        <f>+SUM(BO34)/(BO33)</f>
        <v>0</v>
      </c>
      <c r="BU33" s="522">
        <f>+SUM(BP34)/(BP33)</f>
        <v>0</v>
      </c>
      <c r="BV33" s="513">
        <f>+SUM(BQ34)/(BQ33)</f>
        <v>0</v>
      </c>
    </row>
    <row r="34" spans="1:74" s="5" customFormat="1" ht="15.75" hidden="1" customHeight="1" outlineLevel="1" x14ac:dyDescent="0.25">
      <c r="A34" s="539"/>
      <c r="B34" s="777"/>
      <c r="C34" s="795"/>
      <c r="D34" s="796"/>
      <c r="E34" s="774"/>
      <c r="F34" s="779"/>
      <c r="G34" s="12" t="s">
        <v>80</v>
      </c>
      <c r="H34" s="758"/>
      <c r="I34" s="758"/>
      <c r="J34" s="758"/>
      <c r="K34" s="758"/>
      <c r="L34" s="758"/>
      <c r="M34" s="759"/>
      <c r="N34" s="760"/>
      <c r="O34" s="58"/>
      <c r="P34" s="53"/>
      <c r="Q34" s="53"/>
      <c r="R34" s="67"/>
      <c r="S34" s="58"/>
      <c r="T34" s="53"/>
      <c r="U34" s="53"/>
      <c r="V34" s="67"/>
      <c r="W34" s="58"/>
      <c r="X34" s="53"/>
      <c r="Y34" s="53"/>
      <c r="Z34" s="53"/>
      <c r="AA34" s="67"/>
      <c r="AB34" s="58"/>
      <c r="AC34" s="53"/>
      <c r="AD34" s="53"/>
      <c r="AE34" s="67"/>
      <c r="AF34" s="58"/>
      <c r="AG34" s="53"/>
      <c r="AH34" s="53"/>
      <c r="AI34" s="67"/>
      <c r="AJ34" s="58"/>
      <c r="AK34" s="53"/>
      <c r="AL34" s="53"/>
      <c r="AM34" s="67"/>
      <c r="AN34" s="58"/>
      <c r="AO34" s="53"/>
      <c r="AP34" s="53"/>
      <c r="AQ34" s="53"/>
      <c r="AR34" s="67"/>
      <c r="AS34" s="58"/>
      <c r="AT34" s="53"/>
      <c r="AU34" s="53"/>
      <c r="AV34" s="99"/>
      <c r="AW34" s="58"/>
      <c r="AX34" s="53"/>
      <c r="AY34" s="53"/>
      <c r="AZ34" s="53"/>
      <c r="BA34" s="58"/>
      <c r="BB34" s="53"/>
      <c r="BC34" s="53"/>
      <c r="BD34" s="99"/>
      <c r="BE34" s="58"/>
      <c r="BF34" s="53"/>
      <c r="BG34" s="53"/>
      <c r="BH34" s="67"/>
      <c r="BI34" s="58"/>
      <c r="BJ34" s="53"/>
      <c r="BK34" s="53"/>
      <c r="BL34" s="67"/>
      <c r="BM34" s="60">
        <f>COUNTIF(O34:AA34,"E")</f>
        <v>0</v>
      </c>
      <c r="BN34" s="46">
        <f>COUNTIF(AB34:AM34,"E")</f>
        <v>0</v>
      </c>
      <c r="BO34" s="46">
        <f>COUNTIF(AN34:AZ34,"E")</f>
        <v>0</v>
      </c>
      <c r="BP34" s="46">
        <f>COUNTIF(BA34:BL34,"E")</f>
        <v>0</v>
      </c>
      <c r="BQ34" s="61">
        <f>SUM(BM34:BP34)</f>
        <v>0</v>
      </c>
      <c r="BR34" s="522"/>
      <c r="BS34" s="522"/>
      <c r="BT34" s="522"/>
      <c r="BU34" s="522"/>
      <c r="BV34" s="522"/>
    </row>
    <row r="35" spans="1:74" s="5" customFormat="1" ht="15.75" hidden="1" customHeight="1" outlineLevel="1" x14ac:dyDescent="0.25">
      <c r="A35" s="541">
        <v>7</v>
      </c>
      <c r="B35" s="777"/>
      <c r="C35" s="795"/>
      <c r="D35" s="796"/>
      <c r="E35" s="774" t="s">
        <v>103</v>
      </c>
      <c r="F35" s="779" t="s">
        <v>97</v>
      </c>
      <c r="G35" s="12" t="s">
        <v>76</v>
      </c>
      <c r="H35" s="758" t="s">
        <v>77</v>
      </c>
      <c r="I35" s="758" t="s">
        <v>77</v>
      </c>
      <c r="J35" s="758"/>
      <c r="K35" s="758"/>
      <c r="L35" s="758" t="s">
        <v>77</v>
      </c>
      <c r="M35" s="759" t="s">
        <v>98</v>
      </c>
      <c r="N35" s="760"/>
      <c r="O35" s="56"/>
      <c r="P35" s="25"/>
      <c r="Q35" s="25"/>
      <c r="R35" s="66"/>
      <c r="S35" s="56"/>
      <c r="T35" s="25"/>
      <c r="U35" s="25"/>
      <c r="V35" s="66"/>
      <c r="W35" s="56"/>
      <c r="X35" s="25"/>
      <c r="Y35" s="25"/>
      <c r="Z35" s="25"/>
      <c r="AA35" s="66"/>
      <c r="AB35" s="56"/>
      <c r="AC35" s="25"/>
      <c r="AD35" s="25"/>
      <c r="AE35" s="66"/>
      <c r="AF35" s="56"/>
      <c r="AG35" s="25"/>
      <c r="AH35" s="25"/>
      <c r="AI35" s="66"/>
      <c r="AJ35" s="56"/>
      <c r="AK35" s="25"/>
      <c r="AL35" s="25"/>
      <c r="AM35" s="66"/>
      <c r="AN35" s="56"/>
      <c r="AO35" s="25"/>
      <c r="AP35" s="25"/>
      <c r="AQ35" s="25"/>
      <c r="AR35" s="66"/>
      <c r="AS35" s="56"/>
      <c r="AT35" s="25"/>
      <c r="AU35" s="25"/>
      <c r="AV35" s="98"/>
      <c r="AW35" s="56"/>
      <c r="AX35" s="25"/>
      <c r="AY35" s="25"/>
      <c r="AZ35" s="25"/>
      <c r="BA35" s="56"/>
      <c r="BB35" s="25"/>
      <c r="BC35" s="25"/>
      <c r="BD35" s="98"/>
      <c r="BE35" s="56"/>
      <c r="BF35" s="25"/>
      <c r="BG35" s="25"/>
      <c r="BH35" s="66"/>
      <c r="BI35" s="56" t="s">
        <v>76</v>
      </c>
      <c r="BJ35" s="25"/>
      <c r="BK35" s="25"/>
      <c r="BL35" s="66"/>
      <c r="BM35" s="52">
        <f>COUNTIF(O35:AA35,"P")</f>
        <v>0</v>
      </c>
      <c r="BN35" s="13">
        <f>COUNTIF(AB35:AM35,"P")</f>
        <v>0</v>
      </c>
      <c r="BO35" s="13">
        <f>COUNTIF(AN35:AZ35,"P")</f>
        <v>0</v>
      </c>
      <c r="BP35" s="13">
        <f>COUNTIF(BA35:BL35,"P")</f>
        <v>1</v>
      </c>
      <c r="BQ35" s="13">
        <f>SUM(BM35:BP35)</f>
        <v>1</v>
      </c>
      <c r="BR35" s="522" t="e">
        <f>+SUM(BM36)/(BM35)</f>
        <v>#DIV/0!</v>
      </c>
      <c r="BS35" s="522" t="e">
        <f>+SUM(BN36)/(BN35)</f>
        <v>#DIV/0!</v>
      </c>
      <c r="BT35" s="522" t="e">
        <f>+SUM(BO36)/(BO35)</f>
        <v>#DIV/0!</v>
      </c>
      <c r="BU35" s="522">
        <f>+SUM(BP36)/(BP35)</f>
        <v>0</v>
      </c>
      <c r="BV35" s="513">
        <f>+SUM(BQ36)/(BQ35)</f>
        <v>0</v>
      </c>
    </row>
    <row r="36" spans="1:74" s="5" customFormat="1" ht="15.75" hidden="1" customHeight="1" outlineLevel="1" thickBot="1" x14ac:dyDescent="0.3">
      <c r="A36" s="542"/>
      <c r="B36" s="777"/>
      <c r="C36" s="795"/>
      <c r="D36" s="796"/>
      <c r="E36" s="774"/>
      <c r="F36" s="779"/>
      <c r="G36" s="12" t="s">
        <v>80</v>
      </c>
      <c r="H36" s="758"/>
      <c r="I36" s="758"/>
      <c r="J36" s="758"/>
      <c r="K36" s="758"/>
      <c r="L36" s="758"/>
      <c r="M36" s="759"/>
      <c r="N36" s="760"/>
      <c r="O36" s="58"/>
      <c r="P36" s="53"/>
      <c r="Q36" s="53"/>
      <c r="R36" s="67"/>
      <c r="S36" s="58"/>
      <c r="T36" s="53"/>
      <c r="U36" s="53"/>
      <c r="V36" s="67"/>
      <c r="W36" s="58"/>
      <c r="X36" s="53"/>
      <c r="Y36" s="53"/>
      <c r="Z36" s="53"/>
      <c r="AA36" s="67"/>
      <c r="AB36" s="58"/>
      <c r="AC36" s="53"/>
      <c r="AD36" s="53"/>
      <c r="AE36" s="67"/>
      <c r="AF36" s="58"/>
      <c r="AG36" s="53"/>
      <c r="AH36" s="53"/>
      <c r="AI36" s="67"/>
      <c r="AJ36" s="58"/>
      <c r="AK36" s="53"/>
      <c r="AL36" s="53"/>
      <c r="AM36" s="67"/>
      <c r="AN36" s="58"/>
      <c r="AO36" s="53"/>
      <c r="AP36" s="53"/>
      <c r="AQ36" s="53"/>
      <c r="AR36" s="67"/>
      <c r="AS36" s="58"/>
      <c r="AT36" s="53"/>
      <c r="AU36" s="53"/>
      <c r="AV36" s="99"/>
      <c r="AW36" s="58"/>
      <c r="AX36" s="53"/>
      <c r="AY36" s="53"/>
      <c r="AZ36" s="53"/>
      <c r="BA36" s="58"/>
      <c r="BB36" s="53"/>
      <c r="BC36" s="53"/>
      <c r="BD36" s="99"/>
      <c r="BE36" s="58"/>
      <c r="BF36" s="53"/>
      <c r="BG36" s="53"/>
      <c r="BH36" s="67"/>
      <c r="BI36" s="58"/>
      <c r="BJ36" s="53"/>
      <c r="BK36" s="53"/>
      <c r="BL36" s="67"/>
      <c r="BM36" s="60">
        <f>COUNTIF(O36:AA36,"E")</f>
        <v>0</v>
      </c>
      <c r="BN36" s="46">
        <f>COUNTIF(AB36:AM36,"E")</f>
        <v>0</v>
      </c>
      <c r="BO36" s="46">
        <f>COUNTIF(AN36:AZ36,"E")</f>
        <v>0</v>
      </c>
      <c r="BP36" s="46">
        <f>COUNTIF(BA36:BL36,"E")</f>
        <v>0</v>
      </c>
      <c r="BQ36" s="61">
        <f>SUM(BM36:BP36)</f>
        <v>0</v>
      </c>
      <c r="BR36" s="522"/>
      <c r="BS36" s="522"/>
      <c r="BT36" s="522"/>
      <c r="BU36" s="522"/>
      <c r="BV36" s="522"/>
    </row>
    <row r="37" spans="1:74" s="5" customFormat="1" ht="17.25" customHeight="1" collapsed="1" thickBot="1" x14ac:dyDescent="0.3">
      <c r="A37" s="541"/>
      <c r="B37" s="777"/>
      <c r="C37" s="767" t="s">
        <v>104</v>
      </c>
      <c r="D37" s="794" t="s">
        <v>105</v>
      </c>
      <c r="E37" s="794"/>
      <c r="F37" s="769" t="s">
        <v>106</v>
      </c>
      <c r="G37" s="12" t="s">
        <v>76</v>
      </c>
      <c r="H37" s="758" t="s">
        <v>77</v>
      </c>
      <c r="I37" s="758" t="s">
        <v>77</v>
      </c>
      <c r="J37" s="758"/>
      <c r="K37" s="758"/>
      <c r="L37" s="758" t="s">
        <v>77</v>
      </c>
      <c r="M37" s="759" t="s">
        <v>78</v>
      </c>
      <c r="N37" s="760" t="s">
        <v>79</v>
      </c>
      <c r="O37" s="133">
        <f>COUNTIF(O39:O52,"P")</f>
        <v>0</v>
      </c>
      <c r="P37" s="127">
        <f t="shared" ref="P37:BL37" si="13">COUNTIF(P39:P52,"P")</f>
        <v>0</v>
      </c>
      <c r="Q37" s="127">
        <f t="shared" si="13"/>
        <v>0</v>
      </c>
      <c r="R37" s="134">
        <f t="shared" si="13"/>
        <v>1</v>
      </c>
      <c r="S37" s="133">
        <f t="shared" si="13"/>
        <v>0</v>
      </c>
      <c r="T37" s="127">
        <f t="shared" si="13"/>
        <v>0</v>
      </c>
      <c r="U37" s="127">
        <f t="shared" si="13"/>
        <v>0</v>
      </c>
      <c r="V37" s="134">
        <f t="shared" si="13"/>
        <v>0</v>
      </c>
      <c r="W37" s="133">
        <f t="shared" si="13"/>
        <v>0</v>
      </c>
      <c r="X37" s="127">
        <f t="shared" si="13"/>
        <v>0</v>
      </c>
      <c r="Y37" s="127">
        <f t="shared" si="13"/>
        <v>1</v>
      </c>
      <c r="Z37" s="127">
        <f t="shared" si="13"/>
        <v>1</v>
      </c>
      <c r="AA37" s="134"/>
      <c r="AB37" s="133">
        <f t="shared" si="13"/>
        <v>1</v>
      </c>
      <c r="AC37" s="127">
        <f t="shared" si="13"/>
        <v>0</v>
      </c>
      <c r="AD37" s="127">
        <f t="shared" si="13"/>
        <v>1</v>
      </c>
      <c r="AE37" s="134">
        <f t="shared" si="13"/>
        <v>0</v>
      </c>
      <c r="AF37" s="133">
        <f t="shared" si="13"/>
        <v>0</v>
      </c>
      <c r="AG37" s="127">
        <f t="shared" si="13"/>
        <v>0</v>
      </c>
      <c r="AH37" s="127">
        <f t="shared" si="13"/>
        <v>0</v>
      </c>
      <c r="AI37" s="134">
        <f t="shared" si="13"/>
        <v>1</v>
      </c>
      <c r="AJ37" s="133">
        <f t="shared" si="13"/>
        <v>0</v>
      </c>
      <c r="AK37" s="127">
        <f t="shared" si="13"/>
        <v>0</v>
      </c>
      <c r="AL37" s="127">
        <f t="shared" si="13"/>
        <v>0</v>
      </c>
      <c r="AM37" s="134">
        <f t="shared" si="13"/>
        <v>1</v>
      </c>
      <c r="AN37" s="133">
        <f t="shared" si="13"/>
        <v>1</v>
      </c>
      <c r="AO37" s="127">
        <f t="shared" si="13"/>
        <v>0</v>
      </c>
      <c r="AP37" s="127">
        <f t="shared" si="13"/>
        <v>0</v>
      </c>
      <c r="AQ37" s="127">
        <f t="shared" si="13"/>
        <v>0</v>
      </c>
      <c r="AR37" s="134">
        <f t="shared" si="13"/>
        <v>0</v>
      </c>
      <c r="AS37" s="133">
        <f t="shared" si="13"/>
        <v>0</v>
      </c>
      <c r="AT37" s="127">
        <f t="shared" si="13"/>
        <v>0</v>
      </c>
      <c r="AU37" s="127">
        <f t="shared" si="13"/>
        <v>0</v>
      </c>
      <c r="AV37" s="127">
        <f t="shared" si="13"/>
        <v>0</v>
      </c>
      <c r="AW37" s="133">
        <f t="shared" si="13"/>
        <v>0</v>
      </c>
      <c r="AX37" s="127">
        <f t="shared" si="13"/>
        <v>0</v>
      </c>
      <c r="AY37" s="127">
        <f t="shared" si="13"/>
        <v>0</v>
      </c>
      <c r="AZ37" s="127">
        <f t="shared" si="13"/>
        <v>0</v>
      </c>
      <c r="BA37" s="133">
        <f t="shared" si="13"/>
        <v>1</v>
      </c>
      <c r="BB37" s="127">
        <f t="shared" si="13"/>
        <v>0</v>
      </c>
      <c r="BC37" s="127">
        <f t="shared" si="13"/>
        <v>0</v>
      </c>
      <c r="BD37" s="127">
        <f t="shared" si="13"/>
        <v>0</v>
      </c>
      <c r="BE37" s="133">
        <f t="shared" si="13"/>
        <v>0</v>
      </c>
      <c r="BF37" s="127">
        <f t="shared" si="13"/>
        <v>0</v>
      </c>
      <c r="BG37" s="127">
        <f t="shared" si="13"/>
        <v>0</v>
      </c>
      <c r="BH37" s="134">
        <f t="shared" si="13"/>
        <v>0</v>
      </c>
      <c r="BI37" s="133">
        <f t="shared" si="13"/>
        <v>1</v>
      </c>
      <c r="BJ37" s="127">
        <f t="shared" si="13"/>
        <v>0</v>
      </c>
      <c r="BK37" s="127">
        <f t="shared" si="13"/>
        <v>0</v>
      </c>
      <c r="BL37" s="134">
        <f t="shared" si="13"/>
        <v>1</v>
      </c>
      <c r="BM37" s="514" t="e">
        <f>+SUM(BM40+BM42+BM44+BM46+BM48+BM50+BM52+BM54+BM56)/SUM(BM39+BM41+BM43+BM45+BM47+BM49+BM51+BM53+BM55)</f>
        <v>#REF!</v>
      </c>
      <c r="BN37" s="514" t="e">
        <f>+SUM(BN40+BN42+BN44+BN46+BN48+BN50+BN52+BN54+BN56)/SUM(BN39+BN41+BN43+BN45+BN47+BN49+BN51+BN53+BN55)</f>
        <v>#REF!</v>
      </c>
      <c r="BO37" s="514" t="e">
        <f>+SUM(BO40+BO42+BO44+BO46+BO48+BO50+BO52+BO54+BO56)/SUM(BO39+BO41+BO43+BO45+BO47+BO49+BO51+BO53+BO55)</f>
        <v>#REF!</v>
      </c>
      <c r="BP37" s="514" t="e">
        <f>+SUM(BP40+BP42+BP44+BP46+BP48+BP50+BP52+BP54+BP56)/SUM(BP39+BP41+BP43+BP45+BP47+BP49+BP51+BP53+BP55)</f>
        <v>#REF!</v>
      </c>
      <c r="BQ37" s="514" t="e">
        <f>+SUM(BQ40+BQ42+BQ44+BQ46+BQ48+BQ50+BQ52+BQ54+BQ56)/SUM(BQ39+BQ41+BQ43+BQ45+BQ47+BQ49+BQ51+BQ53+BQ55)</f>
        <v>#REF!</v>
      </c>
      <c r="BR37" s="516"/>
      <c r="BS37" s="516"/>
      <c r="BT37" s="516"/>
      <c r="BU37" s="516"/>
      <c r="BV37" s="516"/>
    </row>
    <row r="38" spans="1:74" s="5" customFormat="1" ht="26.25" customHeight="1" thickBot="1" x14ac:dyDescent="0.3">
      <c r="A38" s="580"/>
      <c r="B38" s="777"/>
      <c r="C38" s="767" t="s">
        <v>104</v>
      </c>
      <c r="D38" s="794" t="s">
        <v>105</v>
      </c>
      <c r="E38" s="794"/>
      <c r="F38" s="770"/>
      <c r="G38" s="12" t="s">
        <v>80</v>
      </c>
      <c r="H38" s="758"/>
      <c r="I38" s="758"/>
      <c r="J38" s="758"/>
      <c r="K38" s="758"/>
      <c r="L38" s="758"/>
      <c r="M38" s="759"/>
      <c r="N38" s="760"/>
      <c r="O38" s="135">
        <f>COUNTIF(O39:O52,"E")</f>
        <v>0</v>
      </c>
      <c r="P38" s="128">
        <f t="shared" ref="P38:BL38" si="14">COUNTIF(P39:P52,"E")</f>
        <v>0</v>
      </c>
      <c r="Q38" s="128">
        <f t="shared" si="14"/>
        <v>0</v>
      </c>
      <c r="R38" s="136">
        <f t="shared" si="14"/>
        <v>0</v>
      </c>
      <c r="S38" s="135">
        <f t="shared" si="14"/>
        <v>0</v>
      </c>
      <c r="T38" s="128">
        <f t="shared" si="14"/>
        <v>0</v>
      </c>
      <c r="U38" s="128">
        <f t="shared" si="14"/>
        <v>0</v>
      </c>
      <c r="V38" s="136">
        <f t="shared" si="14"/>
        <v>0</v>
      </c>
      <c r="W38" s="135">
        <f t="shared" si="14"/>
        <v>0</v>
      </c>
      <c r="X38" s="128">
        <f t="shared" si="14"/>
        <v>0</v>
      </c>
      <c r="Y38" s="128">
        <f t="shared" si="14"/>
        <v>0</v>
      </c>
      <c r="Z38" s="128">
        <f t="shared" si="14"/>
        <v>0</v>
      </c>
      <c r="AA38" s="136"/>
      <c r="AB38" s="135">
        <f t="shared" si="14"/>
        <v>0</v>
      </c>
      <c r="AC38" s="128">
        <f t="shared" si="14"/>
        <v>0</v>
      </c>
      <c r="AD38" s="128">
        <f t="shared" si="14"/>
        <v>0</v>
      </c>
      <c r="AE38" s="136">
        <f t="shared" si="14"/>
        <v>0</v>
      </c>
      <c r="AF38" s="135">
        <f t="shared" si="14"/>
        <v>0</v>
      </c>
      <c r="AG38" s="128">
        <f t="shared" si="14"/>
        <v>0</v>
      </c>
      <c r="AH38" s="128">
        <f t="shared" si="14"/>
        <v>0</v>
      </c>
      <c r="AI38" s="136">
        <f t="shared" si="14"/>
        <v>0</v>
      </c>
      <c r="AJ38" s="135">
        <f t="shared" si="14"/>
        <v>0</v>
      </c>
      <c r="AK38" s="128">
        <f t="shared" si="14"/>
        <v>0</v>
      </c>
      <c r="AL38" s="128">
        <f t="shared" si="14"/>
        <v>0</v>
      </c>
      <c r="AM38" s="136">
        <f t="shared" si="14"/>
        <v>0</v>
      </c>
      <c r="AN38" s="135">
        <f t="shared" si="14"/>
        <v>0</v>
      </c>
      <c r="AO38" s="128">
        <f t="shared" si="14"/>
        <v>0</v>
      </c>
      <c r="AP38" s="128"/>
      <c r="AQ38" s="128">
        <f t="shared" si="14"/>
        <v>0</v>
      </c>
      <c r="AR38" s="136">
        <f t="shared" si="14"/>
        <v>0</v>
      </c>
      <c r="AS38" s="135">
        <f t="shared" si="14"/>
        <v>0</v>
      </c>
      <c r="AT38" s="128">
        <f t="shared" si="14"/>
        <v>0</v>
      </c>
      <c r="AU38" s="128">
        <f t="shared" si="14"/>
        <v>0</v>
      </c>
      <c r="AV38" s="128">
        <f t="shared" si="14"/>
        <v>0</v>
      </c>
      <c r="AW38" s="135">
        <f t="shared" si="14"/>
        <v>0</v>
      </c>
      <c r="AX38" s="128">
        <f t="shared" si="14"/>
        <v>0</v>
      </c>
      <c r="AY38" s="128">
        <f t="shared" si="14"/>
        <v>0</v>
      </c>
      <c r="AZ38" s="128">
        <f t="shared" si="14"/>
        <v>0</v>
      </c>
      <c r="BA38" s="135">
        <f t="shared" si="14"/>
        <v>0</v>
      </c>
      <c r="BB38" s="128">
        <f t="shared" si="14"/>
        <v>0</v>
      </c>
      <c r="BC38" s="128">
        <f t="shared" si="14"/>
        <v>0</v>
      </c>
      <c r="BD38" s="128">
        <f t="shared" si="14"/>
        <v>0</v>
      </c>
      <c r="BE38" s="135">
        <f t="shared" si="14"/>
        <v>0</v>
      </c>
      <c r="BF38" s="128">
        <f t="shared" si="14"/>
        <v>0</v>
      </c>
      <c r="BG38" s="128">
        <f t="shared" si="14"/>
        <v>0</v>
      </c>
      <c r="BH38" s="136">
        <f t="shared" si="14"/>
        <v>0</v>
      </c>
      <c r="BI38" s="135">
        <f t="shared" si="14"/>
        <v>0</v>
      </c>
      <c r="BJ38" s="128">
        <f t="shared" si="14"/>
        <v>0</v>
      </c>
      <c r="BK38" s="128">
        <f t="shared" si="14"/>
        <v>0</v>
      </c>
      <c r="BL38" s="136">
        <f t="shared" si="14"/>
        <v>0</v>
      </c>
      <c r="BM38" s="515"/>
      <c r="BN38" s="515"/>
      <c r="BO38" s="515"/>
      <c r="BP38" s="515"/>
      <c r="BQ38" s="515"/>
      <c r="BR38" s="517"/>
      <c r="BS38" s="517"/>
      <c r="BT38" s="517"/>
      <c r="BU38" s="517"/>
      <c r="BV38" s="517"/>
    </row>
    <row r="39" spans="1:74" s="5" customFormat="1" ht="14.25" hidden="1" outlineLevel="1" x14ac:dyDescent="0.25">
      <c r="A39" s="543">
        <v>8</v>
      </c>
      <c r="B39" s="797"/>
      <c r="C39" s="798" t="s">
        <v>107</v>
      </c>
      <c r="D39" s="796" t="s">
        <v>108</v>
      </c>
      <c r="E39" s="774" t="s">
        <v>109</v>
      </c>
      <c r="F39" s="779" t="s">
        <v>110</v>
      </c>
      <c r="G39" s="12" t="s">
        <v>76</v>
      </c>
      <c r="H39" s="758" t="s">
        <v>77</v>
      </c>
      <c r="I39" s="758" t="s">
        <v>77</v>
      </c>
      <c r="J39" s="758"/>
      <c r="K39" s="758"/>
      <c r="L39" s="758" t="s">
        <v>77</v>
      </c>
      <c r="M39" s="759" t="s">
        <v>78</v>
      </c>
      <c r="N39" s="760" t="s">
        <v>94</v>
      </c>
      <c r="O39" s="56"/>
      <c r="P39" s="25"/>
      <c r="Q39" s="25"/>
      <c r="R39" s="66" t="s">
        <v>76</v>
      </c>
      <c r="S39" s="56"/>
      <c r="T39" s="25"/>
      <c r="U39" s="25"/>
      <c r="V39" s="66"/>
      <c r="W39" s="56"/>
      <c r="X39" s="25"/>
      <c r="Y39" s="25"/>
      <c r="Z39" s="25"/>
      <c r="AA39" s="66"/>
      <c r="AB39" s="56"/>
      <c r="AC39" s="25"/>
      <c r="AD39" s="25"/>
      <c r="AE39" s="66"/>
      <c r="AF39" s="56"/>
      <c r="AG39" s="25"/>
      <c r="AH39" s="25"/>
      <c r="AI39" s="66"/>
      <c r="AJ39" s="56"/>
      <c r="AK39" s="25"/>
      <c r="AL39" s="25"/>
      <c r="AM39" s="66" t="s">
        <v>76</v>
      </c>
      <c r="AN39" s="56"/>
      <c r="AO39" s="25"/>
      <c r="AP39" s="25"/>
      <c r="AQ39" s="25"/>
      <c r="AR39" s="66"/>
      <c r="AS39" s="56"/>
      <c r="AT39" s="25"/>
      <c r="AU39" s="25"/>
      <c r="AV39" s="98"/>
      <c r="AW39" s="56"/>
      <c r="AX39" s="25"/>
      <c r="AY39" s="25"/>
      <c r="AZ39" s="25"/>
      <c r="BA39" s="56"/>
      <c r="BB39" s="25"/>
      <c r="BC39" s="25"/>
      <c r="BD39" s="98"/>
      <c r="BE39" s="56"/>
      <c r="BF39" s="25"/>
      <c r="BG39" s="25"/>
      <c r="BH39" s="66"/>
      <c r="BI39" s="56" t="s">
        <v>76</v>
      </c>
      <c r="BJ39" s="25"/>
      <c r="BK39" s="25"/>
      <c r="BL39" s="66"/>
      <c r="BM39" s="52">
        <f>COUNTIF(O39:AA39,"P")</f>
        <v>1</v>
      </c>
      <c r="BN39" s="52">
        <f t="shared" ref="BN39:BN52" si="15">COUNTIF(AB39:AM39,"P")</f>
        <v>1</v>
      </c>
      <c r="BO39" s="52">
        <f t="shared" ref="BO39:BO52" si="16">COUNTIF(AN39:AZ39,"P")</f>
        <v>0</v>
      </c>
      <c r="BP39" s="52">
        <f t="shared" ref="BP39:BP52" si="17">COUNTIF(BA39:BL39,"P")</f>
        <v>1</v>
      </c>
      <c r="BQ39" s="52">
        <f>SUM(BM39:BP39)</f>
        <v>3</v>
      </c>
      <c r="BR39" s="522">
        <f>+SUM(BM40)/(BM39)</f>
        <v>0</v>
      </c>
      <c r="BS39" s="522">
        <f>+SUM(BN40)/(BN39)</f>
        <v>0</v>
      </c>
      <c r="BT39" s="522" t="e">
        <f>+SUM(BO40)/(BO39)</f>
        <v>#DIV/0!</v>
      </c>
      <c r="BU39" s="522">
        <f>+SUM(BP40)/(BP39)</f>
        <v>0</v>
      </c>
      <c r="BV39" s="522">
        <f>+SUM(BQ40)/(BQ39)</f>
        <v>0</v>
      </c>
    </row>
    <row r="40" spans="1:74" s="5" customFormat="1" ht="14.25" hidden="1" outlineLevel="1" x14ac:dyDescent="0.25">
      <c r="A40" s="543"/>
      <c r="B40" s="797"/>
      <c r="C40" s="798"/>
      <c r="D40" s="796"/>
      <c r="E40" s="774"/>
      <c r="F40" s="779"/>
      <c r="G40" s="12" t="s">
        <v>80</v>
      </c>
      <c r="H40" s="758"/>
      <c r="I40" s="758"/>
      <c r="J40" s="758"/>
      <c r="K40" s="758"/>
      <c r="L40" s="758"/>
      <c r="M40" s="759"/>
      <c r="N40" s="760"/>
      <c r="O40" s="58"/>
      <c r="P40" s="53"/>
      <c r="Q40" s="53"/>
      <c r="R40" s="67"/>
      <c r="S40" s="58"/>
      <c r="T40" s="53"/>
      <c r="U40" s="53"/>
      <c r="V40" s="67"/>
      <c r="W40" s="58"/>
      <c r="X40" s="53"/>
      <c r="Y40" s="53"/>
      <c r="Z40" s="53"/>
      <c r="AA40" s="67"/>
      <c r="AB40" s="254"/>
      <c r="AC40" s="255"/>
      <c r="AD40" s="255"/>
      <c r="AE40" s="256"/>
      <c r="AF40" s="257"/>
      <c r="AG40" s="255"/>
      <c r="AH40" s="255"/>
      <c r="AI40" s="67"/>
      <c r="AJ40" s="58"/>
      <c r="AK40" s="53"/>
      <c r="AL40" s="53"/>
      <c r="AM40" s="67"/>
      <c r="AN40" s="58"/>
      <c r="AO40" s="53"/>
      <c r="AP40" s="53"/>
      <c r="AQ40" s="53"/>
      <c r="AR40" s="67"/>
      <c r="AS40" s="58"/>
      <c r="AT40" s="53"/>
      <c r="AU40" s="53"/>
      <c r="AV40" s="99"/>
      <c r="AW40" s="58"/>
      <c r="AX40" s="53"/>
      <c r="AY40" s="53"/>
      <c r="AZ40" s="53"/>
      <c r="BA40" s="58"/>
      <c r="BB40" s="53"/>
      <c r="BC40" s="53"/>
      <c r="BD40" s="99"/>
      <c r="BE40" s="58"/>
      <c r="BF40" s="53"/>
      <c r="BG40" s="53"/>
      <c r="BH40" s="67"/>
      <c r="BI40" s="58"/>
      <c r="BJ40" s="53"/>
      <c r="BK40" s="53"/>
      <c r="BL40" s="67"/>
      <c r="BM40" s="60">
        <f>COUNTIF(O40:AA40,"E")</f>
        <v>0</v>
      </c>
      <c r="BN40" s="60">
        <f t="shared" si="15"/>
        <v>0</v>
      </c>
      <c r="BO40" s="60">
        <f t="shared" si="16"/>
        <v>0</v>
      </c>
      <c r="BP40" s="60">
        <f t="shared" si="17"/>
        <v>0</v>
      </c>
      <c r="BQ40" s="60">
        <f>SUM(BM40:BP40)</f>
        <v>0</v>
      </c>
      <c r="BR40" s="522"/>
      <c r="BS40" s="522"/>
      <c r="BT40" s="522"/>
      <c r="BU40" s="522"/>
      <c r="BV40" s="522"/>
    </row>
    <row r="41" spans="1:74" s="5" customFormat="1" ht="15.75" hidden="1" customHeight="1" outlineLevel="1" x14ac:dyDescent="0.25">
      <c r="A41" s="543">
        <v>9</v>
      </c>
      <c r="B41" s="797"/>
      <c r="C41" s="798"/>
      <c r="D41" s="796"/>
      <c r="E41" s="774" t="s">
        <v>111</v>
      </c>
      <c r="F41" s="779" t="s">
        <v>110</v>
      </c>
      <c r="G41" s="12" t="s">
        <v>76</v>
      </c>
      <c r="H41" s="758" t="s">
        <v>77</v>
      </c>
      <c r="I41" s="758"/>
      <c r="J41" s="758"/>
      <c r="K41" s="758"/>
      <c r="L41" s="758" t="s">
        <v>77</v>
      </c>
      <c r="M41" s="759" t="s">
        <v>78</v>
      </c>
      <c r="N41" s="760" t="s">
        <v>94</v>
      </c>
      <c r="O41" s="56"/>
      <c r="P41" s="25"/>
      <c r="Q41" s="25"/>
      <c r="R41" s="66"/>
      <c r="S41" s="56"/>
      <c r="T41" s="25"/>
      <c r="U41" s="25"/>
      <c r="V41" s="66"/>
      <c r="W41" s="56"/>
      <c r="X41" s="25"/>
      <c r="Y41" s="25" t="s">
        <v>112</v>
      </c>
      <c r="Z41" s="25"/>
      <c r="AA41" s="66"/>
      <c r="AB41" s="56"/>
      <c r="AC41" s="25"/>
      <c r="AD41" s="25" t="s">
        <v>112</v>
      </c>
      <c r="AE41" s="66"/>
      <c r="AF41" s="56"/>
      <c r="AG41" s="25"/>
      <c r="AH41" s="25"/>
      <c r="AI41" s="66" t="s">
        <v>112</v>
      </c>
      <c r="AJ41" s="56"/>
      <c r="AK41" s="25"/>
      <c r="AL41" s="25"/>
      <c r="AM41" s="66"/>
      <c r="AN41" s="56"/>
      <c r="AO41" s="25"/>
      <c r="AP41" s="25"/>
      <c r="AQ41" s="25"/>
      <c r="AR41" s="66"/>
      <c r="AS41" s="56"/>
      <c r="AT41" s="25"/>
      <c r="AU41" s="25"/>
      <c r="AV41" s="98"/>
      <c r="AW41" s="56"/>
      <c r="AX41" s="25"/>
      <c r="AY41" s="25"/>
      <c r="AZ41" s="25"/>
      <c r="BA41" s="56"/>
      <c r="BB41" s="25"/>
      <c r="BC41" s="25"/>
      <c r="BD41" s="98"/>
      <c r="BE41" s="56"/>
      <c r="BF41" s="25"/>
      <c r="BG41" s="25"/>
      <c r="BH41" s="66"/>
      <c r="BI41" s="56"/>
      <c r="BJ41" s="25"/>
      <c r="BK41" s="25"/>
      <c r="BL41" s="66"/>
      <c r="BM41" s="52">
        <f>COUNTIF(O41:AA41,"P")</f>
        <v>1</v>
      </c>
      <c r="BN41" s="52">
        <f t="shared" si="15"/>
        <v>2</v>
      </c>
      <c r="BO41" s="52">
        <f t="shared" si="16"/>
        <v>0</v>
      </c>
      <c r="BP41" s="52">
        <f t="shared" si="17"/>
        <v>0</v>
      </c>
      <c r="BQ41" s="52">
        <f t="shared" ref="BQ41:BQ52" si="18">SUM(BM41:BP41)</f>
        <v>3</v>
      </c>
      <c r="BR41" s="522">
        <f>+SUM(BM42)/(BM41)</f>
        <v>0</v>
      </c>
      <c r="BS41" s="522">
        <f>+SUM(BN42)/(BN41)</f>
        <v>0</v>
      </c>
      <c r="BT41" s="522" t="e">
        <f>+SUM(BO42)/(BO41)</f>
        <v>#DIV/0!</v>
      </c>
      <c r="BU41" s="522" t="e">
        <f>+SUM(BP42)/(BP41)</f>
        <v>#DIV/0!</v>
      </c>
      <c r="BV41" s="522">
        <f>+SUM(BQ42)/(BQ41)</f>
        <v>0</v>
      </c>
    </row>
    <row r="42" spans="1:74" s="5" customFormat="1" ht="14.25" hidden="1" outlineLevel="1" x14ac:dyDescent="0.25">
      <c r="A42" s="543"/>
      <c r="B42" s="797"/>
      <c r="C42" s="798"/>
      <c r="D42" s="796"/>
      <c r="E42" s="774"/>
      <c r="F42" s="779"/>
      <c r="G42" s="12" t="s">
        <v>80</v>
      </c>
      <c r="H42" s="758"/>
      <c r="I42" s="758"/>
      <c r="J42" s="758"/>
      <c r="K42" s="758"/>
      <c r="L42" s="758"/>
      <c r="M42" s="759"/>
      <c r="N42" s="760"/>
      <c r="O42" s="58"/>
      <c r="P42" s="53"/>
      <c r="Q42" s="53"/>
      <c r="R42" s="67"/>
      <c r="S42" s="58"/>
      <c r="T42" s="53"/>
      <c r="U42" s="53"/>
      <c r="V42" s="67"/>
      <c r="W42" s="58"/>
      <c r="X42" s="53"/>
      <c r="Y42" s="53"/>
      <c r="Z42" s="53"/>
      <c r="AA42" s="67"/>
      <c r="AB42" s="58"/>
      <c r="AC42" s="53"/>
      <c r="AD42" s="53"/>
      <c r="AE42" s="67"/>
      <c r="AF42" s="58"/>
      <c r="AG42" s="53"/>
      <c r="AH42" s="53"/>
      <c r="AI42" s="67"/>
      <c r="AJ42" s="58"/>
      <c r="AK42" s="53"/>
      <c r="AL42" s="53"/>
      <c r="AM42" s="67"/>
      <c r="AN42" s="58"/>
      <c r="AO42" s="53"/>
      <c r="AP42" s="53"/>
      <c r="AQ42" s="53"/>
      <c r="AR42" s="67"/>
      <c r="AS42" s="58"/>
      <c r="AT42" s="53"/>
      <c r="AU42" s="53"/>
      <c r="AV42" s="99"/>
      <c r="AW42" s="58"/>
      <c r="AX42" s="53"/>
      <c r="AY42" s="53"/>
      <c r="AZ42" s="53"/>
      <c r="BA42" s="58"/>
      <c r="BB42" s="53"/>
      <c r="BC42" s="53"/>
      <c r="BD42" s="99"/>
      <c r="BE42" s="58"/>
      <c r="BF42" s="53"/>
      <c r="BG42" s="53"/>
      <c r="BH42" s="67"/>
      <c r="BI42" s="58"/>
      <c r="BJ42" s="53"/>
      <c r="BK42" s="53"/>
      <c r="BL42" s="67"/>
      <c r="BM42" s="60">
        <f>COUNTIF(O42:AA42,"E")</f>
        <v>0</v>
      </c>
      <c r="BN42" s="60">
        <f t="shared" si="15"/>
        <v>0</v>
      </c>
      <c r="BO42" s="60">
        <f t="shared" si="16"/>
        <v>0</v>
      </c>
      <c r="BP42" s="60">
        <f t="shared" si="17"/>
        <v>0</v>
      </c>
      <c r="BQ42" s="60">
        <f t="shared" si="18"/>
        <v>0</v>
      </c>
      <c r="BR42" s="522"/>
      <c r="BS42" s="522"/>
      <c r="BT42" s="522"/>
      <c r="BU42" s="522"/>
      <c r="BV42" s="522"/>
    </row>
    <row r="43" spans="1:74" s="5" customFormat="1" ht="11.25" hidden="1" customHeight="1" outlineLevel="1" x14ac:dyDescent="0.25">
      <c r="A43" s="543">
        <v>10</v>
      </c>
      <c r="B43" s="797"/>
      <c r="C43" s="798"/>
      <c r="D43" s="796"/>
      <c r="E43" s="799" t="s">
        <v>113</v>
      </c>
      <c r="F43" s="779" t="s">
        <v>110</v>
      </c>
      <c r="G43" s="12" t="s">
        <v>76</v>
      </c>
      <c r="H43" s="758"/>
      <c r="I43" s="758"/>
      <c r="J43" s="758"/>
      <c r="K43" s="758"/>
      <c r="L43" s="758"/>
      <c r="M43" s="759"/>
      <c r="N43" s="760" t="s">
        <v>94</v>
      </c>
      <c r="O43" s="56"/>
      <c r="P43" s="25"/>
      <c r="Q43" s="25"/>
      <c r="R43" s="66"/>
      <c r="S43" s="56"/>
      <c r="T43" s="25"/>
      <c r="U43" s="25"/>
      <c r="V43" s="66"/>
      <c r="W43" s="56"/>
      <c r="X43" s="25"/>
      <c r="Y43" s="25"/>
      <c r="Z43" s="25" t="s">
        <v>76</v>
      </c>
      <c r="AA43" s="66"/>
      <c r="AB43" s="56"/>
      <c r="AC43" s="25"/>
      <c r="AD43" s="25"/>
      <c r="AE43" s="66"/>
      <c r="AF43" s="56"/>
      <c r="AG43" s="25"/>
      <c r="AH43" s="25"/>
      <c r="AI43" s="66"/>
      <c r="AJ43" s="56"/>
      <c r="AK43" s="25"/>
      <c r="AL43" s="25"/>
      <c r="AM43" s="66"/>
      <c r="AN43" s="56"/>
      <c r="AO43" s="25"/>
      <c r="AP43" s="25"/>
      <c r="AQ43" s="25"/>
      <c r="AR43" s="66"/>
      <c r="AS43" s="56"/>
      <c r="AT43" s="25"/>
      <c r="AU43" s="25"/>
      <c r="AV43" s="98"/>
      <c r="AW43" s="56"/>
      <c r="AX43" s="25"/>
      <c r="AY43" s="25"/>
      <c r="AZ43" s="25"/>
      <c r="BA43" s="56"/>
      <c r="BB43" s="25"/>
      <c r="BC43" s="25"/>
      <c r="BD43" s="98"/>
      <c r="BE43" s="56"/>
      <c r="BF43" s="25"/>
      <c r="BG43" s="25"/>
      <c r="BH43" s="66"/>
      <c r="BI43" s="56"/>
      <c r="BJ43" s="25"/>
      <c r="BK43" s="25"/>
      <c r="BL43" s="66"/>
      <c r="BM43" s="52">
        <f>COUNTIF(O43:AA43,"P")</f>
        <v>1</v>
      </c>
      <c r="BN43" s="52">
        <f t="shared" si="15"/>
        <v>0</v>
      </c>
      <c r="BO43" s="52">
        <f t="shared" si="16"/>
        <v>0</v>
      </c>
      <c r="BP43" s="52">
        <f t="shared" si="17"/>
        <v>0</v>
      </c>
      <c r="BQ43" s="52">
        <f t="shared" si="18"/>
        <v>1</v>
      </c>
      <c r="BR43" s="522">
        <f>+SUM(BM44)/(BM43)</f>
        <v>0</v>
      </c>
      <c r="BS43" s="522" t="e">
        <f>+SUM(BN44)/(BN43)</f>
        <v>#DIV/0!</v>
      </c>
      <c r="BT43" s="522" t="e">
        <f>+SUM(BO44)/(BO43)</f>
        <v>#DIV/0!</v>
      </c>
      <c r="BU43" s="522" t="e">
        <f>+SUM(BP44)/(BP43)</f>
        <v>#DIV/0!</v>
      </c>
      <c r="BV43" s="522">
        <f>+SUM(BQ44)/(BQ43)</f>
        <v>0</v>
      </c>
    </row>
    <row r="44" spans="1:74" s="5" customFormat="1" ht="11.25" hidden="1" customHeight="1" outlineLevel="1" x14ac:dyDescent="0.25">
      <c r="A44" s="543"/>
      <c r="B44" s="797"/>
      <c r="C44" s="798"/>
      <c r="D44" s="796"/>
      <c r="E44" s="799"/>
      <c r="F44" s="779"/>
      <c r="G44" s="12" t="s">
        <v>80</v>
      </c>
      <c r="H44" s="758"/>
      <c r="I44" s="758"/>
      <c r="J44" s="758"/>
      <c r="K44" s="758"/>
      <c r="L44" s="758"/>
      <c r="M44" s="759"/>
      <c r="N44" s="760"/>
      <c r="O44" s="58"/>
      <c r="P44" s="53"/>
      <c r="Q44" s="53"/>
      <c r="R44" s="67"/>
      <c r="S44" s="58"/>
      <c r="T44" s="53"/>
      <c r="U44" s="53"/>
      <c r="V44" s="67"/>
      <c r="W44" s="58"/>
      <c r="X44" s="53"/>
      <c r="Y44" s="53"/>
      <c r="Z44" s="53"/>
      <c r="AA44" s="67"/>
      <c r="AB44" s="58"/>
      <c r="AC44" s="53"/>
      <c r="AD44" s="53"/>
      <c r="AE44" s="67"/>
      <c r="AF44" s="58"/>
      <c r="AG44" s="53"/>
      <c r="AH44" s="53"/>
      <c r="AI44" s="67"/>
      <c r="AJ44" s="58"/>
      <c r="AK44" s="53"/>
      <c r="AL44" s="53"/>
      <c r="AM44" s="67"/>
      <c r="AN44" s="58"/>
      <c r="AO44" s="53"/>
      <c r="AP44" s="53"/>
      <c r="AQ44" s="53"/>
      <c r="AR44" s="67"/>
      <c r="AS44" s="58"/>
      <c r="AT44" s="53"/>
      <c r="AU44" s="53"/>
      <c r="AV44" s="99"/>
      <c r="AW44" s="58"/>
      <c r="AX44" s="53"/>
      <c r="AY44" s="53"/>
      <c r="AZ44" s="53"/>
      <c r="BA44" s="58"/>
      <c r="BB44" s="53"/>
      <c r="BC44" s="53"/>
      <c r="BD44" s="99"/>
      <c r="BE44" s="58"/>
      <c r="BF44" s="53"/>
      <c r="BG44" s="53"/>
      <c r="BH44" s="67"/>
      <c r="BI44" s="58"/>
      <c r="BJ44" s="53"/>
      <c r="BK44" s="53"/>
      <c r="BL44" s="67"/>
      <c r="BM44" s="60">
        <f>COUNTIF(O44:AA44,"E")</f>
        <v>0</v>
      </c>
      <c r="BN44" s="60">
        <f t="shared" si="15"/>
        <v>0</v>
      </c>
      <c r="BO44" s="60">
        <f t="shared" si="16"/>
        <v>0</v>
      </c>
      <c r="BP44" s="60">
        <f t="shared" si="17"/>
        <v>0</v>
      </c>
      <c r="BQ44" s="60">
        <f t="shared" si="18"/>
        <v>0</v>
      </c>
      <c r="BR44" s="522"/>
      <c r="BS44" s="522"/>
      <c r="BT44" s="522"/>
      <c r="BU44" s="522"/>
      <c r="BV44" s="522"/>
    </row>
    <row r="45" spans="1:74" s="5" customFormat="1" ht="18.75" hidden="1" customHeight="1" outlineLevel="1" x14ac:dyDescent="0.25">
      <c r="A45" s="543">
        <v>11</v>
      </c>
      <c r="B45" s="797"/>
      <c r="C45" s="798"/>
      <c r="D45" s="796"/>
      <c r="E45" s="780" t="s">
        <v>114</v>
      </c>
      <c r="F45" s="779" t="s">
        <v>115</v>
      </c>
      <c r="G45" s="12" t="s">
        <v>76</v>
      </c>
      <c r="H45" s="758" t="s">
        <v>77</v>
      </c>
      <c r="I45" s="758"/>
      <c r="J45" s="758"/>
      <c r="K45" s="758"/>
      <c r="L45" s="758" t="s">
        <v>77</v>
      </c>
      <c r="M45" s="759" t="s">
        <v>78</v>
      </c>
      <c r="N45" s="760" t="s">
        <v>94</v>
      </c>
      <c r="O45" s="56"/>
      <c r="P45" s="25"/>
      <c r="Q45" s="25"/>
      <c r="R45" s="66"/>
      <c r="S45" s="56"/>
      <c r="T45" s="25"/>
      <c r="U45" s="25"/>
      <c r="V45" s="66"/>
      <c r="W45" s="56"/>
      <c r="X45" s="25"/>
      <c r="Y45" s="25"/>
      <c r="Z45" s="25"/>
      <c r="AA45" s="66"/>
      <c r="AB45" s="56" t="s">
        <v>112</v>
      </c>
      <c r="AC45" s="25"/>
      <c r="AD45" s="25"/>
      <c r="AE45" s="66"/>
      <c r="AF45" s="56"/>
      <c r="AG45" s="25"/>
      <c r="AH45" s="25"/>
      <c r="AI45" s="66"/>
      <c r="AJ45" s="56"/>
      <c r="AK45" s="25"/>
      <c r="AL45" s="25"/>
      <c r="AM45" s="66"/>
      <c r="AN45" s="56" t="s">
        <v>112</v>
      </c>
      <c r="AO45" s="25"/>
      <c r="AP45" s="25"/>
      <c r="AQ45" s="25"/>
      <c r="AR45" s="66"/>
      <c r="AS45" s="56"/>
      <c r="AT45" s="25"/>
      <c r="AU45" s="25"/>
      <c r="AV45" s="98"/>
      <c r="AW45" s="56"/>
      <c r="AX45" s="25"/>
      <c r="AY45" s="25"/>
      <c r="AZ45" s="25"/>
      <c r="BA45" s="56" t="s">
        <v>112</v>
      </c>
      <c r="BB45" s="25"/>
      <c r="BC45" s="25"/>
      <c r="BD45" s="98"/>
      <c r="BE45" s="56"/>
      <c r="BF45" s="25"/>
      <c r="BG45" s="25"/>
      <c r="BH45" s="66"/>
      <c r="BI45" s="56"/>
      <c r="BJ45" s="25"/>
      <c r="BK45" s="25"/>
      <c r="BL45" s="66" t="s">
        <v>112</v>
      </c>
      <c r="BM45" s="52">
        <f>COUNTIF(O45:AA45,"P")</f>
        <v>0</v>
      </c>
      <c r="BN45" s="52">
        <f t="shared" si="15"/>
        <v>1</v>
      </c>
      <c r="BO45" s="52">
        <f t="shared" si="16"/>
        <v>1</v>
      </c>
      <c r="BP45" s="52">
        <f t="shared" si="17"/>
        <v>2</v>
      </c>
      <c r="BQ45" s="52">
        <f t="shared" si="18"/>
        <v>4</v>
      </c>
      <c r="BR45" s="522" t="e">
        <f>+SUM(BM46)/(BM45)</f>
        <v>#DIV/0!</v>
      </c>
      <c r="BS45" s="522">
        <f>+SUM(BN46)/(BN45)</f>
        <v>0</v>
      </c>
      <c r="BT45" s="522">
        <f>+SUM(BO46)/(BO45)</f>
        <v>0</v>
      </c>
      <c r="BU45" s="522">
        <f>+SUM(BP46)/(BP45)</f>
        <v>0</v>
      </c>
      <c r="BV45" s="522">
        <f>+SUM(BQ46)/(BQ45)</f>
        <v>0</v>
      </c>
    </row>
    <row r="46" spans="1:74" s="5" customFormat="1" ht="15.75" hidden="1" customHeight="1" outlineLevel="1" x14ac:dyDescent="0.25">
      <c r="A46" s="543"/>
      <c r="B46" s="797"/>
      <c r="C46" s="798"/>
      <c r="D46" s="796"/>
      <c r="E46" s="782"/>
      <c r="F46" s="779"/>
      <c r="G46" s="12" t="s">
        <v>80</v>
      </c>
      <c r="H46" s="758"/>
      <c r="I46" s="758"/>
      <c r="J46" s="758"/>
      <c r="K46" s="758"/>
      <c r="L46" s="758"/>
      <c r="M46" s="759"/>
      <c r="N46" s="760"/>
      <c r="O46" s="58"/>
      <c r="P46" s="53"/>
      <c r="Q46" s="53"/>
      <c r="R46" s="67"/>
      <c r="S46" s="58"/>
      <c r="T46" s="53"/>
      <c r="U46" s="53"/>
      <c r="V46" s="67"/>
      <c r="W46" s="58"/>
      <c r="X46" s="53"/>
      <c r="Y46" s="53"/>
      <c r="Z46" s="53"/>
      <c r="AA46" s="67"/>
      <c r="AB46" s="58"/>
      <c r="AC46" s="53"/>
      <c r="AD46" s="53"/>
      <c r="AE46" s="67"/>
      <c r="AF46" s="58"/>
      <c r="AG46" s="53"/>
      <c r="AH46" s="53"/>
      <c r="AI46" s="67"/>
      <c r="AJ46" s="58"/>
      <c r="AK46" s="53"/>
      <c r="AL46" s="53"/>
      <c r="AM46" s="67"/>
      <c r="AN46" s="53"/>
      <c r="AO46" s="53"/>
      <c r="AP46" s="53"/>
      <c r="AQ46" s="53"/>
      <c r="AR46" s="67"/>
      <c r="AS46" s="58"/>
      <c r="AT46" s="53"/>
      <c r="AU46" s="53"/>
      <c r="AV46" s="99"/>
      <c r="AW46" s="58"/>
      <c r="AX46" s="53"/>
      <c r="AY46" s="53"/>
      <c r="AZ46" s="53"/>
      <c r="BA46" s="58"/>
      <c r="BB46" s="53"/>
      <c r="BC46" s="53"/>
      <c r="BD46" s="99"/>
      <c r="BE46" s="58"/>
      <c r="BF46" s="53"/>
      <c r="BG46" s="53"/>
      <c r="BH46" s="67"/>
      <c r="BI46" s="58"/>
      <c r="BJ46" s="53"/>
      <c r="BK46" s="53"/>
      <c r="BL46" s="67"/>
      <c r="BM46" s="60">
        <f>COUNTIF(O46:AA46,"E")</f>
        <v>0</v>
      </c>
      <c r="BN46" s="60">
        <f t="shared" si="15"/>
        <v>0</v>
      </c>
      <c r="BO46" s="60">
        <f t="shared" si="16"/>
        <v>0</v>
      </c>
      <c r="BP46" s="60">
        <f t="shared" si="17"/>
        <v>0</v>
      </c>
      <c r="BQ46" s="60">
        <f t="shared" si="18"/>
        <v>0</v>
      </c>
      <c r="BR46" s="522"/>
      <c r="BS46" s="522"/>
      <c r="BT46" s="522"/>
      <c r="BU46" s="522"/>
      <c r="BV46" s="522"/>
    </row>
    <row r="47" spans="1:74" s="5" customFormat="1" ht="15.75" hidden="1" customHeight="1" outlineLevel="1" x14ac:dyDescent="0.25">
      <c r="A47" s="543">
        <v>12</v>
      </c>
      <c r="B47" s="797"/>
      <c r="C47" s="798"/>
      <c r="D47" s="796"/>
      <c r="E47" s="774" t="s">
        <v>116</v>
      </c>
      <c r="F47" s="779" t="s">
        <v>117</v>
      </c>
      <c r="G47" s="12" t="s">
        <v>76</v>
      </c>
      <c r="H47" s="758" t="s">
        <v>77</v>
      </c>
      <c r="I47" s="758" t="s">
        <v>77</v>
      </c>
      <c r="J47" s="758"/>
      <c r="K47" s="758"/>
      <c r="L47" s="758" t="s">
        <v>77</v>
      </c>
      <c r="M47" s="759" t="s">
        <v>98</v>
      </c>
      <c r="N47" s="760" t="s">
        <v>94</v>
      </c>
      <c r="O47" s="56"/>
      <c r="P47" s="25"/>
      <c r="Q47" s="25"/>
      <c r="R47" s="66"/>
      <c r="S47" s="56"/>
      <c r="T47" s="25"/>
      <c r="U47" s="25"/>
      <c r="V47" s="66"/>
      <c r="W47" s="56"/>
      <c r="X47" s="25"/>
      <c r="Y47" s="25"/>
      <c r="Z47" s="25"/>
      <c r="AA47" s="66"/>
      <c r="AB47" s="56"/>
      <c r="AC47" s="25"/>
      <c r="AD47" s="25"/>
      <c r="AE47" s="66"/>
      <c r="AF47" s="56"/>
      <c r="AG47" s="25"/>
      <c r="AH47" s="25"/>
      <c r="AI47" s="66"/>
      <c r="AJ47" s="56"/>
      <c r="AK47" s="25"/>
      <c r="AL47" s="25"/>
      <c r="AM47" s="66"/>
      <c r="AN47" s="56"/>
      <c r="AO47" s="25"/>
      <c r="AP47" s="25"/>
      <c r="AQ47" s="25"/>
      <c r="AR47" s="66"/>
      <c r="AS47" s="56"/>
      <c r="AT47" s="25"/>
      <c r="AU47" s="25"/>
      <c r="AV47" s="98"/>
      <c r="AW47" s="56"/>
      <c r="AX47" s="25"/>
      <c r="AY47" s="25"/>
      <c r="AZ47" s="25"/>
      <c r="BA47" s="56"/>
      <c r="BB47" s="25"/>
      <c r="BC47" s="25"/>
      <c r="BD47" s="98"/>
      <c r="BE47" s="56"/>
      <c r="BF47" s="25"/>
      <c r="BG47" s="25"/>
      <c r="BH47" s="66"/>
      <c r="BI47" s="56"/>
      <c r="BJ47" s="25"/>
      <c r="BK47" s="25"/>
      <c r="BL47" s="66"/>
      <c r="BM47" s="52">
        <f>COUNTIF(O47:AA47,"P")</f>
        <v>0</v>
      </c>
      <c r="BN47" s="52">
        <f t="shared" si="15"/>
        <v>0</v>
      </c>
      <c r="BO47" s="52">
        <f t="shared" si="16"/>
        <v>0</v>
      </c>
      <c r="BP47" s="52">
        <f t="shared" si="17"/>
        <v>0</v>
      </c>
      <c r="BQ47" s="52">
        <f t="shared" si="18"/>
        <v>0</v>
      </c>
      <c r="BR47" s="522" t="e">
        <f>+SUM(BM48)/(BM47)</f>
        <v>#DIV/0!</v>
      </c>
      <c r="BS47" s="522" t="e">
        <f>+SUM(BN48)/(BN47)</f>
        <v>#DIV/0!</v>
      </c>
      <c r="BT47" s="522" t="e">
        <f>+SUM(BO48)/(BO47)</f>
        <v>#DIV/0!</v>
      </c>
      <c r="BU47" s="522" t="e">
        <f>+SUM(BP48)/(BP47)</f>
        <v>#DIV/0!</v>
      </c>
      <c r="BV47" s="522" t="e">
        <f>+SUM(BQ48)/(BQ47)</f>
        <v>#DIV/0!</v>
      </c>
    </row>
    <row r="48" spans="1:74" s="5" customFormat="1" ht="15.75" hidden="1" customHeight="1" outlineLevel="1" x14ac:dyDescent="0.25">
      <c r="A48" s="543"/>
      <c r="B48" s="797"/>
      <c r="C48" s="798"/>
      <c r="D48" s="796"/>
      <c r="E48" s="774"/>
      <c r="F48" s="779"/>
      <c r="G48" s="12" t="s">
        <v>80</v>
      </c>
      <c r="H48" s="758"/>
      <c r="I48" s="758"/>
      <c r="J48" s="758"/>
      <c r="K48" s="758"/>
      <c r="L48" s="758"/>
      <c r="M48" s="759"/>
      <c r="N48" s="760"/>
      <c r="O48" s="58"/>
      <c r="P48" s="53"/>
      <c r="Q48" s="53"/>
      <c r="R48" s="67"/>
      <c r="S48" s="58"/>
      <c r="T48" s="53"/>
      <c r="U48" s="53"/>
      <c r="V48" s="67"/>
      <c r="W48" s="58"/>
      <c r="X48" s="53"/>
      <c r="Y48" s="53"/>
      <c r="Z48" s="53"/>
      <c r="AA48" s="67"/>
      <c r="AB48" s="58"/>
      <c r="AC48" s="53"/>
      <c r="AD48" s="53"/>
      <c r="AE48" s="67"/>
      <c r="AF48" s="58"/>
      <c r="AG48" s="53"/>
      <c r="AH48" s="53"/>
      <c r="AI48" s="67"/>
      <c r="AJ48" s="58"/>
      <c r="AK48" s="53"/>
      <c r="AL48" s="53"/>
      <c r="AM48" s="67"/>
      <c r="AN48" s="58"/>
      <c r="AO48" s="53"/>
      <c r="AP48" s="53"/>
      <c r="AQ48" s="53"/>
      <c r="AR48" s="67"/>
      <c r="AS48" s="58"/>
      <c r="AT48" s="53"/>
      <c r="AU48" s="53"/>
      <c r="AV48" s="99"/>
      <c r="AW48" s="58"/>
      <c r="AX48" s="53"/>
      <c r="AY48" s="53"/>
      <c r="AZ48" s="53"/>
      <c r="BA48" s="58"/>
      <c r="BB48" s="53"/>
      <c r="BC48" s="53"/>
      <c r="BD48" s="99"/>
      <c r="BE48" s="58"/>
      <c r="BF48" s="53"/>
      <c r="BG48" s="53"/>
      <c r="BH48" s="67"/>
      <c r="BI48" s="58"/>
      <c r="BJ48" s="53"/>
      <c r="BK48" s="53"/>
      <c r="BL48" s="67"/>
      <c r="BM48" s="60">
        <f>COUNTIF(O48:AA48,"E")</f>
        <v>0</v>
      </c>
      <c r="BN48" s="60">
        <f t="shared" si="15"/>
        <v>0</v>
      </c>
      <c r="BO48" s="60">
        <f t="shared" si="16"/>
        <v>0</v>
      </c>
      <c r="BP48" s="60">
        <f t="shared" si="17"/>
        <v>0</v>
      </c>
      <c r="BQ48" s="60">
        <f t="shared" si="18"/>
        <v>0</v>
      </c>
      <c r="BR48" s="522"/>
      <c r="BS48" s="522"/>
      <c r="BT48" s="522"/>
      <c r="BU48" s="522"/>
      <c r="BV48" s="522"/>
    </row>
    <row r="49" spans="1:74" s="5" customFormat="1" ht="15.75" hidden="1" customHeight="1" outlineLevel="1" x14ac:dyDescent="0.25">
      <c r="A49" s="543">
        <v>13</v>
      </c>
      <c r="B49" s="797"/>
      <c r="C49" s="798"/>
      <c r="D49" s="796"/>
      <c r="E49" s="774" t="s">
        <v>118</v>
      </c>
      <c r="F49" s="779" t="s">
        <v>119</v>
      </c>
      <c r="G49" s="12" t="s">
        <v>76</v>
      </c>
      <c r="H49" s="758" t="s">
        <v>77</v>
      </c>
      <c r="I49" s="758" t="s">
        <v>77</v>
      </c>
      <c r="J49" s="758"/>
      <c r="K49" s="758"/>
      <c r="L49" s="758" t="s">
        <v>77</v>
      </c>
      <c r="M49" s="759" t="s">
        <v>78</v>
      </c>
      <c r="N49" s="760" t="s">
        <v>79</v>
      </c>
      <c r="O49" s="56"/>
      <c r="P49" s="25"/>
      <c r="Q49" s="25"/>
      <c r="R49" s="66"/>
      <c r="S49" s="56"/>
      <c r="T49" s="25"/>
      <c r="U49" s="25"/>
      <c r="V49" s="66"/>
      <c r="W49" s="56"/>
      <c r="X49" s="25"/>
      <c r="Y49" s="25"/>
      <c r="Z49" s="25"/>
      <c r="AA49" s="66"/>
      <c r="AB49" s="56"/>
      <c r="AC49" s="25"/>
      <c r="AD49" s="25"/>
      <c r="AE49" s="66"/>
      <c r="AF49" s="56"/>
      <c r="AG49" s="25"/>
      <c r="AH49" s="25"/>
      <c r="AI49" s="66"/>
      <c r="AJ49" s="56"/>
      <c r="AK49" s="25"/>
      <c r="AL49" s="25"/>
      <c r="AM49" s="66"/>
      <c r="AN49" s="56"/>
      <c r="AO49" s="25"/>
      <c r="AP49" s="25"/>
      <c r="AQ49" s="25"/>
      <c r="AR49" s="66"/>
      <c r="AS49" s="56"/>
      <c r="AT49" s="25"/>
      <c r="AU49" s="25"/>
      <c r="AV49" s="98"/>
      <c r="AW49" s="56"/>
      <c r="AX49" s="25"/>
      <c r="AY49" s="25"/>
      <c r="AZ49" s="25"/>
      <c r="BA49" s="56"/>
      <c r="BB49" s="25"/>
      <c r="BC49" s="25"/>
      <c r="BD49" s="98"/>
      <c r="BE49" s="56"/>
      <c r="BF49" s="25"/>
      <c r="BG49" s="25"/>
      <c r="BH49" s="66"/>
      <c r="BI49" s="56"/>
      <c r="BJ49" s="25"/>
      <c r="BK49" s="25"/>
      <c r="BL49" s="66"/>
      <c r="BM49" s="52">
        <f>COUNTIF(O49:AA49,"P")</f>
        <v>0</v>
      </c>
      <c r="BN49" s="52">
        <f t="shared" si="15"/>
        <v>0</v>
      </c>
      <c r="BO49" s="52">
        <f t="shared" si="16"/>
        <v>0</v>
      </c>
      <c r="BP49" s="52">
        <f t="shared" si="17"/>
        <v>0</v>
      </c>
      <c r="BQ49" s="52">
        <f t="shared" si="18"/>
        <v>0</v>
      </c>
      <c r="BR49" s="522" t="e">
        <f>+SUM(BM50)/(BM49)</f>
        <v>#DIV/0!</v>
      </c>
      <c r="BS49" s="522" t="e">
        <f>+SUM(BN50)/(BN49)</f>
        <v>#DIV/0!</v>
      </c>
      <c r="BT49" s="522" t="e">
        <f>+SUM(BO50)/(BO49)</f>
        <v>#DIV/0!</v>
      </c>
      <c r="BU49" s="522" t="e">
        <f>+SUM(BP50)/(BP49)</f>
        <v>#DIV/0!</v>
      </c>
      <c r="BV49" s="522" t="e">
        <f>+SUM(BQ50)/(BQ49)</f>
        <v>#DIV/0!</v>
      </c>
    </row>
    <row r="50" spans="1:74" s="5" customFormat="1" ht="15.75" hidden="1" customHeight="1" outlineLevel="1" x14ac:dyDescent="0.25">
      <c r="A50" s="543"/>
      <c r="B50" s="797"/>
      <c r="C50" s="798"/>
      <c r="D50" s="796"/>
      <c r="E50" s="774"/>
      <c r="F50" s="779"/>
      <c r="G50" s="12" t="s">
        <v>80</v>
      </c>
      <c r="H50" s="758"/>
      <c r="I50" s="758"/>
      <c r="J50" s="758"/>
      <c r="K50" s="758"/>
      <c r="L50" s="758"/>
      <c r="M50" s="759"/>
      <c r="N50" s="760"/>
      <c r="O50" s="58"/>
      <c r="P50" s="53"/>
      <c r="Q50" s="53"/>
      <c r="R50" s="67"/>
      <c r="S50" s="58"/>
      <c r="T50" s="53"/>
      <c r="U50" s="53"/>
      <c r="V50" s="67"/>
      <c r="W50" s="58"/>
      <c r="X50" s="53"/>
      <c r="Y50" s="53"/>
      <c r="Z50" s="53"/>
      <c r="AA50" s="67"/>
      <c r="AB50" s="58"/>
      <c r="AC50" s="53"/>
      <c r="AD50" s="53"/>
      <c r="AE50" s="67"/>
      <c r="AF50" s="58"/>
      <c r="AG50" s="53"/>
      <c r="AH50" s="53"/>
      <c r="AI50" s="67"/>
      <c r="AJ50" s="58"/>
      <c r="AK50" s="53"/>
      <c r="AL50" s="53"/>
      <c r="AM50" s="67"/>
      <c r="AN50" s="58"/>
      <c r="AO50" s="53"/>
      <c r="AP50" s="53"/>
      <c r="AQ50" s="53"/>
      <c r="AR50" s="67"/>
      <c r="AS50" s="58"/>
      <c r="AT50" s="53"/>
      <c r="AU50" s="53"/>
      <c r="AV50" s="99"/>
      <c r="AW50" s="58"/>
      <c r="AX50" s="53"/>
      <c r="AY50" s="53"/>
      <c r="AZ50" s="53"/>
      <c r="BA50" s="58"/>
      <c r="BB50" s="53"/>
      <c r="BC50" s="53"/>
      <c r="BD50" s="99"/>
      <c r="BE50" s="58"/>
      <c r="BF50" s="53"/>
      <c r="BG50" s="53"/>
      <c r="BH50" s="67"/>
      <c r="BI50" s="58"/>
      <c r="BJ50" s="53"/>
      <c r="BK50" s="53"/>
      <c r="BL50" s="67"/>
      <c r="BM50" s="60">
        <f>COUNTIF(O50:AA50,"E")</f>
        <v>0</v>
      </c>
      <c r="BN50" s="60">
        <f t="shared" si="15"/>
        <v>0</v>
      </c>
      <c r="BO50" s="60">
        <f t="shared" si="16"/>
        <v>0</v>
      </c>
      <c r="BP50" s="60">
        <f t="shared" si="17"/>
        <v>0</v>
      </c>
      <c r="BQ50" s="60">
        <f t="shared" si="18"/>
        <v>0</v>
      </c>
      <c r="BR50" s="522"/>
      <c r="BS50" s="522"/>
      <c r="BT50" s="522"/>
      <c r="BU50" s="522"/>
      <c r="BV50" s="522"/>
    </row>
    <row r="51" spans="1:74" s="5" customFormat="1" ht="15.75" hidden="1" customHeight="1" outlineLevel="1" x14ac:dyDescent="0.25">
      <c r="A51" s="543">
        <v>14</v>
      </c>
      <c r="B51" s="797"/>
      <c r="C51" s="798"/>
      <c r="D51" s="796"/>
      <c r="E51" s="774" t="s">
        <v>120</v>
      </c>
      <c r="F51" s="779" t="s">
        <v>121</v>
      </c>
      <c r="G51" s="12" t="s">
        <v>76</v>
      </c>
      <c r="H51" s="758" t="s">
        <v>77</v>
      </c>
      <c r="I51" s="758" t="s">
        <v>77</v>
      </c>
      <c r="J51" s="758"/>
      <c r="K51" s="758"/>
      <c r="L51" s="758" t="s">
        <v>77</v>
      </c>
      <c r="M51" s="759" t="s">
        <v>78</v>
      </c>
      <c r="N51" s="760" t="s">
        <v>122</v>
      </c>
      <c r="O51" s="56"/>
      <c r="P51" s="25"/>
      <c r="Q51" s="25"/>
      <c r="R51" s="66"/>
      <c r="S51" s="56"/>
      <c r="T51" s="25"/>
      <c r="U51" s="25"/>
      <c r="V51" s="66"/>
      <c r="W51" s="56"/>
      <c r="X51" s="25"/>
      <c r="Y51" s="25"/>
      <c r="Z51" s="25"/>
      <c r="AA51" s="66"/>
      <c r="AB51" s="56"/>
      <c r="AC51" s="25"/>
      <c r="AD51" s="25"/>
      <c r="AE51" s="66"/>
      <c r="AF51" s="56"/>
      <c r="AG51" s="25"/>
      <c r="AH51" s="25"/>
      <c r="AI51" s="66"/>
      <c r="AJ51" s="56"/>
      <c r="AK51" s="25"/>
      <c r="AL51" s="25"/>
      <c r="AM51" s="66"/>
      <c r="AN51" s="56"/>
      <c r="AO51" s="25"/>
      <c r="AP51" s="25"/>
      <c r="AQ51" s="25"/>
      <c r="AR51" s="66"/>
      <c r="AS51" s="56"/>
      <c r="AT51" s="25"/>
      <c r="AU51" s="25"/>
      <c r="AV51" s="98"/>
      <c r="AW51" s="56"/>
      <c r="AX51" s="25"/>
      <c r="AY51" s="25"/>
      <c r="AZ51" s="25"/>
      <c r="BA51" s="56"/>
      <c r="BB51" s="25"/>
      <c r="BC51" s="25"/>
      <c r="BD51" s="98"/>
      <c r="BE51" s="56"/>
      <c r="BF51" s="25"/>
      <c r="BG51" s="25"/>
      <c r="BH51" s="66"/>
      <c r="BI51" s="66"/>
      <c r="BJ51" s="66"/>
      <c r="BK51" s="25"/>
      <c r="BL51" s="66"/>
      <c r="BM51" s="52">
        <f>COUNTIF(O51:AA51,"P")</f>
        <v>0</v>
      </c>
      <c r="BN51" s="52">
        <f t="shared" si="15"/>
        <v>0</v>
      </c>
      <c r="BO51" s="52">
        <f t="shared" si="16"/>
        <v>0</v>
      </c>
      <c r="BP51" s="52">
        <f t="shared" si="17"/>
        <v>0</v>
      </c>
      <c r="BQ51" s="52">
        <f t="shared" si="18"/>
        <v>0</v>
      </c>
      <c r="BR51" s="522" t="e">
        <f>+SUM(BM52)/(BM51)</f>
        <v>#DIV/0!</v>
      </c>
      <c r="BS51" s="522" t="e">
        <f>+SUM(BN52)/(BN51)</f>
        <v>#DIV/0!</v>
      </c>
      <c r="BT51" s="522" t="e">
        <f>+SUM(BO52)/(BO51)</f>
        <v>#DIV/0!</v>
      </c>
      <c r="BU51" s="522" t="e">
        <f>+SUM(BP52)/(BP51)</f>
        <v>#DIV/0!</v>
      </c>
      <c r="BV51" s="522" t="e">
        <f>+SUM(BQ52)/(BQ51)</f>
        <v>#DIV/0!</v>
      </c>
    </row>
    <row r="52" spans="1:74" s="5" customFormat="1" ht="15.75" hidden="1" customHeight="1" outlineLevel="1" thickBot="1" x14ac:dyDescent="0.3">
      <c r="A52" s="543"/>
      <c r="B52" s="797"/>
      <c r="C52" s="798"/>
      <c r="D52" s="796"/>
      <c r="E52" s="774"/>
      <c r="F52" s="779"/>
      <c r="G52" s="12" t="s">
        <v>80</v>
      </c>
      <c r="H52" s="758"/>
      <c r="I52" s="758"/>
      <c r="J52" s="758"/>
      <c r="K52" s="758"/>
      <c r="L52" s="758"/>
      <c r="M52" s="759"/>
      <c r="N52" s="760"/>
      <c r="O52" s="58"/>
      <c r="P52" s="53"/>
      <c r="Q52" s="53"/>
      <c r="R52" s="67"/>
      <c r="S52" s="58"/>
      <c r="T52" s="53"/>
      <c r="U52" s="53"/>
      <c r="V52" s="67"/>
      <c r="W52" s="58"/>
      <c r="X52" s="53"/>
      <c r="Y52" s="53"/>
      <c r="Z52" s="53"/>
      <c r="AA52" s="67"/>
      <c r="AB52" s="254"/>
      <c r="AC52" s="255"/>
      <c r="AD52" s="255"/>
      <c r="AE52" s="256"/>
      <c r="AF52" s="255"/>
      <c r="AG52" s="255"/>
      <c r="AH52" s="255"/>
      <c r="AI52" s="258"/>
      <c r="AJ52" s="255"/>
      <c r="AK52" s="255"/>
      <c r="AL52" s="53"/>
      <c r="AM52" s="67"/>
      <c r="AN52" s="58"/>
      <c r="AO52" s="53"/>
      <c r="AP52" s="53"/>
      <c r="AQ52" s="53"/>
      <c r="AR52" s="67"/>
      <c r="AS52" s="58"/>
      <c r="AT52" s="53"/>
      <c r="AU52" s="53"/>
      <c r="AV52" s="99"/>
      <c r="AW52" s="58"/>
      <c r="AX52" s="53"/>
      <c r="AY52" s="53"/>
      <c r="AZ52" s="53"/>
      <c r="BA52" s="58"/>
      <c r="BB52" s="53"/>
      <c r="BC52" s="53"/>
      <c r="BD52" s="99"/>
      <c r="BE52" s="58"/>
      <c r="BF52" s="53"/>
      <c r="BG52" s="53"/>
      <c r="BH52" s="67"/>
      <c r="BI52" s="58"/>
      <c r="BJ52" s="53"/>
      <c r="BK52" s="53"/>
      <c r="BL52" s="67"/>
      <c r="BM52" s="60">
        <f>COUNTIF(O52:AA52,"E")</f>
        <v>0</v>
      </c>
      <c r="BN52" s="60">
        <f t="shared" si="15"/>
        <v>0</v>
      </c>
      <c r="BO52" s="60">
        <f t="shared" si="16"/>
        <v>0</v>
      </c>
      <c r="BP52" s="60">
        <f t="shared" si="17"/>
        <v>0</v>
      </c>
      <c r="BQ52" s="60">
        <f t="shared" si="18"/>
        <v>0</v>
      </c>
      <c r="BR52" s="522"/>
      <c r="BS52" s="522"/>
      <c r="BT52" s="522"/>
      <c r="BU52" s="522"/>
      <c r="BV52" s="522"/>
    </row>
    <row r="53" spans="1:74" s="5" customFormat="1" ht="20.25" customHeight="1" collapsed="1" x14ac:dyDescent="0.25">
      <c r="A53" s="554"/>
      <c r="B53" s="797"/>
      <c r="C53" s="800" t="s">
        <v>123</v>
      </c>
      <c r="D53" s="801" t="s">
        <v>124</v>
      </c>
      <c r="E53" s="801"/>
      <c r="F53" s="769" t="s">
        <v>125</v>
      </c>
      <c r="G53" s="12" t="s">
        <v>76</v>
      </c>
      <c r="H53" s="758" t="s">
        <v>77</v>
      </c>
      <c r="I53" s="758" t="s">
        <v>77</v>
      </c>
      <c r="J53" s="758"/>
      <c r="K53" s="758"/>
      <c r="L53" s="758" t="s">
        <v>77</v>
      </c>
      <c r="M53" s="759" t="s">
        <v>78</v>
      </c>
      <c r="N53" s="760" t="s">
        <v>94</v>
      </c>
      <c r="O53" s="133">
        <f>COUNTIF(O55:O60,"P")</f>
        <v>0</v>
      </c>
      <c r="P53" s="127">
        <f t="shared" ref="P53:BL53" si="19">COUNTIF(P55:P60,"P")</f>
        <v>0</v>
      </c>
      <c r="Q53" s="127">
        <f t="shared" si="19"/>
        <v>0</v>
      </c>
      <c r="R53" s="134">
        <f t="shared" si="19"/>
        <v>2</v>
      </c>
      <c r="S53" s="133">
        <f t="shared" si="19"/>
        <v>0</v>
      </c>
      <c r="T53" s="127">
        <f t="shared" si="19"/>
        <v>0</v>
      </c>
      <c r="U53" s="127">
        <f t="shared" si="19"/>
        <v>0</v>
      </c>
      <c r="V53" s="134">
        <f t="shared" si="19"/>
        <v>1</v>
      </c>
      <c r="W53" s="133">
        <f t="shared" si="19"/>
        <v>0</v>
      </c>
      <c r="X53" s="127">
        <f t="shared" si="19"/>
        <v>0</v>
      </c>
      <c r="Y53" s="127">
        <f t="shared" si="19"/>
        <v>0</v>
      </c>
      <c r="Z53" s="127">
        <f t="shared" si="19"/>
        <v>1</v>
      </c>
      <c r="AA53" s="134"/>
      <c r="AB53" s="133">
        <f t="shared" si="19"/>
        <v>0</v>
      </c>
      <c r="AC53" s="127">
        <f t="shared" si="19"/>
        <v>0</v>
      </c>
      <c r="AD53" s="127">
        <f t="shared" si="19"/>
        <v>0</v>
      </c>
      <c r="AE53" s="134">
        <f t="shared" si="19"/>
        <v>0</v>
      </c>
      <c r="AF53" s="133">
        <f t="shared" si="19"/>
        <v>0</v>
      </c>
      <c r="AG53" s="127">
        <f t="shared" si="19"/>
        <v>0</v>
      </c>
      <c r="AH53" s="127">
        <f t="shared" si="19"/>
        <v>0</v>
      </c>
      <c r="AI53" s="134">
        <f t="shared" si="19"/>
        <v>0</v>
      </c>
      <c r="AJ53" s="133">
        <f t="shared" si="19"/>
        <v>0</v>
      </c>
      <c r="AK53" s="127">
        <f t="shared" si="19"/>
        <v>0</v>
      </c>
      <c r="AL53" s="127">
        <f t="shared" si="19"/>
        <v>0</v>
      </c>
      <c r="AM53" s="134">
        <f t="shared" si="19"/>
        <v>0</v>
      </c>
      <c r="AN53" s="133">
        <f t="shared" si="19"/>
        <v>0</v>
      </c>
      <c r="AO53" s="127">
        <f t="shared" si="19"/>
        <v>0</v>
      </c>
      <c r="AP53" s="127">
        <f t="shared" si="19"/>
        <v>0</v>
      </c>
      <c r="AQ53" s="127">
        <f t="shared" si="19"/>
        <v>0</v>
      </c>
      <c r="AR53" s="134">
        <f t="shared" si="19"/>
        <v>1</v>
      </c>
      <c r="AS53" s="133">
        <f t="shared" si="19"/>
        <v>0</v>
      </c>
      <c r="AT53" s="127">
        <f t="shared" si="19"/>
        <v>0</v>
      </c>
      <c r="AU53" s="127">
        <f t="shared" si="19"/>
        <v>0</v>
      </c>
      <c r="AV53" s="127">
        <f t="shared" si="19"/>
        <v>0</v>
      </c>
      <c r="AW53" s="133">
        <f t="shared" si="19"/>
        <v>0</v>
      </c>
      <c r="AX53" s="127">
        <f t="shared" si="19"/>
        <v>0</v>
      </c>
      <c r="AY53" s="127">
        <f t="shared" si="19"/>
        <v>0</v>
      </c>
      <c r="AZ53" s="127">
        <f t="shared" si="19"/>
        <v>0</v>
      </c>
      <c r="BA53" s="133">
        <f t="shared" si="19"/>
        <v>0</v>
      </c>
      <c r="BB53" s="127">
        <f t="shared" si="19"/>
        <v>0</v>
      </c>
      <c r="BC53" s="127">
        <f t="shared" si="19"/>
        <v>0</v>
      </c>
      <c r="BD53" s="127">
        <f t="shared" si="19"/>
        <v>0</v>
      </c>
      <c r="BE53" s="133">
        <f t="shared" si="19"/>
        <v>0</v>
      </c>
      <c r="BF53" s="127">
        <f t="shared" si="19"/>
        <v>0</v>
      </c>
      <c r="BG53" s="127">
        <f t="shared" si="19"/>
        <v>0</v>
      </c>
      <c r="BH53" s="134">
        <f t="shared" si="19"/>
        <v>0</v>
      </c>
      <c r="BI53" s="133">
        <f t="shared" si="19"/>
        <v>0</v>
      </c>
      <c r="BJ53" s="127">
        <f t="shared" si="19"/>
        <v>0</v>
      </c>
      <c r="BK53" s="127">
        <f t="shared" si="19"/>
        <v>1</v>
      </c>
      <c r="BL53" s="134">
        <f t="shared" si="19"/>
        <v>0</v>
      </c>
      <c r="BM53" s="514" t="e">
        <f>+SUM(BM56+BM58+BM60+BM62+BM64+BM66+BM68+BM70+BM72)/SUM(BM55+BM57+BM59+BM61+BM63+BM65+BM67+BM69+BM71)</f>
        <v>#REF!</v>
      </c>
      <c r="BN53" s="514" t="e">
        <f>+SUM(BN56+BN58+BN60+BN62+BN64+BN66+BN68+BN70+BN72)/SUM(BN55+BN57+BN59+BN61+BN63+BN65+BN67+BN69+BN71)</f>
        <v>#REF!</v>
      </c>
      <c r="BO53" s="514" t="e">
        <f>+SUM(BO56+BO58+BO60+BO62+BO64+BO66+BO68+BO70+BO72)/SUM(BO55+BO57+BO59+BO61+BO63+BO65+BO67+BO69+BO71)</f>
        <v>#REF!</v>
      </c>
      <c r="BP53" s="514" t="e">
        <f>+SUM(BP56+BP58+BP60+BP62+BP64+BP66+BP68+BP70+BP72)/SUM(BP55+BP57+BP59+BP61+BP63+BP65+BP67+BP69+BP71)</f>
        <v>#REF!</v>
      </c>
      <c r="BQ53" s="514" t="e">
        <f>+SUM(BQ56+BQ58+BQ60+BQ62+BQ64+BQ66+BQ68+BQ70+BQ72)/SUM(BQ55+BQ57+BQ59+BQ61+BQ63+BQ65+BQ67+BQ69+BQ71)</f>
        <v>#REF!</v>
      </c>
      <c r="BR53" s="516"/>
      <c r="BS53" s="516"/>
      <c r="BT53" s="516"/>
      <c r="BU53" s="516"/>
      <c r="BV53" s="516"/>
    </row>
    <row r="54" spans="1:74" s="5" customFormat="1" ht="15" thickBot="1" x14ac:dyDescent="0.3">
      <c r="A54" s="555"/>
      <c r="B54" s="797"/>
      <c r="C54" s="800" t="s">
        <v>123</v>
      </c>
      <c r="D54" s="801" t="s">
        <v>124</v>
      </c>
      <c r="E54" s="801"/>
      <c r="F54" s="770"/>
      <c r="G54" s="12" t="s">
        <v>80</v>
      </c>
      <c r="H54" s="758"/>
      <c r="I54" s="758"/>
      <c r="J54" s="758"/>
      <c r="K54" s="758"/>
      <c r="L54" s="758"/>
      <c r="M54" s="759"/>
      <c r="N54" s="760"/>
      <c r="O54" s="135">
        <f>COUNTIF(O55:O60,"E")</f>
        <v>0</v>
      </c>
      <c r="P54" s="128">
        <f t="shared" ref="P54:BL54" si="20">COUNTIF(P55:P60,"E")</f>
        <v>0</v>
      </c>
      <c r="Q54" s="128">
        <f t="shared" si="20"/>
        <v>0</v>
      </c>
      <c r="R54" s="136">
        <f t="shared" si="20"/>
        <v>0</v>
      </c>
      <c r="S54" s="135">
        <f t="shared" si="20"/>
        <v>0</v>
      </c>
      <c r="T54" s="128">
        <f t="shared" si="20"/>
        <v>0</v>
      </c>
      <c r="U54" s="128">
        <f t="shared" si="20"/>
        <v>0</v>
      </c>
      <c r="V54" s="136">
        <f t="shared" si="20"/>
        <v>0</v>
      </c>
      <c r="W54" s="135">
        <f t="shared" si="20"/>
        <v>0</v>
      </c>
      <c r="X54" s="128">
        <f t="shared" si="20"/>
        <v>0</v>
      </c>
      <c r="Y54" s="128">
        <f t="shared" si="20"/>
        <v>0</v>
      </c>
      <c r="Z54" s="128">
        <f t="shared" si="20"/>
        <v>0</v>
      </c>
      <c r="AA54" s="136"/>
      <c r="AB54" s="135">
        <f t="shared" si="20"/>
        <v>0</v>
      </c>
      <c r="AC54" s="128">
        <f t="shared" si="20"/>
        <v>0</v>
      </c>
      <c r="AD54" s="128">
        <f t="shared" si="20"/>
        <v>0</v>
      </c>
      <c r="AE54" s="136">
        <f t="shared" si="20"/>
        <v>0</v>
      </c>
      <c r="AF54" s="135">
        <f t="shared" si="20"/>
        <v>0</v>
      </c>
      <c r="AG54" s="128">
        <f t="shared" si="20"/>
        <v>0</v>
      </c>
      <c r="AH54" s="128">
        <f t="shared" si="20"/>
        <v>0</v>
      </c>
      <c r="AI54" s="136">
        <f t="shared" si="20"/>
        <v>0</v>
      </c>
      <c r="AJ54" s="135">
        <f t="shared" si="20"/>
        <v>0</v>
      </c>
      <c r="AK54" s="128">
        <f t="shared" si="20"/>
        <v>0</v>
      </c>
      <c r="AL54" s="128">
        <f t="shared" si="20"/>
        <v>0</v>
      </c>
      <c r="AM54" s="136">
        <f t="shared" si="20"/>
        <v>0</v>
      </c>
      <c r="AN54" s="135">
        <f t="shared" si="20"/>
        <v>0</v>
      </c>
      <c r="AO54" s="128">
        <f t="shared" si="20"/>
        <v>0</v>
      </c>
      <c r="AP54" s="128">
        <f t="shared" si="20"/>
        <v>0</v>
      </c>
      <c r="AQ54" s="128">
        <f t="shared" si="20"/>
        <v>0</v>
      </c>
      <c r="AR54" s="136">
        <f t="shared" si="20"/>
        <v>0</v>
      </c>
      <c r="AS54" s="135">
        <f t="shared" si="20"/>
        <v>0</v>
      </c>
      <c r="AT54" s="128">
        <f t="shared" si="20"/>
        <v>0</v>
      </c>
      <c r="AU54" s="128">
        <f t="shared" si="20"/>
        <v>0</v>
      </c>
      <c r="AV54" s="128">
        <f t="shared" si="20"/>
        <v>0</v>
      </c>
      <c r="AW54" s="135">
        <f t="shared" si="20"/>
        <v>0</v>
      </c>
      <c r="AX54" s="128">
        <f t="shared" si="20"/>
        <v>0</v>
      </c>
      <c r="AY54" s="128">
        <f t="shared" si="20"/>
        <v>0</v>
      </c>
      <c r="AZ54" s="128">
        <f t="shared" si="20"/>
        <v>0</v>
      </c>
      <c r="BA54" s="135">
        <f t="shared" si="20"/>
        <v>0</v>
      </c>
      <c r="BB54" s="128">
        <f t="shared" si="20"/>
        <v>0</v>
      </c>
      <c r="BC54" s="128">
        <f t="shared" si="20"/>
        <v>0</v>
      </c>
      <c r="BD54" s="128">
        <f t="shared" si="20"/>
        <v>0</v>
      </c>
      <c r="BE54" s="135">
        <f t="shared" si="20"/>
        <v>0</v>
      </c>
      <c r="BF54" s="128">
        <f t="shared" si="20"/>
        <v>0</v>
      </c>
      <c r="BG54" s="128">
        <f t="shared" si="20"/>
        <v>0</v>
      </c>
      <c r="BH54" s="136">
        <f t="shared" si="20"/>
        <v>0</v>
      </c>
      <c r="BI54" s="135">
        <f t="shared" si="20"/>
        <v>0</v>
      </c>
      <c r="BJ54" s="128">
        <f t="shared" si="20"/>
        <v>0</v>
      </c>
      <c r="BK54" s="128">
        <f t="shared" si="20"/>
        <v>0</v>
      </c>
      <c r="BL54" s="136">
        <f t="shared" si="20"/>
        <v>0</v>
      </c>
      <c r="BM54" s="515"/>
      <c r="BN54" s="515"/>
      <c r="BO54" s="515"/>
      <c r="BP54" s="515"/>
      <c r="BQ54" s="515"/>
      <c r="BR54" s="517"/>
      <c r="BS54" s="517"/>
      <c r="BT54" s="517"/>
      <c r="BU54" s="517"/>
      <c r="BV54" s="517"/>
    </row>
    <row r="55" spans="1:74" s="5" customFormat="1" ht="27" hidden="1" customHeight="1" outlineLevel="1" x14ac:dyDescent="0.25">
      <c r="A55" s="540">
        <v>15</v>
      </c>
      <c r="B55" s="797"/>
      <c r="C55" s="795" t="s">
        <v>126</v>
      </c>
      <c r="D55" s="796" t="s">
        <v>127</v>
      </c>
      <c r="E55" s="802" t="s">
        <v>128</v>
      </c>
      <c r="F55" s="803" t="s">
        <v>129</v>
      </c>
      <c r="G55" s="12" t="s">
        <v>76</v>
      </c>
      <c r="H55" s="758" t="s">
        <v>77</v>
      </c>
      <c r="I55" s="758" t="s">
        <v>77</v>
      </c>
      <c r="J55" s="758"/>
      <c r="K55" s="758"/>
      <c r="L55" s="758" t="s">
        <v>77</v>
      </c>
      <c r="M55" s="759" t="s">
        <v>98</v>
      </c>
      <c r="N55" s="760" t="s">
        <v>79</v>
      </c>
      <c r="O55" s="56"/>
      <c r="P55" s="25"/>
      <c r="Q55" s="25"/>
      <c r="R55" s="66" t="s">
        <v>76</v>
      </c>
      <c r="S55" s="56"/>
      <c r="T55" s="25"/>
      <c r="U55" s="25"/>
      <c r="V55" s="66"/>
      <c r="W55" s="56"/>
      <c r="X55" s="25"/>
      <c r="Y55" s="25"/>
      <c r="Z55" s="25" t="s">
        <v>76</v>
      </c>
      <c r="AA55" s="66"/>
      <c r="AB55" s="56"/>
      <c r="AC55" s="25"/>
      <c r="AD55" s="25"/>
      <c r="AE55" s="66"/>
      <c r="AF55" s="56"/>
      <c r="AG55" s="25"/>
      <c r="AH55" s="25"/>
      <c r="AI55" s="66"/>
      <c r="AJ55" s="56"/>
      <c r="AK55" s="25"/>
      <c r="AL55" s="25"/>
      <c r="AM55" s="66"/>
      <c r="AN55" s="56"/>
      <c r="AO55" s="25"/>
      <c r="AP55" s="25"/>
      <c r="AQ55" s="25"/>
      <c r="AR55" s="66" t="s">
        <v>76</v>
      </c>
      <c r="AS55" s="56"/>
      <c r="AT55" s="25"/>
      <c r="AU55" s="25"/>
      <c r="AV55" s="98"/>
      <c r="AW55" s="56"/>
      <c r="AX55" s="25"/>
      <c r="AY55" s="25"/>
      <c r="AZ55" s="25"/>
      <c r="BA55" s="56"/>
      <c r="BB55" s="25"/>
      <c r="BC55" s="25"/>
      <c r="BD55" s="98"/>
      <c r="BE55" s="56"/>
      <c r="BF55" s="25"/>
      <c r="BG55" s="25"/>
      <c r="BH55" s="66"/>
      <c r="BI55" s="56"/>
      <c r="BJ55" s="25"/>
      <c r="BK55" s="25" t="s">
        <v>76</v>
      </c>
      <c r="BL55" s="66"/>
      <c r="BM55" s="52">
        <f>COUNTIF(O55:AA55,"P")</f>
        <v>2</v>
      </c>
      <c r="BN55" s="52">
        <f>COUNTIF(AB55:AM55,"P")</f>
        <v>0</v>
      </c>
      <c r="BO55" s="52">
        <f>COUNTIF(AN55:AZ55,"P")</f>
        <v>1</v>
      </c>
      <c r="BP55" s="52">
        <f>COUNTIF(BA55:BL55,"P")</f>
        <v>1</v>
      </c>
      <c r="BQ55" s="52">
        <f t="shared" ref="BQ55:BQ60" si="21">SUM(BM55:BP55)</f>
        <v>4</v>
      </c>
      <c r="BR55" s="522">
        <f>+SUM(BM56)/(BM55)</f>
        <v>0</v>
      </c>
      <c r="BS55" s="522" t="e">
        <f>+SUM(BN56)/(BN55)</f>
        <v>#DIV/0!</v>
      </c>
      <c r="BT55" s="522">
        <f>+SUM(BO56)/(BO55)</f>
        <v>0</v>
      </c>
      <c r="BU55" s="522">
        <f>+SUM(BP56)/(BP55)</f>
        <v>0</v>
      </c>
      <c r="BV55" s="522">
        <f>+SUM(BQ56)/(BQ55)</f>
        <v>0</v>
      </c>
    </row>
    <row r="56" spans="1:74" s="5" customFormat="1" ht="15" hidden="1" customHeight="1" outlineLevel="1" x14ac:dyDescent="0.25">
      <c r="A56" s="540"/>
      <c r="B56" s="797"/>
      <c r="C56" s="795"/>
      <c r="D56" s="796"/>
      <c r="E56" s="802"/>
      <c r="F56" s="803"/>
      <c r="G56" s="12" t="s">
        <v>80</v>
      </c>
      <c r="H56" s="758"/>
      <c r="I56" s="758"/>
      <c r="J56" s="758"/>
      <c r="K56" s="758"/>
      <c r="L56" s="758"/>
      <c r="M56" s="759"/>
      <c r="N56" s="760"/>
      <c r="O56" s="58"/>
      <c r="P56" s="53"/>
      <c r="Q56" s="53"/>
      <c r="R56" s="58"/>
      <c r="S56" s="53"/>
      <c r="T56" s="53"/>
      <c r="U56" s="53"/>
      <c r="V56" s="67"/>
      <c r="W56" s="58"/>
      <c r="X56" s="53"/>
      <c r="Y56" s="53"/>
      <c r="Z56" s="53"/>
      <c r="AA56" s="67"/>
      <c r="AB56" s="58"/>
      <c r="AC56" s="53"/>
      <c r="AD56" s="53"/>
      <c r="AE56" s="67"/>
      <c r="AF56" s="58"/>
      <c r="AG56" s="53"/>
      <c r="AH56" s="53"/>
      <c r="AI56" s="67"/>
      <c r="AJ56" s="58"/>
      <c r="AK56" s="53"/>
      <c r="AL56" s="53"/>
      <c r="AM56" s="67"/>
      <c r="AN56" s="58"/>
      <c r="AO56" s="53"/>
      <c r="AP56" s="53"/>
      <c r="AQ56" s="53"/>
      <c r="AR56" s="67"/>
      <c r="AS56" s="58"/>
      <c r="AT56" s="53"/>
      <c r="AU56" s="53"/>
      <c r="AV56" s="99"/>
      <c r="AW56" s="58"/>
      <c r="AX56" s="53"/>
      <c r="AY56" s="53"/>
      <c r="AZ56" s="53"/>
      <c r="BA56" s="58"/>
      <c r="BB56" s="53"/>
      <c r="BC56" s="53"/>
      <c r="BD56" s="99"/>
      <c r="BE56" s="58"/>
      <c r="BF56" s="53"/>
      <c r="BG56" s="53"/>
      <c r="BH56" s="67"/>
      <c r="BI56" s="58"/>
      <c r="BJ56" s="53"/>
      <c r="BK56" s="53"/>
      <c r="BL56" s="67"/>
      <c r="BM56" s="60">
        <f>COUNTIF(O56:AA56,"E")</f>
        <v>0</v>
      </c>
      <c r="BN56" s="60">
        <f>COUNTIF(AB56:AM56,"P")</f>
        <v>0</v>
      </c>
      <c r="BO56" s="60">
        <f>COUNTIF(AN56:AZ56,"P")</f>
        <v>0</v>
      </c>
      <c r="BP56" s="60">
        <f>COUNTIF(BA56:BL56,"P")</f>
        <v>0</v>
      </c>
      <c r="BQ56" s="60">
        <f t="shared" si="21"/>
        <v>0</v>
      </c>
      <c r="BR56" s="522"/>
      <c r="BS56" s="522"/>
      <c r="BT56" s="522"/>
      <c r="BU56" s="522"/>
      <c r="BV56" s="522"/>
    </row>
    <row r="57" spans="1:74" s="5" customFormat="1" ht="15.75" hidden="1" customHeight="1" outlineLevel="1" x14ac:dyDescent="0.25">
      <c r="A57" s="540">
        <v>15</v>
      </c>
      <c r="B57" s="777"/>
      <c r="C57" s="795"/>
      <c r="D57" s="796"/>
      <c r="E57" s="774" t="s">
        <v>130</v>
      </c>
      <c r="F57" s="803" t="s">
        <v>131</v>
      </c>
      <c r="G57" s="12" t="s">
        <v>76</v>
      </c>
      <c r="H57" s="758" t="s">
        <v>77</v>
      </c>
      <c r="I57" s="758" t="s">
        <v>77</v>
      </c>
      <c r="J57" s="758"/>
      <c r="K57" s="758"/>
      <c r="L57" s="758" t="s">
        <v>77</v>
      </c>
      <c r="M57" s="759" t="s">
        <v>98</v>
      </c>
      <c r="N57" s="760" t="s">
        <v>79</v>
      </c>
      <c r="O57" s="56"/>
      <c r="P57" s="25"/>
      <c r="Q57" s="25"/>
      <c r="R57" s="66" t="s">
        <v>76</v>
      </c>
      <c r="S57" s="56"/>
      <c r="T57" s="25"/>
      <c r="U57" s="25"/>
      <c r="V57" s="66"/>
      <c r="W57" s="56"/>
      <c r="X57" s="25"/>
      <c r="Y57" s="25"/>
      <c r="Z57" s="25"/>
      <c r="AA57" s="66"/>
      <c r="AB57" s="56"/>
      <c r="AC57" s="25"/>
      <c r="AD57" s="25"/>
      <c r="AE57" s="66"/>
      <c r="AF57" s="56"/>
      <c r="AG57" s="25"/>
      <c r="AH57" s="25"/>
      <c r="AI57" s="66"/>
      <c r="AJ57" s="56"/>
      <c r="AK57" s="25"/>
      <c r="AL57" s="25"/>
      <c r="AM57" s="66"/>
      <c r="AN57" s="56"/>
      <c r="AO57" s="25"/>
      <c r="AP57" s="25"/>
      <c r="AQ57" s="25"/>
      <c r="AR57" s="66"/>
      <c r="AS57" s="56"/>
      <c r="AT57" s="25"/>
      <c r="AU57" s="25"/>
      <c r="AV57" s="98"/>
      <c r="AW57" s="56"/>
      <c r="AX57" s="25"/>
      <c r="AY57" s="25"/>
      <c r="AZ57" s="25"/>
      <c r="BA57" s="56"/>
      <c r="BB57" s="25"/>
      <c r="BC57" s="25"/>
      <c r="BD57" s="98"/>
      <c r="BE57" s="56"/>
      <c r="BF57" s="25"/>
      <c r="BG57" s="25"/>
      <c r="BH57" s="66"/>
      <c r="BI57" s="56"/>
      <c r="BJ57" s="25"/>
      <c r="BK57" s="25"/>
      <c r="BL57" s="66"/>
      <c r="BM57" s="52">
        <f>COUNTIF(O57:AA57,"P")</f>
        <v>1</v>
      </c>
      <c r="BN57" s="52">
        <f>COUNTIF(AB57:AM57,"P")</f>
        <v>0</v>
      </c>
      <c r="BO57" s="52">
        <f>COUNTIF(AN57:AZ57,"P")</f>
        <v>0</v>
      </c>
      <c r="BP57" s="52">
        <f>COUNTIF(BA57:BL57,"P")</f>
        <v>0</v>
      </c>
      <c r="BQ57" s="52">
        <f t="shared" si="21"/>
        <v>1</v>
      </c>
      <c r="BR57" s="522">
        <f>+SUM(BM58)/(BM57)</f>
        <v>0</v>
      </c>
      <c r="BS57" s="522" t="e">
        <f>+SUM(BN58)/(BN57)</f>
        <v>#DIV/0!</v>
      </c>
      <c r="BT57" s="522" t="e">
        <f>+SUM(BO58)/(BO57)</f>
        <v>#DIV/0!</v>
      </c>
      <c r="BU57" s="522" t="e">
        <f>+SUM(BP58)/(BP57)</f>
        <v>#DIV/0!</v>
      </c>
      <c r="BV57" s="522">
        <f>+SUM(BQ58)/(BQ57)</f>
        <v>0</v>
      </c>
    </row>
    <row r="58" spans="1:74" s="5" customFormat="1" ht="15.75" hidden="1" customHeight="1" outlineLevel="1" x14ac:dyDescent="0.25">
      <c r="A58" s="540"/>
      <c r="B58" s="777"/>
      <c r="C58" s="795"/>
      <c r="D58" s="796"/>
      <c r="E58" s="774"/>
      <c r="F58" s="803"/>
      <c r="G58" s="12" t="s">
        <v>80</v>
      </c>
      <c r="H58" s="758"/>
      <c r="I58" s="758"/>
      <c r="J58" s="758"/>
      <c r="K58" s="758"/>
      <c r="L58" s="758"/>
      <c r="M58" s="759"/>
      <c r="N58" s="760"/>
      <c r="O58" s="58"/>
      <c r="P58" s="53"/>
      <c r="Q58" s="53"/>
      <c r="R58" s="67"/>
      <c r="S58" s="58"/>
      <c r="T58" s="53"/>
      <c r="U58" s="53"/>
      <c r="V58" s="67"/>
      <c r="W58" s="58"/>
      <c r="X58" s="53"/>
      <c r="Y58" s="53"/>
      <c r="Z58" s="53"/>
      <c r="AA58" s="67"/>
      <c r="AB58" s="58"/>
      <c r="AC58" s="53"/>
      <c r="AD58" s="53"/>
      <c r="AE58" s="67"/>
      <c r="AF58" s="58"/>
      <c r="AG58" s="53"/>
      <c r="AH58" s="53"/>
      <c r="AI58" s="67"/>
      <c r="AJ58" s="58"/>
      <c r="AK58" s="53"/>
      <c r="AL58" s="53"/>
      <c r="AM58" s="67"/>
      <c r="AN58" s="58"/>
      <c r="AO58" s="53"/>
      <c r="AP58" s="53"/>
      <c r="AQ58" s="53"/>
      <c r="AR58" s="67"/>
      <c r="AS58" s="58"/>
      <c r="AT58" s="53"/>
      <c r="AU58" s="53"/>
      <c r="AV58" s="99"/>
      <c r="AW58" s="58"/>
      <c r="AX58" s="53"/>
      <c r="AY58" s="53"/>
      <c r="AZ58" s="53"/>
      <c r="BA58" s="58"/>
      <c r="BB58" s="53"/>
      <c r="BC58" s="53"/>
      <c r="BD58" s="99"/>
      <c r="BE58" s="58"/>
      <c r="BF58" s="53"/>
      <c r="BG58" s="53"/>
      <c r="BH58" s="67"/>
      <c r="BI58" s="58"/>
      <c r="BJ58" s="53"/>
      <c r="BK58" s="53"/>
      <c r="BL58" s="67"/>
      <c r="BM58" s="60">
        <f>COUNTIF(O58:AA58,"E")</f>
        <v>0</v>
      </c>
      <c r="BN58" s="60">
        <f>COUNTIF(AB58:AM58,"P")</f>
        <v>0</v>
      </c>
      <c r="BO58" s="60">
        <f>COUNTIF(AN58:AZ58,"P")</f>
        <v>0</v>
      </c>
      <c r="BP58" s="60">
        <f>COUNTIF(BA58:BL58,"P")</f>
        <v>0</v>
      </c>
      <c r="BQ58" s="60">
        <f t="shared" si="21"/>
        <v>0</v>
      </c>
      <c r="BR58" s="522"/>
      <c r="BS58" s="522"/>
      <c r="BT58" s="522"/>
      <c r="BU58" s="522"/>
      <c r="BV58" s="522"/>
    </row>
    <row r="59" spans="1:74" s="5" customFormat="1" ht="15.75" hidden="1" customHeight="1" outlineLevel="1" x14ac:dyDescent="0.25">
      <c r="A59" s="540">
        <v>16</v>
      </c>
      <c r="B59" s="777"/>
      <c r="C59" s="795"/>
      <c r="D59" s="796"/>
      <c r="E59" s="804" t="s">
        <v>132</v>
      </c>
      <c r="F59" s="803" t="s">
        <v>133</v>
      </c>
      <c r="G59" s="12" t="s">
        <v>76</v>
      </c>
      <c r="H59" s="758" t="s">
        <v>77</v>
      </c>
      <c r="I59" s="758" t="s">
        <v>77</v>
      </c>
      <c r="J59" s="758"/>
      <c r="K59" s="758"/>
      <c r="L59" s="758" t="s">
        <v>77</v>
      </c>
      <c r="M59" s="759" t="s">
        <v>98</v>
      </c>
      <c r="N59" s="760" t="s">
        <v>79</v>
      </c>
      <c r="O59" s="56"/>
      <c r="P59" s="25"/>
      <c r="Q59" s="25"/>
      <c r="R59" s="66"/>
      <c r="S59" s="56"/>
      <c r="T59" s="25"/>
      <c r="U59" s="25"/>
      <c r="V59" s="66" t="s">
        <v>76</v>
      </c>
      <c r="W59" s="56"/>
      <c r="X59" s="25"/>
      <c r="Y59" s="25"/>
      <c r="Z59" s="25"/>
      <c r="AA59" s="66"/>
      <c r="AB59" s="56"/>
      <c r="AC59" s="25"/>
      <c r="AD59" s="25"/>
      <c r="AE59" s="66"/>
      <c r="AF59" s="56"/>
      <c r="AG59" s="25"/>
      <c r="AH59" s="25"/>
      <c r="AI59" s="66"/>
      <c r="AJ59" s="56"/>
      <c r="AK59" s="25"/>
      <c r="AL59" s="25"/>
      <c r="AM59" s="66"/>
      <c r="AN59" s="56"/>
      <c r="AO59" s="25"/>
      <c r="AP59" s="25"/>
      <c r="AQ59" s="25"/>
      <c r="AR59" s="66"/>
      <c r="AS59" s="56"/>
      <c r="AT59" s="25"/>
      <c r="AU59" s="25"/>
      <c r="AV59" s="98"/>
      <c r="AW59" s="56"/>
      <c r="AX59" s="25"/>
      <c r="AY59" s="25"/>
      <c r="AZ59" s="25"/>
      <c r="BA59" s="56"/>
      <c r="BB59" s="25"/>
      <c r="BC59" s="25"/>
      <c r="BD59" s="98"/>
      <c r="BE59" s="56"/>
      <c r="BF59" s="25"/>
      <c r="BG59" s="25"/>
      <c r="BH59" s="66"/>
      <c r="BI59" s="56"/>
      <c r="BJ59" s="25"/>
      <c r="BK59" s="25"/>
      <c r="BL59" s="66"/>
      <c r="BM59" s="52">
        <f>COUNTIF(O59:AA59,"P")</f>
        <v>1</v>
      </c>
      <c r="BN59" s="52">
        <f>COUNTIF(AB59:AM59,"P")</f>
        <v>0</v>
      </c>
      <c r="BO59" s="52">
        <f>COUNTIF(AN59:AZ59,"P")</f>
        <v>0</v>
      </c>
      <c r="BP59" s="52">
        <f>COUNTIF(BA59:BL59,"P")</f>
        <v>0</v>
      </c>
      <c r="BQ59" s="52">
        <f t="shared" si="21"/>
        <v>1</v>
      </c>
      <c r="BR59" s="522">
        <f>+SUM(BM60)/(BM59)</f>
        <v>0</v>
      </c>
      <c r="BS59" s="522" t="e">
        <f>+SUM(BN60)/(BN59)</f>
        <v>#DIV/0!</v>
      </c>
      <c r="BT59" s="522" t="e">
        <f>+SUM(BO60)/(BO59)</f>
        <v>#DIV/0!</v>
      </c>
      <c r="BU59" s="522" t="e">
        <f>+SUM(BP60)/(BP59)</f>
        <v>#DIV/0!</v>
      </c>
      <c r="BV59" s="522">
        <f>+SUM(BQ60)/(BQ59)</f>
        <v>0</v>
      </c>
    </row>
    <row r="60" spans="1:74" s="5" customFormat="1" ht="15.75" hidden="1" customHeight="1" outlineLevel="1" thickBot="1" x14ac:dyDescent="0.3">
      <c r="A60" s="540"/>
      <c r="B60" s="777"/>
      <c r="C60" s="795"/>
      <c r="D60" s="796"/>
      <c r="E60" s="804"/>
      <c r="F60" s="803"/>
      <c r="G60" s="12" t="s">
        <v>80</v>
      </c>
      <c r="H60" s="758"/>
      <c r="I60" s="758"/>
      <c r="J60" s="758"/>
      <c r="K60" s="758"/>
      <c r="L60" s="758"/>
      <c r="M60" s="759"/>
      <c r="N60" s="760"/>
      <c r="O60" s="58"/>
      <c r="P60" s="53"/>
      <c r="Q60" s="53"/>
      <c r="R60" s="67"/>
      <c r="S60" s="58"/>
      <c r="T60" s="53"/>
      <c r="U60" s="53"/>
      <c r="V60" s="67"/>
      <c r="W60" s="58"/>
      <c r="X60" s="53"/>
      <c r="Y60" s="53"/>
      <c r="Z60" s="53"/>
      <c r="AA60" s="67"/>
      <c r="AB60" s="58"/>
      <c r="AC60" s="53"/>
      <c r="AD60" s="53"/>
      <c r="AE60" s="67"/>
      <c r="AF60" s="58"/>
      <c r="AG60" s="53"/>
      <c r="AH60" s="53"/>
      <c r="AI60" s="67"/>
      <c r="AJ60" s="58"/>
      <c r="AK60" s="53"/>
      <c r="AL60" s="53"/>
      <c r="AM60" s="67"/>
      <c r="AN60" s="58"/>
      <c r="AO60" s="53"/>
      <c r="AP60" s="53"/>
      <c r="AQ60" s="53"/>
      <c r="AR60" s="67"/>
      <c r="AS60" s="58"/>
      <c r="AT60" s="53"/>
      <c r="AU60" s="53"/>
      <c r="AV60" s="99"/>
      <c r="AW60" s="58"/>
      <c r="AX60" s="53"/>
      <c r="AY60" s="53"/>
      <c r="AZ60" s="53"/>
      <c r="BA60" s="58"/>
      <c r="BB60" s="53"/>
      <c r="BC60" s="53"/>
      <c r="BD60" s="99"/>
      <c r="BE60" s="58"/>
      <c r="BF60" s="53"/>
      <c r="BG60" s="53"/>
      <c r="BH60" s="67"/>
      <c r="BI60" s="58"/>
      <c r="BJ60" s="53"/>
      <c r="BK60" s="53"/>
      <c r="BL60" s="67"/>
      <c r="BM60" s="60">
        <f>COUNTIF(O60:AA60,"E")</f>
        <v>0</v>
      </c>
      <c r="BN60" s="60">
        <f>COUNTIF(AB60:AM60,"E")</f>
        <v>0</v>
      </c>
      <c r="BO60" s="60">
        <f>COUNTIF(AN60:AZ60,"E")</f>
        <v>0</v>
      </c>
      <c r="BP60" s="60">
        <f>COUNTIF(BA60:BL60,"E")</f>
        <v>0</v>
      </c>
      <c r="BQ60" s="60">
        <f t="shared" si="21"/>
        <v>0</v>
      </c>
      <c r="BR60" s="522"/>
      <c r="BS60" s="522"/>
      <c r="BT60" s="522"/>
      <c r="BU60" s="522"/>
      <c r="BV60" s="522"/>
    </row>
    <row r="61" spans="1:74" s="5" customFormat="1" ht="19.5" customHeight="1" collapsed="1" thickBot="1" x14ac:dyDescent="0.3">
      <c r="A61" s="593"/>
      <c r="B61" s="777"/>
      <c r="C61" s="767" t="s">
        <v>134</v>
      </c>
      <c r="D61" s="794" t="s">
        <v>135</v>
      </c>
      <c r="E61" s="794"/>
      <c r="F61" s="769" t="s">
        <v>136</v>
      </c>
      <c r="G61" s="12" t="s">
        <v>76</v>
      </c>
      <c r="H61" s="758" t="s">
        <v>77</v>
      </c>
      <c r="I61" s="758" t="s">
        <v>77</v>
      </c>
      <c r="J61" s="758"/>
      <c r="K61" s="758"/>
      <c r="L61" s="758" t="s">
        <v>77</v>
      </c>
      <c r="M61" s="805" t="s">
        <v>78</v>
      </c>
      <c r="N61" s="760" t="s">
        <v>79</v>
      </c>
      <c r="O61" s="133">
        <f>COUNTIF(O63:O64,"P")</f>
        <v>0</v>
      </c>
      <c r="P61" s="127">
        <f t="shared" ref="P61:BL61" si="22">COUNTIF(P63:P64,"P")</f>
        <v>0</v>
      </c>
      <c r="Q61" s="127">
        <f t="shared" si="22"/>
        <v>0</v>
      </c>
      <c r="R61" s="134">
        <f t="shared" si="22"/>
        <v>0</v>
      </c>
      <c r="S61" s="133">
        <f t="shared" si="22"/>
        <v>0</v>
      </c>
      <c r="T61" s="127">
        <f t="shared" si="22"/>
        <v>0</v>
      </c>
      <c r="U61" s="127">
        <f t="shared" si="22"/>
        <v>0</v>
      </c>
      <c r="V61" s="134">
        <f t="shared" si="22"/>
        <v>0</v>
      </c>
      <c r="W61" s="133">
        <f t="shared" si="22"/>
        <v>0</v>
      </c>
      <c r="X61" s="127">
        <f t="shared" si="22"/>
        <v>0</v>
      </c>
      <c r="Y61" s="127">
        <f t="shared" si="22"/>
        <v>0</v>
      </c>
      <c r="Z61" s="127">
        <f t="shared" si="22"/>
        <v>0</v>
      </c>
      <c r="AA61" s="134"/>
      <c r="AB61" s="133">
        <f t="shared" si="22"/>
        <v>0</v>
      </c>
      <c r="AC61" s="127">
        <f t="shared" si="22"/>
        <v>0</v>
      </c>
      <c r="AD61" s="127">
        <f t="shared" si="22"/>
        <v>0</v>
      </c>
      <c r="AE61" s="134">
        <f t="shared" si="22"/>
        <v>0</v>
      </c>
      <c r="AF61" s="133">
        <f t="shared" si="22"/>
        <v>0</v>
      </c>
      <c r="AG61" s="127">
        <f t="shared" si="22"/>
        <v>0</v>
      </c>
      <c r="AH61" s="127">
        <f t="shared" si="22"/>
        <v>0</v>
      </c>
      <c r="AI61" s="134">
        <f t="shared" si="22"/>
        <v>0</v>
      </c>
      <c r="AJ61" s="133">
        <f t="shared" si="22"/>
        <v>0</v>
      </c>
      <c r="AK61" s="127">
        <f t="shared" si="22"/>
        <v>0</v>
      </c>
      <c r="AL61" s="127">
        <f t="shared" si="22"/>
        <v>0</v>
      </c>
      <c r="AM61" s="134">
        <f t="shared" si="22"/>
        <v>0</v>
      </c>
      <c r="AN61" s="133">
        <f t="shared" si="22"/>
        <v>0</v>
      </c>
      <c r="AO61" s="127">
        <f t="shared" si="22"/>
        <v>0</v>
      </c>
      <c r="AP61" s="127">
        <f t="shared" si="22"/>
        <v>0</v>
      </c>
      <c r="AQ61" s="127">
        <f t="shared" si="22"/>
        <v>0</v>
      </c>
      <c r="AR61" s="134">
        <f t="shared" si="22"/>
        <v>0</v>
      </c>
      <c r="AS61" s="133">
        <f t="shared" si="22"/>
        <v>0</v>
      </c>
      <c r="AT61" s="127">
        <f t="shared" si="22"/>
        <v>0</v>
      </c>
      <c r="AU61" s="127">
        <f t="shared" si="22"/>
        <v>0</v>
      </c>
      <c r="AV61" s="127">
        <f t="shared" si="22"/>
        <v>0</v>
      </c>
      <c r="AW61" s="133">
        <f t="shared" si="22"/>
        <v>0</v>
      </c>
      <c r="AX61" s="127">
        <f t="shared" si="22"/>
        <v>0</v>
      </c>
      <c r="AY61" s="127">
        <f t="shared" si="22"/>
        <v>0</v>
      </c>
      <c r="AZ61" s="127">
        <f t="shared" si="22"/>
        <v>1</v>
      </c>
      <c r="BA61" s="133">
        <f t="shared" si="22"/>
        <v>0</v>
      </c>
      <c r="BB61" s="127">
        <f t="shared" si="22"/>
        <v>0</v>
      </c>
      <c r="BC61" s="127">
        <f t="shared" si="22"/>
        <v>0</v>
      </c>
      <c r="BD61" s="127">
        <f t="shared" si="22"/>
        <v>0</v>
      </c>
      <c r="BE61" s="133">
        <f t="shared" si="22"/>
        <v>0</v>
      </c>
      <c r="BF61" s="127">
        <f t="shared" si="22"/>
        <v>0</v>
      </c>
      <c r="BG61" s="127">
        <f t="shared" si="22"/>
        <v>0</v>
      </c>
      <c r="BH61" s="134">
        <f t="shared" si="22"/>
        <v>0</v>
      </c>
      <c r="BI61" s="133">
        <f t="shared" si="22"/>
        <v>0</v>
      </c>
      <c r="BJ61" s="127">
        <f t="shared" si="22"/>
        <v>0</v>
      </c>
      <c r="BK61" s="127">
        <f t="shared" si="22"/>
        <v>1</v>
      </c>
      <c r="BL61" s="134">
        <f t="shared" si="22"/>
        <v>0</v>
      </c>
      <c r="BM61" s="514" t="e">
        <f>+SUM(BM64+BM66+BM68+BM70+BM72+BM74+BM76+BM78+BM80)/SUM(BM63+BM65+BM67+BM69+BM71+BM73+BM75+BM77+BM79)</f>
        <v>#REF!</v>
      </c>
      <c r="BN61" s="514" t="e">
        <f>+SUM(BN64+BN66+BN68+BN70+BN72+BN74+BN76+BN78+BN80)/SUM(BN63+BN65+BN67+BN69+BN71+BN73+BN75+BN77+BN79)</f>
        <v>#REF!</v>
      </c>
      <c r="BO61" s="514" t="e">
        <f>+SUM(BO64+BO66+BO68+BO70+BO72+BO74+BO76+BO78+BO80)/SUM(BO63+BO65+BO67+BO69+BO71+BO73+BO75+BO77+BO79)</f>
        <v>#REF!</v>
      </c>
      <c r="BP61" s="514" t="e">
        <f>+SUM(BP64+BP66+BP68+BP70+BP72+BP74+BP76+BP78+BP80)/SUM(BP63+BP65+BP67+BP69+BP71+BP73+BP75+BP77+BP79)</f>
        <v>#REF!</v>
      </c>
      <c r="BQ61" s="514" t="e">
        <f>+SUM(BQ64+BQ66+BQ68+BQ70+BQ72+BQ74+BQ76+BQ78+BQ80)/SUM(BQ63+BQ65+BQ67+BQ69+BQ71+BQ73+BQ75+BQ77+BQ79)</f>
        <v>#REF!</v>
      </c>
      <c r="BR61" s="516"/>
      <c r="BS61" s="516"/>
      <c r="BT61" s="516"/>
      <c r="BU61" s="516"/>
      <c r="BV61" s="516"/>
    </row>
    <row r="62" spans="1:74" s="5" customFormat="1" ht="19.5" customHeight="1" thickBot="1" x14ac:dyDescent="0.3">
      <c r="A62" s="542"/>
      <c r="B62" s="777"/>
      <c r="C62" s="767" t="s">
        <v>134</v>
      </c>
      <c r="D62" s="794" t="s">
        <v>135</v>
      </c>
      <c r="E62" s="794"/>
      <c r="F62" s="770"/>
      <c r="G62" s="12" t="s">
        <v>80</v>
      </c>
      <c r="H62" s="758"/>
      <c r="I62" s="758"/>
      <c r="J62" s="758"/>
      <c r="K62" s="758"/>
      <c r="L62" s="758"/>
      <c r="M62" s="806"/>
      <c r="N62" s="760"/>
      <c r="O62" s="135">
        <f>COUNTIF(O63:O64,"E")</f>
        <v>0</v>
      </c>
      <c r="P62" s="128">
        <f t="shared" ref="P62:BL62" si="23">COUNTIF(P63:P64,"E")</f>
        <v>0</v>
      </c>
      <c r="Q62" s="128">
        <f t="shared" si="23"/>
        <v>0</v>
      </c>
      <c r="R62" s="136">
        <f t="shared" si="23"/>
        <v>0</v>
      </c>
      <c r="S62" s="135">
        <f t="shared" si="23"/>
        <v>0</v>
      </c>
      <c r="T62" s="128">
        <f t="shared" si="23"/>
        <v>0</v>
      </c>
      <c r="U62" s="128">
        <f t="shared" si="23"/>
        <v>0</v>
      </c>
      <c r="V62" s="136">
        <f t="shared" si="23"/>
        <v>0</v>
      </c>
      <c r="W62" s="135">
        <f t="shared" si="23"/>
        <v>0</v>
      </c>
      <c r="X62" s="128">
        <f t="shared" si="23"/>
        <v>0</v>
      </c>
      <c r="Y62" s="128">
        <f t="shared" si="23"/>
        <v>0</v>
      </c>
      <c r="Z62" s="128">
        <f t="shared" si="23"/>
        <v>0</v>
      </c>
      <c r="AA62" s="136"/>
      <c r="AB62" s="135">
        <f t="shared" si="23"/>
        <v>0</v>
      </c>
      <c r="AC62" s="128">
        <f t="shared" si="23"/>
        <v>0</v>
      </c>
      <c r="AD62" s="128">
        <f t="shared" si="23"/>
        <v>0</v>
      </c>
      <c r="AE62" s="136">
        <f t="shared" si="23"/>
        <v>0</v>
      </c>
      <c r="AF62" s="135">
        <f t="shared" si="23"/>
        <v>0</v>
      </c>
      <c r="AG62" s="128">
        <f t="shared" si="23"/>
        <v>0</v>
      </c>
      <c r="AH62" s="128">
        <f t="shared" si="23"/>
        <v>0</v>
      </c>
      <c r="AI62" s="136">
        <f t="shared" si="23"/>
        <v>0</v>
      </c>
      <c r="AJ62" s="135">
        <f t="shared" si="23"/>
        <v>0</v>
      </c>
      <c r="AK62" s="128">
        <f t="shared" si="23"/>
        <v>0</v>
      </c>
      <c r="AL62" s="128">
        <f t="shared" si="23"/>
        <v>0</v>
      </c>
      <c r="AM62" s="136">
        <f t="shared" si="23"/>
        <v>0</v>
      </c>
      <c r="AN62" s="135">
        <f t="shared" si="23"/>
        <v>0</v>
      </c>
      <c r="AO62" s="128">
        <f t="shared" si="23"/>
        <v>0</v>
      </c>
      <c r="AP62" s="128">
        <f t="shared" si="23"/>
        <v>0</v>
      </c>
      <c r="AQ62" s="128">
        <f t="shared" si="23"/>
        <v>0</v>
      </c>
      <c r="AR62" s="136">
        <f t="shared" si="23"/>
        <v>0</v>
      </c>
      <c r="AS62" s="135">
        <f t="shared" si="23"/>
        <v>0</v>
      </c>
      <c r="AT62" s="128">
        <f t="shared" si="23"/>
        <v>0</v>
      </c>
      <c r="AU62" s="128">
        <f t="shared" si="23"/>
        <v>0</v>
      </c>
      <c r="AV62" s="128">
        <f t="shared" si="23"/>
        <v>0</v>
      </c>
      <c r="AW62" s="135">
        <f t="shared" si="23"/>
        <v>0</v>
      </c>
      <c r="AX62" s="128">
        <f t="shared" si="23"/>
        <v>0</v>
      </c>
      <c r="AY62" s="128">
        <f t="shared" si="23"/>
        <v>0</v>
      </c>
      <c r="AZ62" s="128">
        <f t="shared" si="23"/>
        <v>0</v>
      </c>
      <c r="BA62" s="135">
        <f t="shared" si="23"/>
        <v>0</v>
      </c>
      <c r="BB62" s="128">
        <f t="shared" si="23"/>
        <v>0</v>
      </c>
      <c r="BC62" s="128">
        <f t="shared" si="23"/>
        <v>0</v>
      </c>
      <c r="BD62" s="128">
        <f t="shared" si="23"/>
        <v>0</v>
      </c>
      <c r="BE62" s="135">
        <f t="shared" si="23"/>
        <v>0</v>
      </c>
      <c r="BF62" s="128">
        <f t="shared" si="23"/>
        <v>0</v>
      </c>
      <c r="BG62" s="128">
        <f t="shared" si="23"/>
        <v>0</v>
      </c>
      <c r="BH62" s="136">
        <f t="shared" si="23"/>
        <v>0</v>
      </c>
      <c r="BI62" s="135">
        <f t="shared" si="23"/>
        <v>0</v>
      </c>
      <c r="BJ62" s="128">
        <f t="shared" si="23"/>
        <v>0</v>
      </c>
      <c r="BK62" s="128">
        <f t="shared" si="23"/>
        <v>0</v>
      </c>
      <c r="BL62" s="136">
        <f t="shared" si="23"/>
        <v>0</v>
      </c>
      <c r="BM62" s="515"/>
      <c r="BN62" s="515"/>
      <c r="BO62" s="515"/>
      <c r="BP62" s="515"/>
      <c r="BQ62" s="515"/>
      <c r="BR62" s="517"/>
      <c r="BS62" s="517"/>
      <c r="BT62" s="517"/>
      <c r="BU62" s="517"/>
      <c r="BV62" s="517"/>
    </row>
    <row r="63" spans="1:74" s="5" customFormat="1" ht="15.75" hidden="1" customHeight="1" outlineLevel="2" x14ac:dyDescent="0.25">
      <c r="A63" s="539"/>
      <c r="B63" s="777"/>
      <c r="C63" s="807"/>
      <c r="D63" s="808" t="s">
        <v>137</v>
      </c>
      <c r="E63" s="809"/>
      <c r="F63" s="803" t="s">
        <v>138</v>
      </c>
      <c r="G63" s="12" t="s">
        <v>76</v>
      </c>
      <c r="H63" s="758" t="s">
        <v>77</v>
      </c>
      <c r="I63" s="758" t="s">
        <v>77</v>
      </c>
      <c r="J63" s="758"/>
      <c r="K63" s="758"/>
      <c r="L63" s="758" t="s">
        <v>77</v>
      </c>
      <c r="M63" s="759" t="s">
        <v>78</v>
      </c>
      <c r="N63" s="760" t="s">
        <v>79</v>
      </c>
      <c r="O63" s="56"/>
      <c r="P63" s="25"/>
      <c r="Q63" s="25"/>
      <c r="R63" s="66"/>
      <c r="S63" s="56"/>
      <c r="T63" s="25"/>
      <c r="U63" s="25"/>
      <c r="V63" s="66"/>
      <c r="W63" s="56"/>
      <c r="X63" s="25"/>
      <c r="Y63" s="25"/>
      <c r="Z63" s="25"/>
      <c r="AA63" s="66"/>
      <c r="AB63" s="56"/>
      <c r="AC63" s="25"/>
      <c r="AD63" s="25"/>
      <c r="AE63" s="66"/>
      <c r="AF63" s="56"/>
      <c r="AG63" s="25"/>
      <c r="AH63" s="25"/>
      <c r="AI63" s="66"/>
      <c r="AJ63" s="56"/>
      <c r="AK63" s="25"/>
      <c r="AL63" s="25"/>
      <c r="AM63" s="66"/>
      <c r="AN63" s="56"/>
      <c r="AO63" s="25"/>
      <c r="AP63" s="25"/>
      <c r="AQ63" s="25"/>
      <c r="AR63" s="66"/>
      <c r="AS63" s="56"/>
      <c r="AT63" s="25"/>
      <c r="AU63" s="25"/>
      <c r="AV63" s="98"/>
      <c r="AW63" s="56"/>
      <c r="AX63" s="25"/>
      <c r="AY63" s="25"/>
      <c r="AZ63" s="25" t="s">
        <v>76</v>
      </c>
      <c r="BA63" s="56"/>
      <c r="BB63" s="25"/>
      <c r="BC63" s="25"/>
      <c r="BD63" s="98"/>
      <c r="BE63" s="56"/>
      <c r="BF63" s="25"/>
      <c r="BG63" s="25"/>
      <c r="BH63" s="66"/>
      <c r="BI63" s="56"/>
      <c r="BJ63" s="25"/>
      <c r="BK63" s="25" t="s">
        <v>76</v>
      </c>
      <c r="BL63" s="66"/>
      <c r="BM63" s="52">
        <f>COUNTIF(O63:AA63,"P")</f>
        <v>0</v>
      </c>
      <c r="BN63" s="13">
        <f>COUNTIF(AB63:AM63,"P")</f>
        <v>0</v>
      </c>
      <c r="BO63" s="13">
        <f>COUNTIF(AN63:AZ63,"P")</f>
        <v>1</v>
      </c>
      <c r="BP63" s="13">
        <f>COUNTIF(BA63:BL63,"P")</f>
        <v>1</v>
      </c>
      <c r="BQ63" s="13">
        <f>SUM(BM63:BP63)</f>
        <v>2</v>
      </c>
      <c r="BR63" s="522" t="e">
        <f>+SUM(BM64)/(BM63)</f>
        <v>#DIV/0!</v>
      </c>
      <c r="BS63" s="522" t="e">
        <f>+SUM(BN64)/(BN63)</f>
        <v>#DIV/0!</v>
      </c>
      <c r="BT63" s="522">
        <f>+SUM(BO64)/(BO63)</f>
        <v>0</v>
      </c>
      <c r="BU63" s="522">
        <f>+SUM(BP64)/(BP63)</f>
        <v>0</v>
      </c>
      <c r="BV63" s="522">
        <f>+SUM(BQ64)/(BQ63)</f>
        <v>0</v>
      </c>
    </row>
    <row r="64" spans="1:74" s="5" customFormat="1" ht="33" hidden="1" customHeight="1" outlineLevel="2" thickBot="1" x14ac:dyDescent="0.3">
      <c r="A64" s="539"/>
      <c r="B64" s="777"/>
      <c r="C64" s="807"/>
      <c r="D64" s="810"/>
      <c r="E64" s="811"/>
      <c r="F64" s="803"/>
      <c r="G64" s="12" t="s">
        <v>80</v>
      </c>
      <c r="H64" s="758"/>
      <c r="I64" s="758"/>
      <c r="J64" s="758"/>
      <c r="K64" s="758"/>
      <c r="L64" s="758"/>
      <c r="M64" s="759"/>
      <c r="N64" s="760"/>
      <c r="O64" s="58"/>
      <c r="P64" s="53"/>
      <c r="Q64" s="53"/>
      <c r="R64" s="67"/>
      <c r="S64" s="58"/>
      <c r="T64" s="53"/>
      <c r="U64" s="53"/>
      <c r="V64" s="67"/>
      <c r="W64" s="58"/>
      <c r="X64" s="53"/>
      <c r="Y64" s="53"/>
      <c r="Z64" s="53"/>
      <c r="AA64" s="67"/>
      <c r="AB64" s="58"/>
      <c r="AC64" s="53"/>
      <c r="AD64" s="53"/>
      <c r="AE64" s="67"/>
      <c r="AF64" s="58"/>
      <c r="AG64" s="53"/>
      <c r="AH64" s="53"/>
      <c r="AI64" s="67"/>
      <c r="AJ64" s="58"/>
      <c r="AK64" s="53"/>
      <c r="AL64" s="53"/>
      <c r="AM64" s="67"/>
      <c r="AN64" s="58"/>
      <c r="AO64" s="53"/>
      <c r="AP64" s="53"/>
      <c r="AQ64" s="53"/>
      <c r="AR64" s="67"/>
      <c r="AS64" s="58"/>
      <c r="AT64" s="53"/>
      <c r="AU64" s="53"/>
      <c r="AV64" s="99"/>
      <c r="AW64" s="58"/>
      <c r="AX64" s="53"/>
      <c r="AY64" s="53"/>
      <c r="AZ64" s="53"/>
      <c r="BA64" s="58"/>
      <c r="BB64" s="53"/>
      <c r="BC64" s="53"/>
      <c r="BD64" s="99"/>
      <c r="BE64" s="58"/>
      <c r="BF64" s="53"/>
      <c r="BG64" s="53"/>
      <c r="BH64" s="67"/>
      <c r="BI64" s="58"/>
      <c r="BJ64" s="53"/>
      <c r="BK64" s="53"/>
      <c r="BL64" s="67"/>
      <c r="BM64" s="60">
        <f>COUNTIF(O64:AA64,"E")</f>
        <v>0</v>
      </c>
      <c r="BN64" s="46">
        <f>COUNTIF(AB64:AM64,"E")</f>
        <v>0</v>
      </c>
      <c r="BO64" s="46">
        <f>COUNTIF(AN64:AZ64,"E")</f>
        <v>0</v>
      </c>
      <c r="BP64" s="46">
        <f>COUNTIF(BA64:BL64,"E")</f>
        <v>0</v>
      </c>
      <c r="BQ64" s="61">
        <f>SUM(BM64:BP64)</f>
        <v>0</v>
      </c>
      <c r="BR64" s="522"/>
      <c r="BS64" s="522"/>
      <c r="BT64" s="522"/>
      <c r="BU64" s="522"/>
      <c r="BV64" s="522"/>
    </row>
    <row r="65" spans="1:74" s="5" customFormat="1" ht="19.5" customHeight="1" collapsed="1" thickBot="1" x14ac:dyDescent="0.3">
      <c r="A65" s="541"/>
      <c r="B65" s="777"/>
      <c r="C65" s="767" t="s">
        <v>139</v>
      </c>
      <c r="D65" s="812" t="s">
        <v>140</v>
      </c>
      <c r="E65" s="812"/>
      <c r="F65" s="769" t="s">
        <v>141</v>
      </c>
      <c r="G65" s="12" t="s">
        <v>76</v>
      </c>
      <c r="H65" s="758" t="s">
        <v>77</v>
      </c>
      <c r="I65" s="758" t="s">
        <v>77</v>
      </c>
      <c r="J65" s="758"/>
      <c r="K65" s="758"/>
      <c r="L65" s="758" t="s">
        <v>77</v>
      </c>
      <c r="M65" s="759" t="s">
        <v>142</v>
      </c>
      <c r="N65" s="760" t="s">
        <v>79</v>
      </c>
      <c r="O65" s="133">
        <f t="shared" ref="O65:Z65" si="24">COUNTIF(O67:O72,"P")</f>
        <v>0</v>
      </c>
      <c r="P65" s="127">
        <f t="shared" si="24"/>
        <v>0</v>
      </c>
      <c r="Q65" s="127">
        <f t="shared" si="24"/>
        <v>0</v>
      </c>
      <c r="R65" s="134">
        <f t="shared" si="24"/>
        <v>1</v>
      </c>
      <c r="S65" s="133">
        <f t="shared" si="24"/>
        <v>0</v>
      </c>
      <c r="T65" s="127">
        <f t="shared" si="24"/>
        <v>0</v>
      </c>
      <c r="U65" s="127">
        <f t="shared" si="24"/>
        <v>0</v>
      </c>
      <c r="V65" s="134">
        <f t="shared" si="24"/>
        <v>0</v>
      </c>
      <c r="W65" s="133">
        <f t="shared" si="24"/>
        <v>1</v>
      </c>
      <c r="X65" s="127">
        <f t="shared" si="24"/>
        <v>0</v>
      </c>
      <c r="Y65" s="127">
        <f t="shared" si="24"/>
        <v>0</v>
      </c>
      <c r="Z65" s="127">
        <f t="shared" si="24"/>
        <v>0</v>
      </c>
      <c r="AA65" s="134"/>
      <c r="AB65" s="133">
        <f t="shared" ref="AB65:BD65" si="25">COUNTIF(AB67:AB72,"P")</f>
        <v>0</v>
      </c>
      <c r="AC65" s="127">
        <f t="shared" si="25"/>
        <v>0</v>
      </c>
      <c r="AD65" s="127">
        <f t="shared" si="25"/>
        <v>0</v>
      </c>
      <c r="AE65" s="134">
        <f t="shared" si="25"/>
        <v>0</v>
      </c>
      <c r="AF65" s="133">
        <f t="shared" si="25"/>
        <v>1</v>
      </c>
      <c r="AG65" s="127">
        <f t="shared" si="25"/>
        <v>0</v>
      </c>
      <c r="AH65" s="127">
        <f t="shared" si="25"/>
        <v>0</v>
      </c>
      <c r="AI65" s="134">
        <f t="shared" si="25"/>
        <v>0</v>
      </c>
      <c r="AJ65" s="133">
        <f t="shared" si="25"/>
        <v>2</v>
      </c>
      <c r="AK65" s="127">
        <f t="shared" si="25"/>
        <v>1</v>
      </c>
      <c r="AL65" s="127">
        <f t="shared" si="25"/>
        <v>0</v>
      </c>
      <c r="AM65" s="134">
        <f t="shared" si="25"/>
        <v>0</v>
      </c>
      <c r="AN65" s="133">
        <f t="shared" si="25"/>
        <v>0</v>
      </c>
      <c r="AO65" s="127">
        <f t="shared" si="25"/>
        <v>1</v>
      </c>
      <c r="AP65" s="127">
        <f t="shared" si="25"/>
        <v>1</v>
      </c>
      <c r="AQ65" s="127">
        <f t="shared" si="25"/>
        <v>0</v>
      </c>
      <c r="AR65" s="134">
        <f t="shared" si="25"/>
        <v>0</v>
      </c>
      <c r="AS65" s="133">
        <f t="shared" si="25"/>
        <v>2</v>
      </c>
      <c r="AT65" s="127">
        <f t="shared" si="25"/>
        <v>0</v>
      </c>
      <c r="AU65" s="127">
        <f t="shared" si="25"/>
        <v>0</v>
      </c>
      <c r="AV65" s="127">
        <f t="shared" si="25"/>
        <v>0</v>
      </c>
      <c r="AW65" s="133">
        <f t="shared" si="25"/>
        <v>1</v>
      </c>
      <c r="AX65" s="127">
        <f t="shared" si="25"/>
        <v>0</v>
      </c>
      <c r="AY65" s="127">
        <f t="shared" si="25"/>
        <v>0</v>
      </c>
      <c r="AZ65" s="127">
        <f t="shared" si="25"/>
        <v>0</v>
      </c>
      <c r="BA65" s="133">
        <f t="shared" si="25"/>
        <v>0</v>
      </c>
      <c r="BB65" s="127">
        <f t="shared" si="25"/>
        <v>0</v>
      </c>
      <c r="BC65" s="127">
        <f t="shared" si="25"/>
        <v>0</v>
      </c>
      <c r="BD65" s="127">
        <f t="shared" si="25"/>
        <v>0</v>
      </c>
      <c r="BE65" s="133">
        <f t="shared" ref="BE65:BL65" si="26">COUNTIF(BE67:BE72,"P")</f>
        <v>1</v>
      </c>
      <c r="BF65" s="127">
        <f t="shared" si="26"/>
        <v>0</v>
      </c>
      <c r="BG65" s="127">
        <f t="shared" si="26"/>
        <v>0</v>
      </c>
      <c r="BH65" s="134">
        <f t="shared" si="26"/>
        <v>1</v>
      </c>
      <c r="BI65" s="133">
        <f t="shared" si="26"/>
        <v>0</v>
      </c>
      <c r="BJ65" s="127">
        <f t="shared" si="26"/>
        <v>0</v>
      </c>
      <c r="BK65" s="127">
        <f t="shared" si="26"/>
        <v>1</v>
      </c>
      <c r="BL65" s="134">
        <f t="shared" si="26"/>
        <v>0</v>
      </c>
      <c r="BM65" s="514" t="e">
        <f>+SUM(BM68+BM70+BM72+BM74+BM76+BM78+BM80+BM82+BM84)/SUM(BM67+BM69+BM71+BM73+BM75+BM77+BM79+BM81+BM83)</f>
        <v>#REF!</v>
      </c>
      <c r="BN65" s="514" t="e">
        <f>+SUM(BN68+BN70+BN72+BN74+BN76+BN78+BN80+BN82+BN84)/SUM(BN67+BN69+BN71+BN73+BN75+BN77+BN79+BN81+BN83)</f>
        <v>#REF!</v>
      </c>
      <c r="BO65" s="514" t="e">
        <f>+SUM(BO68+BO70+BO72+BO74+BO76+BO78+BO80+BO82+BO84)/SUM(BO67+BO69+BO71+BO73+BO75+BO77+BO79+BO81+BO83)</f>
        <v>#REF!</v>
      </c>
      <c r="BP65" s="514" t="e">
        <f>+SUM(BP68+BP70+BP72+BP74+BP76+BP78+BP80+BP82+BP84)/SUM(BP67+BP69+BP71+BP73+BP75+BP77+BP79+BP81+BP83)</f>
        <v>#REF!</v>
      </c>
      <c r="BQ65" s="514" t="e">
        <f>+SUM(BQ68+BQ70+BQ72+BQ74+BQ76+BQ78+BQ80+BQ82+BQ84)/SUM(BQ67+BQ69+BQ71+BQ73+BQ75+BQ77+BQ79+BQ81+BQ83)</f>
        <v>#REF!</v>
      </c>
      <c r="BR65" s="516"/>
      <c r="BS65" s="516"/>
      <c r="BT65" s="516"/>
      <c r="BU65" s="516"/>
      <c r="BV65" s="516"/>
    </row>
    <row r="66" spans="1:74" s="5" customFormat="1" ht="24" customHeight="1" x14ac:dyDescent="0.25">
      <c r="A66" s="542"/>
      <c r="B66" s="777"/>
      <c r="C66" s="767" t="s">
        <v>139</v>
      </c>
      <c r="D66" s="813" t="s">
        <v>140</v>
      </c>
      <c r="E66" s="813"/>
      <c r="F66" s="770"/>
      <c r="G66" s="12" t="s">
        <v>80</v>
      </c>
      <c r="H66" s="758"/>
      <c r="I66" s="758"/>
      <c r="J66" s="758"/>
      <c r="K66" s="758"/>
      <c r="L66" s="758"/>
      <c r="M66" s="759"/>
      <c r="N66" s="760"/>
      <c r="O66" s="135">
        <f t="shared" ref="O66:Z66" si="27">COUNTIF(O67:O72,"E")</f>
        <v>0</v>
      </c>
      <c r="P66" s="128">
        <f t="shared" si="27"/>
        <v>0</v>
      </c>
      <c r="Q66" s="128">
        <f t="shared" si="27"/>
        <v>0</v>
      </c>
      <c r="R66" s="136">
        <f t="shared" si="27"/>
        <v>0</v>
      </c>
      <c r="S66" s="135">
        <f t="shared" si="27"/>
        <v>0</v>
      </c>
      <c r="T66" s="128">
        <f t="shared" si="27"/>
        <v>0</v>
      </c>
      <c r="U66" s="128">
        <f t="shared" si="27"/>
        <v>0</v>
      </c>
      <c r="V66" s="136">
        <f t="shared" si="27"/>
        <v>0</v>
      </c>
      <c r="W66" s="135">
        <f t="shared" si="27"/>
        <v>0</v>
      </c>
      <c r="X66" s="128">
        <f t="shared" si="27"/>
        <v>0</v>
      </c>
      <c r="Y66" s="128">
        <f t="shared" si="27"/>
        <v>0</v>
      </c>
      <c r="Z66" s="128">
        <f t="shared" si="27"/>
        <v>0</v>
      </c>
      <c r="AA66" s="136"/>
      <c r="AB66" s="135">
        <f t="shared" ref="AB66:BD66" si="28">COUNTIF(AB67:AB72,"E")</f>
        <v>0</v>
      </c>
      <c r="AC66" s="128">
        <f t="shared" si="28"/>
        <v>0</v>
      </c>
      <c r="AD66" s="128">
        <f t="shared" si="28"/>
        <v>0</v>
      </c>
      <c r="AE66" s="136">
        <f t="shared" si="28"/>
        <v>0</v>
      </c>
      <c r="AF66" s="135">
        <f t="shared" si="28"/>
        <v>0</v>
      </c>
      <c r="AG66" s="128">
        <f t="shared" si="28"/>
        <v>0</v>
      </c>
      <c r="AH66" s="128">
        <f t="shared" si="28"/>
        <v>0</v>
      </c>
      <c r="AI66" s="136">
        <f t="shared" si="28"/>
        <v>0</v>
      </c>
      <c r="AJ66" s="135">
        <f t="shared" si="28"/>
        <v>0</v>
      </c>
      <c r="AK66" s="128">
        <f t="shared" si="28"/>
        <v>0</v>
      </c>
      <c r="AL66" s="128">
        <f t="shared" si="28"/>
        <v>0</v>
      </c>
      <c r="AM66" s="136">
        <f t="shared" si="28"/>
        <v>0</v>
      </c>
      <c r="AN66" s="135">
        <f t="shared" si="28"/>
        <v>0</v>
      </c>
      <c r="AO66" s="128">
        <f t="shared" si="28"/>
        <v>0</v>
      </c>
      <c r="AP66" s="128">
        <f t="shared" si="28"/>
        <v>0</v>
      </c>
      <c r="AQ66" s="128">
        <f t="shared" si="28"/>
        <v>0</v>
      </c>
      <c r="AR66" s="136">
        <f t="shared" si="28"/>
        <v>0</v>
      </c>
      <c r="AS66" s="135">
        <f t="shared" si="28"/>
        <v>0</v>
      </c>
      <c r="AT66" s="128">
        <f t="shared" si="28"/>
        <v>0</v>
      </c>
      <c r="AU66" s="128">
        <f t="shared" si="28"/>
        <v>0</v>
      </c>
      <c r="AV66" s="128">
        <f t="shared" si="28"/>
        <v>0</v>
      </c>
      <c r="AW66" s="135">
        <f t="shared" si="28"/>
        <v>0</v>
      </c>
      <c r="AX66" s="128">
        <f t="shared" si="28"/>
        <v>0</v>
      </c>
      <c r="AY66" s="128">
        <f t="shared" si="28"/>
        <v>0</v>
      </c>
      <c r="AZ66" s="128">
        <f t="shared" si="28"/>
        <v>0</v>
      </c>
      <c r="BA66" s="135">
        <f t="shared" si="28"/>
        <v>0</v>
      </c>
      <c r="BB66" s="128">
        <f t="shared" si="28"/>
        <v>0</v>
      </c>
      <c r="BC66" s="128">
        <f t="shared" si="28"/>
        <v>0</v>
      </c>
      <c r="BD66" s="128">
        <f t="shared" si="28"/>
        <v>0</v>
      </c>
      <c r="BE66" s="135">
        <f t="shared" ref="BE66:BL66" si="29">COUNTIF(BE67:BE72,"E")</f>
        <v>0</v>
      </c>
      <c r="BF66" s="128">
        <f t="shared" si="29"/>
        <v>0</v>
      </c>
      <c r="BG66" s="128">
        <f t="shared" si="29"/>
        <v>0</v>
      </c>
      <c r="BH66" s="136">
        <f t="shared" si="29"/>
        <v>0</v>
      </c>
      <c r="BI66" s="135">
        <f t="shared" si="29"/>
        <v>0</v>
      </c>
      <c r="BJ66" s="128">
        <f t="shared" si="29"/>
        <v>0</v>
      </c>
      <c r="BK66" s="128">
        <f t="shared" si="29"/>
        <v>0</v>
      </c>
      <c r="BL66" s="136">
        <f t="shared" si="29"/>
        <v>0</v>
      </c>
      <c r="BM66" s="515"/>
      <c r="BN66" s="515"/>
      <c r="BO66" s="515"/>
      <c r="BP66" s="515"/>
      <c r="BQ66" s="515"/>
      <c r="BR66" s="517"/>
      <c r="BS66" s="517"/>
      <c r="BT66" s="517"/>
      <c r="BU66" s="517"/>
      <c r="BV66" s="517"/>
    </row>
    <row r="67" spans="1:74" s="5" customFormat="1" ht="18" hidden="1" customHeight="1" outlineLevel="1" thickBot="1" x14ac:dyDescent="0.3">
      <c r="A67" s="541"/>
      <c r="B67" s="777"/>
      <c r="C67" s="767" t="s">
        <v>139</v>
      </c>
      <c r="D67" s="814" t="s">
        <v>143</v>
      </c>
      <c r="E67" s="815" t="s">
        <v>144</v>
      </c>
      <c r="F67" s="816" t="s">
        <v>145</v>
      </c>
      <c r="G67" s="12" t="s">
        <v>76</v>
      </c>
      <c r="H67" s="758" t="s">
        <v>77</v>
      </c>
      <c r="I67" s="758"/>
      <c r="J67" s="758"/>
      <c r="K67" s="758"/>
      <c r="L67" s="758" t="s">
        <v>77</v>
      </c>
      <c r="M67" s="759" t="s">
        <v>78</v>
      </c>
      <c r="N67" s="760" t="s">
        <v>79</v>
      </c>
      <c r="O67" s="56"/>
      <c r="P67" s="25"/>
      <c r="Q67" s="25"/>
      <c r="R67" s="66" t="s">
        <v>76</v>
      </c>
      <c r="S67" s="56"/>
      <c r="T67" s="25"/>
      <c r="U67" s="25"/>
      <c r="V67" s="66"/>
      <c r="W67" s="56" t="s">
        <v>76</v>
      </c>
      <c r="X67" s="25"/>
      <c r="Y67" s="25"/>
      <c r="Z67" s="25"/>
      <c r="AA67" s="66"/>
      <c r="AB67" s="56"/>
      <c r="AC67" s="25"/>
      <c r="AD67" s="25"/>
      <c r="AE67" s="66"/>
      <c r="AF67" s="56" t="s">
        <v>76</v>
      </c>
      <c r="AG67" s="25"/>
      <c r="AH67" s="25"/>
      <c r="AI67" s="66"/>
      <c r="AJ67" s="56" t="s">
        <v>76</v>
      </c>
      <c r="AK67" s="25"/>
      <c r="AL67" s="25"/>
      <c r="AM67" s="66"/>
      <c r="AN67" s="56"/>
      <c r="AO67" s="25"/>
      <c r="AP67" s="25"/>
      <c r="AQ67" s="25"/>
      <c r="AR67" s="66"/>
      <c r="AS67" s="56" t="s">
        <v>76</v>
      </c>
      <c r="AT67" s="25"/>
      <c r="AU67" s="25"/>
      <c r="AV67" s="98"/>
      <c r="AW67" s="56" t="s">
        <v>76</v>
      </c>
      <c r="AX67" s="25"/>
      <c r="AY67" s="25"/>
      <c r="AZ67" s="25"/>
      <c r="BA67" s="56"/>
      <c r="BB67" s="25"/>
      <c r="BC67" s="25"/>
      <c r="BD67" s="98"/>
      <c r="BE67" s="56" t="s">
        <v>76</v>
      </c>
      <c r="BF67" s="25"/>
      <c r="BG67" s="25"/>
      <c r="BH67" s="66" t="s">
        <v>76</v>
      </c>
      <c r="BI67" s="56"/>
      <c r="BJ67" s="25"/>
      <c r="BK67" s="25" t="s">
        <v>76</v>
      </c>
      <c r="BL67" s="66"/>
      <c r="BM67" s="52">
        <f>COUNTIF(O67:AA67,"P")</f>
        <v>2</v>
      </c>
      <c r="BN67" s="52" t="e">
        <f>+SUM(BN72+BN74)/SUM(BN71+BN73)</f>
        <v>#REF!</v>
      </c>
      <c r="BO67" s="52" t="e">
        <f>+SUM(BO72+BO74)/SUM(BO71+BO73)</f>
        <v>#REF!</v>
      </c>
      <c r="BP67" s="52" t="e">
        <f>+SUM(BP72+BP74)/SUM(BP71+BP73)</f>
        <v>#REF!</v>
      </c>
      <c r="BQ67" s="52" t="e">
        <f>+SUM(BQ72+BQ74)/SUM(BQ71+BQ73)</f>
        <v>#REF!</v>
      </c>
      <c r="BR67" s="522">
        <f>+SUM(BM68)/(BM67)</f>
        <v>0</v>
      </c>
      <c r="BS67" s="522" t="e">
        <f>+SUM(BN68)/(BN67)</f>
        <v>#REF!</v>
      </c>
      <c r="BT67" s="522" t="e">
        <f>+SUM(BO68)/(BO67)</f>
        <v>#REF!</v>
      </c>
      <c r="BU67" s="522" t="e">
        <f>+SUM(BP68)/(BP67)</f>
        <v>#REF!</v>
      </c>
      <c r="BV67" s="522" t="e">
        <f>+SUM(BQ68)/(BQ67)</f>
        <v>#REF!</v>
      </c>
    </row>
    <row r="68" spans="1:74" s="5" customFormat="1" ht="19.5" hidden="1" customHeight="1" outlineLevel="1" x14ac:dyDescent="0.25">
      <c r="A68" s="542"/>
      <c r="B68" s="777"/>
      <c r="C68" s="767" t="s">
        <v>139</v>
      </c>
      <c r="D68" s="814"/>
      <c r="E68" s="815"/>
      <c r="F68" s="817"/>
      <c r="G68" s="12" t="s">
        <v>80</v>
      </c>
      <c r="H68" s="758"/>
      <c r="I68" s="758"/>
      <c r="J68" s="758"/>
      <c r="K68" s="758"/>
      <c r="L68" s="758"/>
      <c r="M68" s="759"/>
      <c r="N68" s="760"/>
      <c r="O68" s="58"/>
      <c r="P68" s="53"/>
      <c r="Q68" s="53"/>
      <c r="R68" s="67"/>
      <c r="S68" s="58"/>
      <c r="T68" s="53"/>
      <c r="U68" s="53"/>
      <c r="V68" s="67"/>
      <c r="W68" s="58"/>
      <c r="X68" s="53"/>
      <c r="Y68" s="53"/>
      <c r="Z68" s="53"/>
      <c r="AA68" s="67"/>
      <c r="AB68" s="58"/>
      <c r="AC68" s="53"/>
      <c r="AD68" s="53"/>
      <c r="AE68" s="67"/>
      <c r="AF68" s="58"/>
      <c r="AG68" s="53"/>
      <c r="AH68" s="53"/>
      <c r="AI68" s="67"/>
      <c r="AJ68" s="58"/>
      <c r="AK68" s="53"/>
      <c r="AL68" s="53"/>
      <c r="AM68" s="67"/>
      <c r="AN68" s="58"/>
      <c r="AO68" s="53"/>
      <c r="AP68" s="53"/>
      <c r="AQ68" s="53"/>
      <c r="AR68" s="67"/>
      <c r="AS68" s="58"/>
      <c r="AT68" s="53"/>
      <c r="AU68" s="53"/>
      <c r="AV68" s="99"/>
      <c r="AW68" s="58"/>
      <c r="AX68" s="53"/>
      <c r="AY68" s="53"/>
      <c r="AZ68" s="53"/>
      <c r="BA68" s="58"/>
      <c r="BB68" s="53"/>
      <c r="BC68" s="53"/>
      <c r="BD68" s="99"/>
      <c r="BE68" s="58"/>
      <c r="BF68" s="53"/>
      <c r="BG68" s="53"/>
      <c r="BH68" s="67"/>
      <c r="BI68" s="58"/>
      <c r="BJ68" s="53"/>
      <c r="BK68" s="53"/>
      <c r="BL68" s="67"/>
      <c r="BM68" s="60">
        <f>COUNTIF(O68:AA68,"E")</f>
        <v>0</v>
      </c>
      <c r="BN68" s="46">
        <f>COUNTIF(AB68:AM68,"E")</f>
        <v>0</v>
      </c>
      <c r="BO68" s="46">
        <f>COUNTIF(AN68:AZ68,"E")</f>
        <v>0</v>
      </c>
      <c r="BP68" s="46">
        <f>COUNTIF(BA68:BL68,"E")</f>
        <v>0</v>
      </c>
      <c r="BQ68" s="61">
        <f>SUM(BM68:BP68)</f>
        <v>0</v>
      </c>
      <c r="BR68" s="522"/>
      <c r="BS68" s="522"/>
      <c r="BT68" s="522"/>
      <c r="BU68" s="522"/>
      <c r="BV68" s="522"/>
    </row>
    <row r="69" spans="1:74" s="5" customFormat="1" ht="21.75" hidden="1" customHeight="1" outlineLevel="1" x14ac:dyDescent="0.25">
      <c r="A69" s="539"/>
      <c r="B69" s="777"/>
      <c r="C69" s="818"/>
      <c r="D69" s="819" t="s">
        <v>146</v>
      </c>
      <c r="E69" s="727" t="s">
        <v>147</v>
      </c>
      <c r="F69" s="816" t="s">
        <v>148</v>
      </c>
      <c r="G69" s="12" t="s">
        <v>76</v>
      </c>
      <c r="H69" s="758" t="s">
        <v>77</v>
      </c>
      <c r="I69" s="758"/>
      <c r="J69" s="758"/>
      <c r="K69" s="758"/>
      <c r="L69" s="758" t="s">
        <v>77</v>
      </c>
      <c r="M69" s="759" t="s">
        <v>142</v>
      </c>
      <c r="N69" s="760" t="s">
        <v>79</v>
      </c>
      <c r="O69" s="56"/>
      <c r="P69" s="25"/>
      <c r="Q69" s="25"/>
      <c r="R69" s="66"/>
      <c r="S69" s="56"/>
      <c r="T69" s="25"/>
      <c r="U69" s="25"/>
      <c r="V69" s="66"/>
      <c r="W69" s="56"/>
      <c r="X69" s="25"/>
      <c r="Y69" s="25"/>
      <c r="Z69" s="25"/>
      <c r="AA69" s="66"/>
      <c r="AB69" s="56"/>
      <c r="AC69" s="25"/>
      <c r="AD69" s="25"/>
      <c r="AE69" s="66"/>
      <c r="AF69" s="56"/>
      <c r="AG69" s="25"/>
      <c r="AH69" s="25"/>
      <c r="AI69" s="66"/>
      <c r="AJ69" s="56" t="s">
        <v>76</v>
      </c>
      <c r="AK69" s="25" t="s">
        <v>76</v>
      </c>
      <c r="AL69" s="25"/>
      <c r="AM69" s="66"/>
      <c r="AN69" s="56"/>
      <c r="AO69" s="56" t="s">
        <v>76</v>
      </c>
      <c r="AP69" s="56" t="s">
        <v>76</v>
      </c>
      <c r="AQ69" s="53"/>
      <c r="AR69" s="67"/>
      <c r="AS69" s="56" t="s">
        <v>76</v>
      </c>
      <c r="AT69" s="25"/>
      <c r="AU69" s="25"/>
      <c r="AV69" s="98"/>
      <c r="AW69" s="56"/>
      <c r="AX69" s="25"/>
      <c r="AY69" s="25"/>
      <c r="AZ69" s="25"/>
      <c r="BA69" s="56"/>
      <c r="BB69" s="25"/>
      <c r="BC69" s="25"/>
      <c r="BD69" s="98"/>
      <c r="BE69" s="56"/>
      <c r="BF69" s="25"/>
      <c r="BG69" s="25"/>
      <c r="BH69" s="66"/>
      <c r="BI69" s="56"/>
      <c r="BJ69" s="25"/>
      <c r="BK69" s="25"/>
      <c r="BL69" s="66"/>
      <c r="BM69" s="52">
        <f>COUNTIF(O69:AA69,"P")</f>
        <v>0</v>
      </c>
      <c r="BN69" s="13">
        <f>COUNTIF(AB67:AM67,"P")</f>
        <v>2</v>
      </c>
      <c r="BO69" s="13">
        <f>COUNTIF(AN67:AZ67,"P")</f>
        <v>2</v>
      </c>
      <c r="BP69" s="13">
        <f>COUNTIF(BA67:BL67,"P")</f>
        <v>3</v>
      </c>
      <c r="BQ69" s="13">
        <f>SUM(BM69:BP69)</f>
        <v>7</v>
      </c>
      <c r="BR69" s="522" t="e">
        <f>+SUM(BM70)/(BM69)</f>
        <v>#DIV/0!</v>
      </c>
      <c r="BS69" s="522">
        <f>+SUM(BN70)/(BN69)</f>
        <v>0</v>
      </c>
      <c r="BT69" s="522">
        <f>+SUM(BO70)/(BO69)</f>
        <v>0</v>
      </c>
      <c r="BU69" s="522">
        <f>+SUM(BP70)/(BP69)</f>
        <v>0</v>
      </c>
      <c r="BV69" s="522">
        <f>+SUM(BQ70)/(BQ69)</f>
        <v>0</v>
      </c>
    </row>
    <row r="70" spans="1:74" s="5" customFormat="1" ht="21" hidden="1" customHeight="1" outlineLevel="1" x14ac:dyDescent="0.25">
      <c r="A70" s="541"/>
      <c r="B70" s="777"/>
      <c r="C70" s="818"/>
      <c r="D70" s="819"/>
      <c r="E70" s="728"/>
      <c r="F70" s="817"/>
      <c r="G70" s="12" t="s">
        <v>80</v>
      </c>
      <c r="H70" s="758"/>
      <c r="I70" s="758"/>
      <c r="J70" s="758"/>
      <c r="K70" s="758"/>
      <c r="L70" s="758"/>
      <c r="M70" s="759"/>
      <c r="N70" s="760"/>
      <c r="O70" s="58"/>
      <c r="P70" s="53"/>
      <c r="Q70" s="53"/>
      <c r="R70" s="67"/>
      <c r="S70" s="58"/>
      <c r="T70" s="53"/>
      <c r="U70" s="53"/>
      <c r="V70" s="67"/>
      <c r="W70" s="58"/>
      <c r="X70" s="53"/>
      <c r="Y70" s="53"/>
      <c r="Z70" s="53"/>
      <c r="AA70" s="67"/>
      <c r="AB70" s="58"/>
      <c r="AC70" s="53"/>
      <c r="AD70" s="53"/>
      <c r="AE70" s="67"/>
      <c r="AF70" s="58"/>
      <c r="AG70" s="53"/>
      <c r="AH70" s="53"/>
      <c r="AI70" s="67"/>
      <c r="AJ70" s="58"/>
      <c r="AK70" s="53"/>
      <c r="AL70" s="53"/>
      <c r="AM70" s="67"/>
      <c r="AN70" s="58"/>
      <c r="AO70" s="53"/>
      <c r="AP70" s="53"/>
      <c r="AQ70" s="53"/>
      <c r="AR70" s="67"/>
      <c r="AS70" s="58"/>
      <c r="AT70" s="53"/>
      <c r="AU70" s="53"/>
      <c r="AV70" s="99"/>
      <c r="AW70" s="58"/>
      <c r="AX70" s="53"/>
      <c r="AY70" s="53"/>
      <c r="AZ70" s="53"/>
      <c r="BA70" s="58"/>
      <c r="BB70" s="53"/>
      <c r="BC70" s="53"/>
      <c r="BD70" s="99"/>
      <c r="BE70" s="58"/>
      <c r="BF70" s="53"/>
      <c r="BG70" s="53"/>
      <c r="BH70" s="67"/>
      <c r="BI70" s="58"/>
      <c r="BJ70" s="53"/>
      <c r="BK70" s="53"/>
      <c r="BL70" s="67"/>
      <c r="BM70" s="60">
        <f>COUNTIF(O70:AA70,"E")</f>
        <v>0</v>
      </c>
      <c r="BN70" s="46">
        <f>COUNTIF(AB68:AM68,"E")</f>
        <v>0</v>
      </c>
      <c r="BO70" s="46">
        <f>COUNTIF(AN68:AZ68,"E")</f>
        <v>0</v>
      </c>
      <c r="BP70" s="46">
        <f>COUNTIF(BA68:BL68,"E")</f>
        <v>0</v>
      </c>
      <c r="BQ70" s="61">
        <f>SUM(BM70:BP70)</f>
        <v>0</v>
      </c>
      <c r="BR70" s="522"/>
      <c r="BS70" s="522"/>
      <c r="BT70" s="522"/>
      <c r="BU70" s="522"/>
      <c r="BV70" s="522"/>
    </row>
    <row r="71" spans="1:74" s="5" customFormat="1" ht="18.600000000000001" hidden="1" customHeight="1" outlineLevel="1" x14ac:dyDescent="0.25">
      <c r="A71" s="539"/>
      <c r="B71" s="777"/>
      <c r="C71" s="818"/>
      <c r="D71" s="820" t="s">
        <v>149</v>
      </c>
      <c r="E71" s="820"/>
      <c r="F71" s="816"/>
      <c r="G71" s="12" t="s">
        <v>76</v>
      </c>
      <c r="H71" s="758"/>
      <c r="I71" s="758"/>
      <c r="J71" s="758"/>
      <c r="K71" s="758"/>
      <c r="L71" s="758"/>
      <c r="M71" s="759"/>
      <c r="N71" s="760"/>
      <c r="O71" s="56"/>
      <c r="P71" s="25"/>
      <c r="Q71" s="25"/>
      <c r="R71" s="66"/>
      <c r="S71" s="56"/>
      <c r="T71" s="25"/>
      <c r="U71" s="25"/>
      <c r="V71" s="66"/>
      <c r="W71" s="56"/>
      <c r="X71" s="25"/>
      <c r="Y71" s="25"/>
      <c r="Z71" s="25"/>
      <c r="AA71" s="66"/>
      <c r="AB71" s="56"/>
      <c r="AC71" s="25"/>
      <c r="AD71" s="25"/>
      <c r="AE71" s="66"/>
      <c r="AF71" s="56"/>
      <c r="AG71" s="25"/>
      <c r="AH71" s="25"/>
      <c r="AI71" s="66"/>
      <c r="AJ71" s="56"/>
      <c r="AK71" s="25"/>
      <c r="AL71" s="25"/>
      <c r="AM71" s="66"/>
      <c r="AN71" s="56"/>
      <c r="AO71" s="25"/>
      <c r="AP71" s="25"/>
      <c r="AQ71" s="25"/>
      <c r="AR71" s="66"/>
      <c r="AS71" s="56"/>
      <c r="AT71" s="25"/>
      <c r="AU71" s="25"/>
      <c r="AV71" s="98"/>
      <c r="AW71" s="56"/>
      <c r="AX71" s="25"/>
      <c r="AY71" s="25"/>
      <c r="AZ71" s="25"/>
      <c r="BA71" s="56"/>
      <c r="BB71" s="25"/>
      <c r="BC71" s="25"/>
      <c r="BD71" s="98"/>
      <c r="BE71" s="56"/>
      <c r="BF71" s="25"/>
      <c r="BG71" s="25"/>
      <c r="BH71" s="66"/>
      <c r="BI71" s="56"/>
      <c r="BJ71" s="25"/>
      <c r="BK71" s="25"/>
      <c r="BL71" s="66"/>
      <c r="BM71" s="52">
        <f>COUNTIF(O71:AA71,"P")</f>
        <v>0</v>
      </c>
      <c r="BN71" s="13">
        <f>COUNTIF(AB71:AM71,"P")</f>
        <v>0</v>
      </c>
      <c r="BO71" s="13">
        <f>COUNTIF(AN71:AZ71,"P")</f>
        <v>0</v>
      </c>
      <c r="BP71" s="13">
        <f>COUNTIF(BA71:BL71,"P")</f>
        <v>0</v>
      </c>
      <c r="BQ71" s="13">
        <f>SUM(BM71:BP71)</f>
        <v>0</v>
      </c>
      <c r="BR71" s="522" t="e">
        <f>+SUM(BM72)/(BM71)</f>
        <v>#DIV/0!</v>
      </c>
      <c r="BS71" s="522" t="e">
        <f>+SUM(BN72)/(BN71)</f>
        <v>#DIV/0!</v>
      </c>
      <c r="BT71" s="522" t="e">
        <f>+SUM(BO72)/(BO71)</f>
        <v>#DIV/0!</v>
      </c>
      <c r="BU71" s="522" t="e">
        <f>+SUM(BP72)/(BP71)</f>
        <v>#DIV/0!</v>
      </c>
      <c r="BV71" s="522" t="e">
        <f>+SUM(BQ72)/(BQ71)</f>
        <v>#DIV/0!</v>
      </c>
    </row>
    <row r="72" spans="1:74" s="5" customFormat="1" ht="21.6" hidden="1" customHeight="1" outlineLevel="1" x14ac:dyDescent="0.25">
      <c r="A72" s="541"/>
      <c r="B72" s="821"/>
      <c r="C72" s="818"/>
      <c r="D72" s="820"/>
      <c r="E72" s="820"/>
      <c r="F72" s="817"/>
      <c r="G72" s="12" t="s">
        <v>80</v>
      </c>
      <c r="H72" s="758"/>
      <c r="I72" s="758"/>
      <c r="J72" s="758"/>
      <c r="K72" s="758"/>
      <c r="L72" s="758"/>
      <c r="M72" s="759"/>
      <c r="N72" s="760"/>
      <c r="O72" s="58"/>
      <c r="P72" s="53"/>
      <c r="Q72" s="53"/>
      <c r="R72" s="67"/>
      <c r="S72" s="58"/>
      <c r="T72" s="53"/>
      <c r="U72" s="53"/>
      <c r="V72" s="67"/>
      <c r="W72" s="58"/>
      <c r="X72" s="53"/>
      <c r="Y72" s="53"/>
      <c r="Z72" s="53"/>
      <c r="AA72" s="67"/>
      <c r="AB72" s="58"/>
      <c r="AC72" s="53"/>
      <c r="AD72" s="53"/>
      <c r="AE72" s="67"/>
      <c r="AF72" s="58"/>
      <c r="AG72" s="53"/>
      <c r="AH72" s="53"/>
      <c r="AI72" s="67"/>
      <c r="AJ72" s="58"/>
      <c r="AK72" s="53"/>
      <c r="AL72" s="53"/>
      <c r="AM72" s="67"/>
      <c r="AN72" s="58"/>
      <c r="AO72" s="53"/>
      <c r="AP72" s="53"/>
      <c r="AQ72" s="53"/>
      <c r="AR72" s="67"/>
      <c r="AS72" s="58"/>
      <c r="AT72" s="53"/>
      <c r="AU72" s="53"/>
      <c r="AV72" s="99"/>
      <c r="AW72" s="58"/>
      <c r="AX72" s="53"/>
      <c r="AY72" s="53"/>
      <c r="AZ72" s="53"/>
      <c r="BA72" s="58"/>
      <c r="BB72" s="53"/>
      <c r="BC72" s="53"/>
      <c r="BD72" s="99"/>
      <c r="BE72" s="58"/>
      <c r="BF72" s="53"/>
      <c r="BG72" s="53"/>
      <c r="BH72" s="67"/>
      <c r="BI72" s="58"/>
      <c r="BJ72" s="53"/>
      <c r="BK72" s="53"/>
      <c r="BL72" s="67"/>
      <c r="BM72" s="60">
        <f>COUNTIF(O72:AA72,"E")</f>
        <v>0</v>
      </c>
      <c r="BN72" s="46">
        <f>COUNTIF(AB72:AM72,"E")</f>
        <v>0</v>
      </c>
      <c r="BO72" s="46">
        <f>COUNTIF(AN72:AZ72,"E")</f>
        <v>0</v>
      </c>
      <c r="BP72" s="46">
        <f>COUNTIF(BA72:BL72,"E")</f>
        <v>0</v>
      </c>
      <c r="BQ72" s="61">
        <f>SUM(BM72:BP72)</f>
        <v>0</v>
      </c>
      <c r="BR72" s="522"/>
      <c r="BS72" s="522"/>
      <c r="BT72" s="522"/>
      <c r="BU72" s="522"/>
      <c r="BV72" s="522"/>
    </row>
    <row r="73" spans="1:74" s="5" customFormat="1" ht="18.75" customHeight="1" collapsed="1" x14ac:dyDescent="0.25">
      <c r="A73" s="539"/>
      <c r="B73" s="822"/>
      <c r="C73" s="823"/>
      <c r="D73" s="824" t="s">
        <v>566</v>
      </c>
      <c r="E73" s="824"/>
      <c r="F73" s="825" t="s">
        <v>150</v>
      </c>
      <c r="G73" s="12" t="s">
        <v>76</v>
      </c>
      <c r="H73" s="758"/>
      <c r="I73" s="758"/>
      <c r="J73" s="758"/>
      <c r="K73" s="758"/>
      <c r="L73" s="758"/>
      <c r="M73" s="805" t="s">
        <v>151</v>
      </c>
      <c r="N73" s="760" t="s">
        <v>152</v>
      </c>
      <c r="O73" s="133">
        <f t="shared" ref="O73:Z73" si="30">COUNTIF(O75:O82,"P")</f>
        <v>0</v>
      </c>
      <c r="P73" s="127">
        <f t="shared" si="30"/>
        <v>0</v>
      </c>
      <c r="Q73" s="127">
        <f t="shared" si="30"/>
        <v>0</v>
      </c>
      <c r="R73" s="134">
        <f t="shared" si="30"/>
        <v>0</v>
      </c>
      <c r="S73" s="133">
        <f t="shared" si="30"/>
        <v>0</v>
      </c>
      <c r="T73" s="127">
        <f t="shared" si="30"/>
        <v>0</v>
      </c>
      <c r="U73" s="127">
        <f t="shared" si="30"/>
        <v>0</v>
      </c>
      <c r="V73" s="134">
        <f t="shared" si="30"/>
        <v>0</v>
      </c>
      <c r="W73" s="133">
        <f t="shared" si="30"/>
        <v>0</v>
      </c>
      <c r="X73" s="127">
        <f t="shared" si="30"/>
        <v>0</v>
      </c>
      <c r="Y73" s="127">
        <f t="shared" si="30"/>
        <v>0</v>
      </c>
      <c r="Z73" s="127">
        <f t="shared" si="30"/>
        <v>0</v>
      </c>
      <c r="AA73" s="134"/>
      <c r="AB73" s="133">
        <f t="shared" ref="AB73:AP73" si="31">COUNTIF(AB75:AB82,"P")</f>
        <v>0</v>
      </c>
      <c r="AC73" s="127">
        <f t="shared" si="31"/>
        <v>0</v>
      </c>
      <c r="AD73" s="127">
        <f t="shared" si="31"/>
        <v>0</v>
      </c>
      <c r="AE73" s="134">
        <f t="shared" si="31"/>
        <v>0</v>
      </c>
      <c r="AF73" s="133">
        <f t="shared" si="31"/>
        <v>0</v>
      </c>
      <c r="AG73" s="127">
        <f t="shared" si="31"/>
        <v>0</v>
      </c>
      <c r="AH73" s="127">
        <f t="shared" si="31"/>
        <v>0</v>
      </c>
      <c r="AI73" s="134">
        <f t="shared" si="31"/>
        <v>1</v>
      </c>
      <c r="AJ73" s="133">
        <f t="shared" si="31"/>
        <v>0</v>
      </c>
      <c r="AK73" s="127">
        <f t="shared" si="31"/>
        <v>0</v>
      </c>
      <c r="AL73" s="127">
        <f t="shared" si="31"/>
        <v>0</v>
      </c>
      <c r="AM73" s="134">
        <f t="shared" si="31"/>
        <v>0</v>
      </c>
      <c r="AN73" s="133">
        <f t="shared" si="31"/>
        <v>0</v>
      </c>
      <c r="AO73" s="127">
        <f t="shared" si="31"/>
        <v>0</v>
      </c>
      <c r="AP73" s="127">
        <f t="shared" si="31"/>
        <v>0</v>
      </c>
      <c r="AQ73" s="127">
        <f t="shared" ref="AQ73:AY73" si="32">COUNTIF(AQ75:AQ82,"P")</f>
        <v>0</v>
      </c>
      <c r="AR73" s="134">
        <f t="shared" si="32"/>
        <v>0</v>
      </c>
      <c r="AS73" s="133">
        <f t="shared" si="32"/>
        <v>0</v>
      </c>
      <c r="AT73" s="127">
        <f t="shared" si="32"/>
        <v>0</v>
      </c>
      <c r="AU73" s="127">
        <f t="shared" si="32"/>
        <v>0</v>
      </c>
      <c r="AV73" s="127">
        <f t="shared" si="32"/>
        <v>0</v>
      </c>
      <c r="AW73" s="133">
        <f t="shared" si="32"/>
        <v>0</v>
      </c>
      <c r="AX73" s="127">
        <f t="shared" si="32"/>
        <v>0</v>
      </c>
      <c r="AY73" s="127">
        <f t="shared" si="32"/>
        <v>0</v>
      </c>
      <c r="AZ73" s="127">
        <f t="shared" ref="AZ73:BL73" si="33">COUNTIF(AZ75:AZ82,"P")</f>
        <v>0</v>
      </c>
      <c r="BA73" s="133">
        <f t="shared" si="33"/>
        <v>0</v>
      </c>
      <c r="BB73" s="127">
        <f t="shared" si="33"/>
        <v>0</v>
      </c>
      <c r="BC73" s="127">
        <f t="shared" si="33"/>
        <v>0</v>
      </c>
      <c r="BD73" s="127">
        <f t="shared" si="33"/>
        <v>0</v>
      </c>
      <c r="BE73" s="133">
        <f t="shared" si="33"/>
        <v>0</v>
      </c>
      <c r="BF73" s="127">
        <f t="shared" si="33"/>
        <v>0</v>
      </c>
      <c r="BG73" s="127">
        <f t="shared" si="33"/>
        <v>0</v>
      </c>
      <c r="BH73" s="134">
        <f t="shared" si="33"/>
        <v>0</v>
      </c>
      <c r="BI73" s="133">
        <f t="shared" si="33"/>
        <v>0</v>
      </c>
      <c r="BJ73" s="127">
        <f t="shared" si="33"/>
        <v>0</v>
      </c>
      <c r="BK73" s="127">
        <f t="shared" si="33"/>
        <v>0</v>
      </c>
      <c r="BL73" s="134">
        <f t="shared" si="33"/>
        <v>0</v>
      </c>
      <c r="BM73" s="514" t="e">
        <f>+SUM(BM76+BM78+BM80+BM82+BM84+BM86+BM88+BM90+BM92)/SUM(BM75+BM77+BM79+BM81+BM83+BM85+BM87+BM89+BM91)</f>
        <v>#REF!</v>
      </c>
      <c r="BN73" s="514" t="e">
        <f>+SUM(BN76+BN78+BN80+BN82+BN84+BN86+BN88+BN90+BN92)/SUM(BN75+BN77+BN79+BN81+BN83+BN85+BN87+BN89+BN91)</f>
        <v>#REF!</v>
      </c>
      <c r="BO73" s="514" t="e">
        <f>+SUM(BO76+BO78+BO80+BO82+BO84+BO86+BO88+BO90+BO92)/SUM(BO75+BO77+BO79+BO81+BO83+BO85+BO87+BO89+BO91)</f>
        <v>#REF!</v>
      </c>
      <c r="BP73" s="514" t="e">
        <f>+SUM(BP76+BP78+BP80+BP82+BP84+BP86+BP88+BP90+BP92)/SUM(BP75+BP77+BP79+BP81+BP83+BP85+BP87+BP89+BP91)</f>
        <v>#REF!</v>
      </c>
      <c r="BQ73" s="514" t="e">
        <f>+SUM(BQ76+BQ78+BQ80+BQ82+BQ84+BQ86+BQ88+BQ90+BQ92)/SUM(BQ75+BQ77+BQ79+BQ81+BQ83+BQ85+BQ87+BQ89+BQ91)</f>
        <v>#REF!</v>
      </c>
      <c r="BR73" s="516"/>
      <c r="BS73" s="516"/>
      <c r="BT73" s="516"/>
      <c r="BU73" s="516"/>
      <c r="BV73" s="516"/>
    </row>
    <row r="74" spans="1:74" s="5" customFormat="1" ht="18.75" customHeight="1" x14ac:dyDescent="0.25">
      <c r="A74" s="539"/>
      <c r="B74" s="826"/>
      <c r="C74" s="823" t="s">
        <v>153</v>
      </c>
      <c r="D74" s="824"/>
      <c r="E74" s="824"/>
      <c r="F74" s="827"/>
      <c r="G74" s="12" t="s">
        <v>80</v>
      </c>
      <c r="H74" s="758"/>
      <c r="I74" s="758"/>
      <c r="J74" s="758"/>
      <c r="K74" s="758"/>
      <c r="L74" s="758"/>
      <c r="M74" s="806"/>
      <c r="N74" s="760"/>
      <c r="O74" s="135">
        <f t="shared" ref="O74:Z74" si="34">COUNTIF(O75:O82,"E")</f>
        <v>0</v>
      </c>
      <c r="P74" s="128">
        <f t="shared" si="34"/>
        <v>0</v>
      </c>
      <c r="Q74" s="128">
        <f t="shared" si="34"/>
        <v>0</v>
      </c>
      <c r="R74" s="136">
        <f t="shared" si="34"/>
        <v>0</v>
      </c>
      <c r="S74" s="135">
        <f t="shared" si="34"/>
        <v>0</v>
      </c>
      <c r="T74" s="128">
        <f t="shared" si="34"/>
        <v>0</v>
      </c>
      <c r="U74" s="128">
        <f t="shared" si="34"/>
        <v>0</v>
      </c>
      <c r="V74" s="136">
        <f t="shared" si="34"/>
        <v>0</v>
      </c>
      <c r="W74" s="135">
        <f t="shared" si="34"/>
        <v>0</v>
      </c>
      <c r="X74" s="128">
        <f t="shared" si="34"/>
        <v>0</v>
      </c>
      <c r="Y74" s="128">
        <f t="shared" si="34"/>
        <v>0</v>
      </c>
      <c r="Z74" s="128">
        <f t="shared" si="34"/>
        <v>0</v>
      </c>
      <c r="AA74" s="136"/>
      <c r="AB74" s="135">
        <f t="shared" ref="AB74:AP74" si="35">COUNTIF(AB75:AB82,"E")</f>
        <v>0</v>
      </c>
      <c r="AC74" s="128">
        <f t="shared" si="35"/>
        <v>0</v>
      </c>
      <c r="AD74" s="128">
        <f t="shared" si="35"/>
        <v>0</v>
      </c>
      <c r="AE74" s="136">
        <f t="shared" si="35"/>
        <v>0</v>
      </c>
      <c r="AF74" s="135">
        <f t="shared" si="35"/>
        <v>0</v>
      </c>
      <c r="AG74" s="128">
        <f t="shared" si="35"/>
        <v>0</v>
      </c>
      <c r="AH74" s="128">
        <f t="shared" si="35"/>
        <v>0</v>
      </c>
      <c r="AI74" s="136">
        <f t="shared" si="35"/>
        <v>0</v>
      </c>
      <c r="AJ74" s="135">
        <f t="shared" si="35"/>
        <v>0</v>
      </c>
      <c r="AK74" s="128">
        <f t="shared" si="35"/>
        <v>0</v>
      </c>
      <c r="AL74" s="128">
        <f t="shared" si="35"/>
        <v>0</v>
      </c>
      <c r="AM74" s="136">
        <f t="shared" si="35"/>
        <v>0</v>
      </c>
      <c r="AN74" s="135">
        <f t="shared" si="35"/>
        <v>0</v>
      </c>
      <c r="AO74" s="128">
        <f t="shared" si="35"/>
        <v>0</v>
      </c>
      <c r="AP74" s="128">
        <f t="shared" si="35"/>
        <v>0</v>
      </c>
      <c r="AQ74" s="128">
        <f t="shared" ref="AQ74:AY74" si="36">COUNTIF(AQ75:AQ82,"E")</f>
        <v>0</v>
      </c>
      <c r="AR74" s="136">
        <f t="shared" si="36"/>
        <v>0</v>
      </c>
      <c r="AS74" s="135">
        <f t="shared" si="36"/>
        <v>0</v>
      </c>
      <c r="AT74" s="128">
        <f t="shared" si="36"/>
        <v>0</v>
      </c>
      <c r="AU74" s="128">
        <f t="shared" si="36"/>
        <v>0</v>
      </c>
      <c r="AV74" s="128">
        <f t="shared" si="36"/>
        <v>0</v>
      </c>
      <c r="AW74" s="135">
        <f t="shared" si="36"/>
        <v>0</v>
      </c>
      <c r="AX74" s="128">
        <f t="shared" si="36"/>
        <v>0</v>
      </c>
      <c r="AY74" s="128">
        <f t="shared" si="36"/>
        <v>0</v>
      </c>
      <c r="AZ74" s="128">
        <f t="shared" ref="AZ74:BL74" si="37">COUNTIF(AZ75:AZ82,"E")</f>
        <v>0</v>
      </c>
      <c r="BA74" s="135">
        <f t="shared" si="37"/>
        <v>0</v>
      </c>
      <c r="BB74" s="128">
        <f t="shared" si="37"/>
        <v>0</v>
      </c>
      <c r="BC74" s="128">
        <f t="shared" si="37"/>
        <v>0</v>
      </c>
      <c r="BD74" s="128">
        <f t="shared" si="37"/>
        <v>0</v>
      </c>
      <c r="BE74" s="135">
        <f t="shared" si="37"/>
        <v>0</v>
      </c>
      <c r="BF74" s="128">
        <f t="shared" si="37"/>
        <v>0</v>
      </c>
      <c r="BG74" s="128">
        <f t="shared" si="37"/>
        <v>0</v>
      </c>
      <c r="BH74" s="136">
        <f t="shared" si="37"/>
        <v>0</v>
      </c>
      <c r="BI74" s="135">
        <f t="shared" si="37"/>
        <v>0</v>
      </c>
      <c r="BJ74" s="128">
        <f t="shared" si="37"/>
        <v>0</v>
      </c>
      <c r="BK74" s="128">
        <f t="shared" si="37"/>
        <v>0</v>
      </c>
      <c r="BL74" s="136">
        <f t="shared" si="37"/>
        <v>0</v>
      </c>
      <c r="BM74" s="515"/>
      <c r="BN74" s="515"/>
      <c r="BO74" s="515"/>
      <c r="BP74" s="515"/>
      <c r="BQ74" s="515"/>
      <c r="BR74" s="517"/>
      <c r="BS74" s="517"/>
      <c r="BT74" s="517"/>
      <c r="BU74" s="517"/>
      <c r="BV74" s="517"/>
    </row>
    <row r="75" spans="1:74" s="5" customFormat="1" ht="15.75" hidden="1" customHeight="1" outlineLevel="1" x14ac:dyDescent="0.25">
      <c r="A75" s="541"/>
      <c r="B75" s="828"/>
      <c r="C75" s="829"/>
      <c r="D75" s="830" t="s">
        <v>154</v>
      </c>
      <c r="E75" s="831" t="s">
        <v>155</v>
      </c>
      <c r="F75" s="832"/>
      <c r="G75" s="12" t="s">
        <v>76</v>
      </c>
      <c r="H75" s="783"/>
      <c r="I75" s="783"/>
      <c r="J75" s="783"/>
      <c r="K75" s="783"/>
      <c r="L75" s="783"/>
      <c r="M75" s="805" t="s">
        <v>151</v>
      </c>
      <c r="N75" s="833"/>
      <c r="O75" s="159"/>
      <c r="P75" s="505"/>
      <c r="Q75" s="505"/>
      <c r="R75" s="160"/>
      <c r="S75" s="159"/>
      <c r="T75" s="505"/>
      <c r="U75" s="505"/>
      <c r="V75" s="160"/>
      <c r="W75" s="159"/>
      <c r="X75" s="505"/>
      <c r="Y75" s="505"/>
      <c r="Z75" s="505"/>
      <c r="AA75" s="160"/>
      <c r="AB75" s="159"/>
      <c r="AC75" s="505"/>
      <c r="AD75" s="505"/>
      <c r="AE75" s="160"/>
      <c r="AF75" s="159"/>
      <c r="AG75" s="505"/>
      <c r="AH75" s="505"/>
      <c r="AI75" s="160"/>
      <c r="AJ75" s="159"/>
      <c r="AK75" s="505"/>
      <c r="AL75" s="505"/>
      <c r="AM75" s="160"/>
      <c r="AN75" s="159"/>
      <c r="AO75" s="505"/>
      <c r="AP75" s="505"/>
      <c r="AQ75" s="505"/>
      <c r="AR75" s="160"/>
      <c r="AS75" s="159"/>
      <c r="AT75" s="505"/>
      <c r="AU75" s="505"/>
      <c r="AV75" s="265"/>
      <c r="AW75" s="159"/>
      <c r="AX75" s="505"/>
      <c r="AY75" s="505"/>
      <c r="AZ75" s="505"/>
      <c r="BA75" s="159"/>
      <c r="BB75" s="505"/>
      <c r="BC75" s="505"/>
      <c r="BD75" s="265"/>
      <c r="BE75" s="159"/>
      <c r="BF75" s="505"/>
      <c r="BG75" s="505"/>
      <c r="BH75" s="160"/>
      <c r="BI75" s="159"/>
      <c r="BJ75" s="505"/>
      <c r="BK75" s="505"/>
      <c r="BL75" s="160"/>
      <c r="BM75" s="52">
        <f>COUNTIF(O75:AA75,"P")</f>
        <v>0</v>
      </c>
      <c r="BN75" s="13">
        <f>COUNTIF(AB75:AM75,"P")</f>
        <v>0</v>
      </c>
      <c r="BO75" s="13">
        <f>COUNTIF(AN75:AZ75,"P")</f>
        <v>0</v>
      </c>
      <c r="BP75" s="13">
        <f>COUNTIF(BA75:BL75,"P")</f>
        <v>0</v>
      </c>
      <c r="BQ75" s="13">
        <f>SUM(BM75:BP75)</f>
        <v>0</v>
      </c>
      <c r="BR75" s="512" t="e">
        <f>+SUM(BM76)/(BM75)</f>
        <v>#DIV/0!</v>
      </c>
      <c r="BS75" s="512" t="e">
        <f>+SUM(BN76)/(BN75)</f>
        <v>#DIV/0!</v>
      </c>
      <c r="BT75" s="512" t="e">
        <f>+SUM(BO76)/(BO75)</f>
        <v>#DIV/0!</v>
      </c>
      <c r="BU75" s="512" t="e">
        <f>+SUM(BP76)/(BP75)</f>
        <v>#DIV/0!</v>
      </c>
      <c r="BV75" s="512" t="e">
        <f>+SUM(BQ76)/(BQ75)</f>
        <v>#DIV/0!</v>
      </c>
    </row>
    <row r="76" spans="1:74" s="5" customFormat="1" ht="15.75" hidden="1" customHeight="1" outlineLevel="1" x14ac:dyDescent="0.25">
      <c r="A76" s="542"/>
      <c r="B76" s="834"/>
      <c r="C76" s="835"/>
      <c r="D76" s="836"/>
      <c r="E76" s="837"/>
      <c r="F76" s="838"/>
      <c r="G76" s="12" t="s">
        <v>80</v>
      </c>
      <c r="H76" s="784"/>
      <c r="I76" s="784"/>
      <c r="J76" s="784"/>
      <c r="K76" s="784"/>
      <c r="L76" s="784"/>
      <c r="M76" s="806"/>
      <c r="N76" s="839"/>
      <c r="O76" s="161"/>
      <c r="P76" s="162"/>
      <c r="Q76" s="162"/>
      <c r="R76" s="163"/>
      <c r="S76" s="161"/>
      <c r="T76" s="162"/>
      <c r="U76" s="162"/>
      <c r="V76" s="163"/>
      <c r="W76" s="161"/>
      <c r="X76" s="162"/>
      <c r="Y76" s="162"/>
      <c r="Z76" s="162"/>
      <c r="AA76" s="163"/>
      <c r="AB76" s="161"/>
      <c r="AC76" s="162"/>
      <c r="AD76" s="162"/>
      <c r="AE76" s="163"/>
      <c r="AF76" s="161"/>
      <c r="AG76" s="162"/>
      <c r="AH76" s="162"/>
      <c r="AI76" s="163"/>
      <c r="AJ76" s="161"/>
      <c r="AK76" s="162"/>
      <c r="AL76" s="162"/>
      <c r="AM76" s="163"/>
      <c r="AN76" s="161"/>
      <c r="AO76" s="162"/>
      <c r="AP76" s="162"/>
      <c r="AQ76" s="162"/>
      <c r="AR76" s="163"/>
      <c r="AS76" s="161"/>
      <c r="AT76" s="162"/>
      <c r="AU76" s="162"/>
      <c r="AV76" s="266"/>
      <c r="AW76" s="161"/>
      <c r="AX76" s="162"/>
      <c r="AY76" s="162"/>
      <c r="AZ76" s="162"/>
      <c r="BA76" s="161"/>
      <c r="BB76" s="162"/>
      <c r="BC76" s="162"/>
      <c r="BD76" s="266"/>
      <c r="BE76" s="161"/>
      <c r="BF76" s="162"/>
      <c r="BG76" s="162"/>
      <c r="BH76" s="163"/>
      <c r="BI76" s="161"/>
      <c r="BJ76" s="162"/>
      <c r="BK76" s="162"/>
      <c r="BL76" s="163"/>
      <c r="BM76" s="60">
        <f>COUNTIF(O76:AA76,"E")</f>
        <v>0</v>
      </c>
      <c r="BN76" s="46">
        <f>COUNTIF(AB76:AM76,"E")</f>
        <v>0</v>
      </c>
      <c r="BO76" s="46">
        <f>COUNTIF(AN76:AZ76,"E")</f>
        <v>0</v>
      </c>
      <c r="BP76" s="46">
        <f>COUNTIF(BA76:BL76,"E")</f>
        <v>0</v>
      </c>
      <c r="BQ76" s="61">
        <f>SUM(BM76:BP76)</f>
        <v>0</v>
      </c>
      <c r="BR76" s="513"/>
      <c r="BS76" s="513"/>
      <c r="BT76" s="513"/>
      <c r="BU76" s="513"/>
      <c r="BV76" s="513"/>
    </row>
    <row r="77" spans="1:74" s="5" customFormat="1" ht="15.75" hidden="1" customHeight="1" outlineLevel="1" x14ac:dyDescent="0.25">
      <c r="A77" s="541"/>
      <c r="B77" s="834"/>
      <c r="C77" s="835"/>
      <c r="D77" s="836"/>
      <c r="E77" s="840" t="s">
        <v>156</v>
      </c>
      <c r="F77" s="832" t="s">
        <v>157</v>
      </c>
      <c r="G77" s="12" t="s">
        <v>76</v>
      </c>
      <c r="H77" s="783"/>
      <c r="I77" s="783"/>
      <c r="J77" s="783"/>
      <c r="K77" s="783"/>
      <c r="L77" s="783"/>
      <c r="M77" s="805" t="s">
        <v>151</v>
      </c>
      <c r="N77" s="833" t="s">
        <v>158</v>
      </c>
      <c r="O77" s="159"/>
      <c r="P77" s="505"/>
      <c r="Q77" s="505"/>
      <c r="R77" s="160"/>
      <c r="S77" s="159"/>
      <c r="T77" s="505"/>
      <c r="U77" s="505"/>
      <c r="V77" s="160"/>
      <c r="W77" s="159"/>
      <c r="X77" s="505"/>
      <c r="Y77" s="505"/>
      <c r="Z77" s="505"/>
      <c r="AA77" s="160"/>
      <c r="AB77" s="159"/>
      <c r="AC77" s="505"/>
      <c r="AD77" s="505"/>
      <c r="AE77" s="160"/>
      <c r="AF77" s="159"/>
      <c r="AG77" s="505"/>
      <c r="AH77" s="505"/>
      <c r="AI77" s="160"/>
      <c r="AJ77" s="159"/>
      <c r="AK77" s="505"/>
      <c r="AL77" s="505"/>
      <c r="AM77" s="160"/>
      <c r="AN77" s="159"/>
      <c r="AO77" s="505"/>
      <c r="AP77" s="505"/>
      <c r="AQ77" s="505"/>
      <c r="AR77" s="160"/>
      <c r="AS77" s="159"/>
      <c r="AT77" s="505"/>
      <c r="AU77" s="505"/>
      <c r="AV77" s="265"/>
      <c r="AW77" s="159"/>
      <c r="AX77" s="505"/>
      <c r="AY77" s="505"/>
      <c r="AZ77" s="505"/>
      <c r="BA77" s="159"/>
      <c r="BB77" s="505"/>
      <c r="BC77" s="505"/>
      <c r="BD77" s="265"/>
      <c r="BE77" s="159"/>
      <c r="BF77" s="505"/>
      <c r="BG77" s="505"/>
      <c r="BH77" s="160"/>
      <c r="BI77" s="159"/>
      <c r="BJ77" s="505"/>
      <c r="BK77" s="505"/>
      <c r="BL77" s="160"/>
      <c r="BM77" s="52">
        <f>COUNTIF(O77:AA77,"P")</f>
        <v>0</v>
      </c>
      <c r="BN77" s="13">
        <f>COUNTIF(AB77:AM77,"P")</f>
        <v>0</v>
      </c>
      <c r="BO77" s="13">
        <f>COUNTIF(AN77:AZ77,"P")</f>
        <v>0</v>
      </c>
      <c r="BP77" s="13">
        <f>COUNTIF(BA77:BL77,"P")</f>
        <v>0</v>
      </c>
      <c r="BQ77" s="13">
        <f t="shared" ref="BQ77:BQ82" si="38">SUM(BM77:BP77)</f>
        <v>0</v>
      </c>
      <c r="BR77" s="512" t="e">
        <f>+SUM(BM78)/(BM77)</f>
        <v>#DIV/0!</v>
      </c>
      <c r="BS77" s="512" t="e">
        <f>+SUM(BN78)/(BN77)</f>
        <v>#DIV/0!</v>
      </c>
      <c r="BT77" s="512" t="e">
        <f>+SUM(BO78)/(BO77)</f>
        <v>#DIV/0!</v>
      </c>
      <c r="BU77" s="512" t="e">
        <f>+SUM(BP78)/(BP77)</f>
        <v>#DIV/0!</v>
      </c>
      <c r="BV77" s="512" t="e">
        <f>+SUM(BQ78)/(BQ77)</f>
        <v>#DIV/0!</v>
      </c>
    </row>
    <row r="78" spans="1:74" s="5" customFormat="1" ht="15.75" hidden="1" customHeight="1" outlineLevel="1" x14ac:dyDescent="0.25">
      <c r="A78" s="542"/>
      <c r="B78" s="834"/>
      <c r="C78" s="835"/>
      <c r="D78" s="836"/>
      <c r="E78" s="837"/>
      <c r="F78" s="838"/>
      <c r="G78" s="12" t="s">
        <v>80</v>
      </c>
      <c r="H78" s="784"/>
      <c r="I78" s="784"/>
      <c r="J78" s="784"/>
      <c r="K78" s="784"/>
      <c r="L78" s="784"/>
      <c r="M78" s="806"/>
      <c r="N78" s="839"/>
      <c r="O78" s="161"/>
      <c r="P78" s="162"/>
      <c r="Q78" s="162"/>
      <c r="R78" s="163"/>
      <c r="S78" s="161"/>
      <c r="T78" s="162"/>
      <c r="U78" s="162"/>
      <c r="V78" s="163"/>
      <c r="W78" s="161"/>
      <c r="X78" s="162"/>
      <c r="Y78" s="162"/>
      <c r="Z78" s="162"/>
      <c r="AA78" s="163"/>
      <c r="AB78" s="161"/>
      <c r="AC78" s="162"/>
      <c r="AD78" s="162"/>
      <c r="AE78" s="163"/>
      <c r="AF78" s="161"/>
      <c r="AG78" s="162"/>
      <c r="AH78" s="162"/>
      <c r="AI78" s="163"/>
      <c r="AJ78" s="161"/>
      <c r="AK78" s="162"/>
      <c r="AL78" s="162"/>
      <c r="AM78" s="163"/>
      <c r="AN78" s="161"/>
      <c r="AO78" s="162"/>
      <c r="AP78" s="162"/>
      <c r="AQ78" s="162"/>
      <c r="AR78" s="163"/>
      <c r="AS78" s="161"/>
      <c r="AT78" s="162"/>
      <c r="AU78" s="162"/>
      <c r="AV78" s="266"/>
      <c r="AW78" s="161"/>
      <c r="AX78" s="162"/>
      <c r="AY78" s="162"/>
      <c r="AZ78" s="162"/>
      <c r="BA78" s="161"/>
      <c r="BB78" s="162"/>
      <c r="BC78" s="162"/>
      <c r="BD78" s="266"/>
      <c r="BE78" s="161"/>
      <c r="BF78" s="162"/>
      <c r="BG78" s="162"/>
      <c r="BH78" s="163"/>
      <c r="BI78" s="161"/>
      <c r="BJ78" s="162"/>
      <c r="BK78" s="162"/>
      <c r="BL78" s="163"/>
      <c r="BM78" s="60">
        <f>COUNTIF(O78:AA78,"E")</f>
        <v>0</v>
      </c>
      <c r="BN78" s="46">
        <f>COUNTIF(AB78:AM78,"E")</f>
        <v>0</v>
      </c>
      <c r="BO78" s="46">
        <f>COUNTIF(AN78:AZ78,"E")</f>
        <v>0</v>
      </c>
      <c r="BP78" s="46">
        <f>COUNTIF(BA78:BL78,"E")</f>
        <v>0</v>
      </c>
      <c r="BQ78" s="61">
        <f t="shared" si="38"/>
        <v>0</v>
      </c>
      <c r="BR78" s="513"/>
      <c r="BS78" s="513"/>
      <c r="BT78" s="513"/>
      <c r="BU78" s="513"/>
      <c r="BV78" s="513"/>
    </row>
    <row r="79" spans="1:74" s="5" customFormat="1" ht="15.75" hidden="1" customHeight="1" outlineLevel="1" x14ac:dyDescent="0.25">
      <c r="A79" s="541"/>
      <c r="B79" s="834"/>
      <c r="C79" s="835"/>
      <c r="D79" s="836"/>
      <c r="E79" s="840" t="s">
        <v>159</v>
      </c>
      <c r="F79" s="832"/>
      <c r="G79" s="12" t="s">
        <v>76</v>
      </c>
      <c r="H79" s="783"/>
      <c r="I79" s="783"/>
      <c r="J79" s="783"/>
      <c r="K79" s="783"/>
      <c r="L79" s="783"/>
      <c r="M79" s="805" t="s">
        <v>151</v>
      </c>
      <c r="N79" s="833"/>
      <c r="O79" s="159"/>
      <c r="P79" s="505"/>
      <c r="Q79" s="505"/>
      <c r="R79" s="160"/>
      <c r="S79" s="159"/>
      <c r="T79" s="505"/>
      <c r="U79" s="505"/>
      <c r="V79" s="160"/>
      <c r="W79" s="159"/>
      <c r="X79" s="505"/>
      <c r="Y79" s="505"/>
      <c r="Z79" s="505"/>
      <c r="AA79" s="160"/>
      <c r="AB79" s="159"/>
      <c r="AC79" s="505"/>
      <c r="AD79" s="505"/>
      <c r="AE79" s="160"/>
      <c r="AF79" s="159"/>
      <c r="AG79" s="505"/>
      <c r="AH79" s="505"/>
      <c r="AI79" s="160"/>
      <c r="AJ79" s="159"/>
      <c r="AK79" s="505"/>
      <c r="AL79" s="505"/>
      <c r="AM79" s="160"/>
      <c r="AN79" s="159"/>
      <c r="AO79" s="505"/>
      <c r="AP79" s="505"/>
      <c r="AQ79" s="505"/>
      <c r="AR79" s="160"/>
      <c r="AS79" s="159"/>
      <c r="AT79" s="505"/>
      <c r="AU79" s="505"/>
      <c r="AV79" s="265"/>
      <c r="AW79" s="159"/>
      <c r="AX79" s="505"/>
      <c r="AY79" s="505"/>
      <c r="AZ79" s="505"/>
      <c r="BA79" s="159"/>
      <c r="BB79" s="505"/>
      <c r="BC79" s="505"/>
      <c r="BD79" s="265"/>
      <c r="BE79" s="159"/>
      <c r="BF79" s="505"/>
      <c r="BG79" s="505"/>
      <c r="BH79" s="160"/>
      <c r="BI79" s="159"/>
      <c r="BJ79" s="505"/>
      <c r="BK79" s="505"/>
      <c r="BL79" s="160"/>
      <c r="BM79" s="52">
        <f>COUNTIF(O79:AA79,"P")</f>
        <v>0</v>
      </c>
      <c r="BN79" s="13">
        <f>COUNTIF(AB79:AM79,"P")</f>
        <v>0</v>
      </c>
      <c r="BO79" s="13">
        <f>COUNTIF(AN79:AZ79,"P")</f>
        <v>0</v>
      </c>
      <c r="BP79" s="13">
        <f>COUNTIF(BA79:BL79,"P")</f>
        <v>0</v>
      </c>
      <c r="BQ79" s="13">
        <f t="shared" si="38"/>
        <v>0</v>
      </c>
      <c r="BR79" s="512" t="e">
        <f>+SUM(BM80)/(BM79)</f>
        <v>#DIV/0!</v>
      </c>
      <c r="BS79" s="512" t="e">
        <f>+SUM(BN80)/(BN79)</f>
        <v>#DIV/0!</v>
      </c>
      <c r="BT79" s="512" t="e">
        <f>+SUM(BO80)/(BO79)</f>
        <v>#DIV/0!</v>
      </c>
      <c r="BU79" s="512" t="e">
        <f>+SUM(BP80)/(BP79)</f>
        <v>#DIV/0!</v>
      </c>
      <c r="BV79" s="512" t="e">
        <f>+SUM(BQ80)/(BQ79)</f>
        <v>#DIV/0!</v>
      </c>
    </row>
    <row r="80" spans="1:74" s="5" customFormat="1" ht="15.75" hidden="1" customHeight="1" outlineLevel="1" x14ac:dyDescent="0.25">
      <c r="A80" s="542"/>
      <c r="B80" s="834"/>
      <c r="C80" s="835"/>
      <c r="D80" s="836"/>
      <c r="E80" s="837"/>
      <c r="F80" s="838"/>
      <c r="G80" s="12" t="s">
        <v>80</v>
      </c>
      <c r="H80" s="784"/>
      <c r="I80" s="784"/>
      <c r="J80" s="784"/>
      <c r="K80" s="784"/>
      <c r="L80" s="784"/>
      <c r="M80" s="806"/>
      <c r="N80" s="839"/>
      <c r="O80" s="161"/>
      <c r="P80" s="162"/>
      <c r="Q80" s="162"/>
      <c r="R80" s="163"/>
      <c r="S80" s="161"/>
      <c r="T80" s="162"/>
      <c r="U80" s="162"/>
      <c r="V80" s="163"/>
      <c r="W80" s="161"/>
      <c r="X80" s="162"/>
      <c r="Y80" s="162"/>
      <c r="Z80" s="162"/>
      <c r="AA80" s="163"/>
      <c r="AB80" s="161"/>
      <c r="AC80" s="162"/>
      <c r="AD80" s="162"/>
      <c r="AE80" s="163"/>
      <c r="AF80" s="161"/>
      <c r="AG80" s="162"/>
      <c r="AH80" s="162"/>
      <c r="AI80" s="163"/>
      <c r="AJ80" s="161"/>
      <c r="AK80" s="162"/>
      <c r="AL80" s="162"/>
      <c r="AM80" s="163"/>
      <c r="AN80" s="161"/>
      <c r="AO80" s="162"/>
      <c r="AP80" s="162"/>
      <c r="AQ80" s="162"/>
      <c r="AR80" s="163"/>
      <c r="AS80" s="161"/>
      <c r="AT80" s="162"/>
      <c r="AU80" s="162"/>
      <c r="AV80" s="266"/>
      <c r="AW80" s="161"/>
      <c r="AX80" s="162"/>
      <c r="AY80" s="162"/>
      <c r="AZ80" s="162"/>
      <c r="BA80" s="161"/>
      <c r="BB80" s="162"/>
      <c r="BC80" s="162"/>
      <c r="BD80" s="266"/>
      <c r="BE80" s="161"/>
      <c r="BF80" s="162"/>
      <c r="BG80" s="162"/>
      <c r="BH80" s="163"/>
      <c r="BI80" s="161"/>
      <c r="BJ80" s="162"/>
      <c r="BK80" s="162"/>
      <c r="BL80" s="163"/>
      <c r="BM80" s="60">
        <f>COUNTIF(O80:AA80,"E")</f>
        <v>0</v>
      </c>
      <c r="BN80" s="46">
        <f>COUNTIF(AB80:AM80,"E")</f>
        <v>0</v>
      </c>
      <c r="BO80" s="46">
        <f>COUNTIF(AN80:AZ80,"E")</f>
        <v>0</v>
      </c>
      <c r="BP80" s="46">
        <f>COUNTIF(BA80:BL80,"E")</f>
        <v>0</v>
      </c>
      <c r="BQ80" s="61">
        <f t="shared" si="38"/>
        <v>0</v>
      </c>
      <c r="BR80" s="513"/>
      <c r="BS80" s="513"/>
      <c r="BT80" s="513"/>
      <c r="BU80" s="513"/>
      <c r="BV80" s="513"/>
    </row>
    <row r="81" spans="1:74" s="5" customFormat="1" ht="15.75" hidden="1" customHeight="1" outlineLevel="1" x14ac:dyDescent="0.25">
      <c r="A81" s="541"/>
      <c r="B81" s="834"/>
      <c r="C81" s="835"/>
      <c r="D81" s="836"/>
      <c r="E81" s="840" t="s">
        <v>160</v>
      </c>
      <c r="F81" s="832"/>
      <c r="G81" s="12" t="s">
        <v>76</v>
      </c>
      <c r="H81" s="783"/>
      <c r="I81" s="783"/>
      <c r="J81" s="783"/>
      <c r="K81" s="783"/>
      <c r="L81" s="783"/>
      <c r="M81" s="805" t="s">
        <v>151</v>
      </c>
      <c r="N81" s="833" t="s">
        <v>161</v>
      </c>
      <c r="O81" s="159"/>
      <c r="P81" s="505"/>
      <c r="Q81" s="505"/>
      <c r="R81" s="160"/>
      <c r="S81" s="159"/>
      <c r="T81" s="505"/>
      <c r="U81" s="505"/>
      <c r="V81" s="160"/>
      <c r="W81" s="159"/>
      <c r="X81" s="505"/>
      <c r="Y81" s="505"/>
      <c r="Z81" s="505"/>
      <c r="AA81" s="160"/>
      <c r="AB81" s="159"/>
      <c r="AC81" s="505"/>
      <c r="AD81" s="505"/>
      <c r="AE81" s="160"/>
      <c r="AF81" s="159"/>
      <c r="AG81" s="505"/>
      <c r="AH81" s="505"/>
      <c r="AI81" s="160"/>
      <c r="AJ81" s="159"/>
      <c r="AK81" s="505"/>
      <c r="AL81" s="505"/>
      <c r="AM81" s="160"/>
      <c r="AN81" s="159"/>
      <c r="AO81" s="505"/>
      <c r="AP81" s="505"/>
      <c r="AQ81" s="505"/>
      <c r="AR81" s="160"/>
      <c r="AS81" s="159"/>
      <c r="AT81" s="505"/>
      <c r="AU81" s="505"/>
      <c r="AV81" s="265"/>
      <c r="AW81" s="159"/>
      <c r="AX81" s="505"/>
      <c r="AY81" s="505"/>
      <c r="AZ81" s="505"/>
      <c r="BA81" s="159"/>
      <c r="BB81" s="505"/>
      <c r="BC81" s="505"/>
      <c r="BD81" s="265"/>
      <c r="BE81" s="159"/>
      <c r="BF81" s="505"/>
      <c r="BG81" s="505"/>
      <c r="BH81" s="160"/>
      <c r="BI81" s="159"/>
      <c r="BJ81" s="505"/>
      <c r="BK81" s="505"/>
      <c r="BL81" s="160"/>
      <c r="BM81" s="52">
        <f>COUNTIF(O81:AA81,"P")</f>
        <v>0</v>
      </c>
      <c r="BN81" s="13">
        <f>COUNTIF(AB81:AM81,"P")</f>
        <v>0</v>
      </c>
      <c r="BO81" s="13">
        <f>COUNTIF(AN81:AZ81,"P")</f>
        <v>0</v>
      </c>
      <c r="BP81" s="13">
        <f>COUNTIF(BA81:BL81,"P")</f>
        <v>0</v>
      </c>
      <c r="BQ81" s="13">
        <f t="shared" si="38"/>
        <v>0</v>
      </c>
      <c r="BR81" s="512" t="e">
        <f>+SUM(BM82)/(BM81)</f>
        <v>#DIV/0!</v>
      </c>
      <c r="BS81" s="512" t="e">
        <f>+SUM(BN82)/(BN81)</f>
        <v>#DIV/0!</v>
      </c>
      <c r="BT81" s="512" t="e">
        <f>+SUM(BO82)/(BO81)</f>
        <v>#DIV/0!</v>
      </c>
      <c r="BU81" s="512" t="e">
        <f>+SUM(BP82)/(BP81)</f>
        <v>#DIV/0!</v>
      </c>
      <c r="BV81" s="512" t="e">
        <f>+SUM(BQ82)/(BQ81)</f>
        <v>#DIV/0!</v>
      </c>
    </row>
    <row r="82" spans="1:74" s="5" customFormat="1" ht="15.75" hidden="1" customHeight="1" outlineLevel="1" thickBot="1" x14ac:dyDescent="0.3">
      <c r="A82" s="542"/>
      <c r="B82" s="841"/>
      <c r="C82" s="842"/>
      <c r="D82" s="843"/>
      <c r="E82" s="837"/>
      <c r="F82" s="838"/>
      <c r="G82" s="12" t="s">
        <v>80</v>
      </c>
      <c r="H82" s="784"/>
      <c r="I82" s="784"/>
      <c r="J82" s="784"/>
      <c r="K82" s="784"/>
      <c r="L82" s="784"/>
      <c r="M82" s="806"/>
      <c r="N82" s="839"/>
      <c r="O82" s="161"/>
      <c r="P82" s="162"/>
      <c r="Q82" s="162"/>
      <c r="R82" s="163"/>
      <c r="S82" s="161"/>
      <c r="T82" s="162"/>
      <c r="U82" s="162"/>
      <c r="V82" s="163"/>
      <c r="W82" s="161"/>
      <c r="X82" s="162"/>
      <c r="Y82" s="162"/>
      <c r="Z82" s="162"/>
      <c r="AA82" s="163"/>
      <c r="AB82" s="161"/>
      <c r="AC82" s="162"/>
      <c r="AD82" s="162"/>
      <c r="AE82" s="163"/>
      <c r="AF82" s="161"/>
      <c r="AG82" s="162"/>
      <c r="AH82" s="162"/>
      <c r="AI82" s="163" t="s">
        <v>76</v>
      </c>
      <c r="AJ82" s="161"/>
      <c r="AK82" s="162"/>
      <c r="AL82" s="162"/>
      <c r="AM82" s="163"/>
      <c r="AN82" s="161"/>
      <c r="AO82" s="162"/>
      <c r="AP82" s="162"/>
      <c r="AQ82" s="162"/>
      <c r="AR82" s="163"/>
      <c r="AS82" s="161"/>
      <c r="AT82" s="162"/>
      <c r="AU82" s="162"/>
      <c r="AV82" s="266"/>
      <c r="AW82" s="161"/>
      <c r="AX82" s="162"/>
      <c r="AY82" s="162"/>
      <c r="AZ82" s="162"/>
      <c r="BA82" s="161"/>
      <c r="BB82" s="162"/>
      <c r="BC82" s="162"/>
      <c r="BD82" s="266"/>
      <c r="BE82" s="161"/>
      <c r="BF82" s="162"/>
      <c r="BG82" s="162"/>
      <c r="BH82" s="163"/>
      <c r="BI82" s="161"/>
      <c r="BJ82" s="162"/>
      <c r="BK82" s="162"/>
      <c r="BL82" s="163"/>
      <c r="BM82" s="60">
        <f>COUNTIF(O82:AA82,"E")</f>
        <v>0</v>
      </c>
      <c r="BN82" s="46">
        <f>COUNTIF(AB82:AM82,"E")</f>
        <v>0</v>
      </c>
      <c r="BO82" s="46">
        <f>COUNTIF(AN82:AZ82,"E")</f>
        <v>0</v>
      </c>
      <c r="BP82" s="46">
        <f>COUNTIF(BA82:BL82,"E")</f>
        <v>0</v>
      </c>
      <c r="BQ82" s="61">
        <f t="shared" si="38"/>
        <v>0</v>
      </c>
      <c r="BR82" s="513"/>
      <c r="BS82" s="513"/>
      <c r="BT82" s="513"/>
      <c r="BU82" s="513"/>
      <c r="BV82" s="513"/>
    </row>
    <row r="83" spans="1:74" s="5" customFormat="1" ht="18.75" customHeight="1" collapsed="1" thickBot="1" x14ac:dyDescent="0.3">
      <c r="A83" s="539"/>
      <c r="B83" s="822"/>
      <c r="C83" s="795"/>
      <c r="D83" s="844" t="s">
        <v>567</v>
      </c>
      <c r="E83" s="801"/>
      <c r="F83" s="845"/>
      <c r="G83" s="12" t="s">
        <v>76</v>
      </c>
      <c r="H83" s="758"/>
      <c r="I83" s="758"/>
      <c r="J83" s="758"/>
      <c r="K83" s="758"/>
      <c r="L83" s="758"/>
      <c r="M83" s="805" t="s">
        <v>151</v>
      </c>
      <c r="N83" s="760"/>
      <c r="O83" s="133">
        <f>COUNTIF(O85:O92,"P")</f>
        <v>0</v>
      </c>
      <c r="P83" s="127">
        <f t="shared" ref="P83:BL83" si="39">COUNTIF(P85:P92,"P")</f>
        <v>0</v>
      </c>
      <c r="Q83" s="127">
        <f t="shared" si="39"/>
        <v>1</v>
      </c>
      <c r="R83" s="134">
        <f t="shared" si="39"/>
        <v>0</v>
      </c>
      <c r="S83" s="133">
        <f t="shared" si="39"/>
        <v>0</v>
      </c>
      <c r="T83" s="127">
        <f t="shared" si="39"/>
        <v>1</v>
      </c>
      <c r="U83" s="127">
        <f t="shared" si="39"/>
        <v>0</v>
      </c>
      <c r="V83" s="134">
        <f t="shared" si="39"/>
        <v>0</v>
      </c>
      <c r="W83" s="133">
        <f t="shared" si="39"/>
        <v>0</v>
      </c>
      <c r="X83" s="127">
        <f t="shared" si="39"/>
        <v>1</v>
      </c>
      <c r="Y83" s="127">
        <f t="shared" si="39"/>
        <v>0</v>
      </c>
      <c r="Z83" s="127">
        <f t="shared" si="39"/>
        <v>0</v>
      </c>
      <c r="AA83" s="134"/>
      <c r="AB83" s="133">
        <f t="shared" si="39"/>
        <v>0</v>
      </c>
      <c r="AC83" s="127">
        <f t="shared" si="39"/>
        <v>1</v>
      </c>
      <c r="AD83" s="127">
        <f t="shared" si="39"/>
        <v>0</v>
      </c>
      <c r="AE83" s="134">
        <f t="shared" si="39"/>
        <v>0</v>
      </c>
      <c r="AF83" s="133">
        <f t="shared" si="39"/>
        <v>0</v>
      </c>
      <c r="AG83" s="127">
        <f t="shared" si="39"/>
        <v>1</v>
      </c>
      <c r="AH83" s="127">
        <f t="shared" si="39"/>
        <v>0</v>
      </c>
      <c r="AI83" s="134">
        <f t="shared" si="39"/>
        <v>0</v>
      </c>
      <c r="AJ83" s="133">
        <f t="shared" si="39"/>
        <v>0</v>
      </c>
      <c r="AK83" s="127">
        <f t="shared" si="39"/>
        <v>1</v>
      </c>
      <c r="AL83" s="127">
        <f t="shared" si="39"/>
        <v>0</v>
      </c>
      <c r="AM83" s="134">
        <f t="shared" si="39"/>
        <v>0</v>
      </c>
      <c r="AN83" s="133">
        <f t="shared" si="39"/>
        <v>0</v>
      </c>
      <c r="AO83" s="127">
        <f t="shared" si="39"/>
        <v>1</v>
      </c>
      <c r="AP83" s="127">
        <f t="shared" si="39"/>
        <v>0</v>
      </c>
      <c r="AQ83" s="127">
        <f t="shared" si="39"/>
        <v>0</v>
      </c>
      <c r="AR83" s="134">
        <f t="shared" si="39"/>
        <v>0</v>
      </c>
      <c r="AS83" s="133">
        <f t="shared" si="39"/>
        <v>0</v>
      </c>
      <c r="AT83" s="127">
        <f t="shared" si="39"/>
        <v>1</v>
      </c>
      <c r="AU83" s="127">
        <f t="shared" si="39"/>
        <v>0</v>
      </c>
      <c r="AV83" s="127">
        <f t="shared" si="39"/>
        <v>0</v>
      </c>
      <c r="AW83" s="133">
        <f t="shared" si="39"/>
        <v>0</v>
      </c>
      <c r="AX83" s="127">
        <f t="shared" si="39"/>
        <v>1</v>
      </c>
      <c r="AY83" s="127">
        <f t="shared" si="39"/>
        <v>0</v>
      </c>
      <c r="AZ83" s="127">
        <f t="shared" si="39"/>
        <v>0</v>
      </c>
      <c r="BA83" s="133">
        <f t="shared" si="39"/>
        <v>0</v>
      </c>
      <c r="BB83" s="127">
        <f t="shared" si="39"/>
        <v>1</v>
      </c>
      <c r="BC83" s="127">
        <f t="shared" si="39"/>
        <v>0</v>
      </c>
      <c r="BD83" s="127">
        <f t="shared" si="39"/>
        <v>0</v>
      </c>
      <c r="BE83" s="133">
        <f t="shared" si="39"/>
        <v>0</v>
      </c>
      <c r="BF83" s="127">
        <f t="shared" si="39"/>
        <v>1</v>
      </c>
      <c r="BG83" s="127">
        <f t="shared" si="39"/>
        <v>0</v>
      </c>
      <c r="BH83" s="134">
        <f t="shared" si="39"/>
        <v>0</v>
      </c>
      <c r="BI83" s="133">
        <f t="shared" si="39"/>
        <v>0</v>
      </c>
      <c r="BJ83" s="127">
        <f t="shared" si="39"/>
        <v>1</v>
      </c>
      <c r="BK83" s="127">
        <f t="shared" si="39"/>
        <v>0</v>
      </c>
      <c r="BL83" s="134">
        <f t="shared" si="39"/>
        <v>0</v>
      </c>
      <c r="BM83" s="514" t="e">
        <f>+SUM(BM86+BM88+BM90+BM92+BM94+BM96+BM98+BM100+BM102)/SUM(BM85+BM87+BM89+BM91+BM93+BM95+BM97+BM99+BM101)</f>
        <v>#REF!</v>
      </c>
      <c r="BN83" s="514" t="e">
        <f>+SUM(BN86+BN88+BN90+BN92+BN94+BN96+BN98+BN100+BN102)/SUM(BN85+BN87+BN89+BN91+BN93+BN95+BN97+BN99+BN101)</f>
        <v>#REF!</v>
      </c>
      <c r="BO83" s="514" t="e">
        <f>+SUM(BO86+BO88+BO90+BO92+BO94+BO96+BO98+BO100+BO102)/SUM(BO85+BO87+BO89+BO91+BO93+BO95+BO97+BO99+BO101)</f>
        <v>#REF!</v>
      </c>
      <c r="BP83" s="514" t="e">
        <f>+SUM(BP86+BP88+BP90+BP92+BP94+BP96+BP98+BP100+BP102)/SUM(BP85+BP87+BP89+BP91+BP93+BP95+BP97+BP99+BP101)</f>
        <v>#REF!</v>
      </c>
      <c r="BQ83" s="514" t="e">
        <f>+SUM(BQ86+BQ88+BQ90+BQ92+BQ94+BQ96+BQ98+BQ100+BQ102)/SUM(BQ85+BQ87+BQ89+BQ91+BQ93+BQ95+BQ97+BQ99+BQ101)</f>
        <v>#REF!</v>
      </c>
      <c r="BR83" s="516"/>
      <c r="BS83" s="516"/>
      <c r="BT83" s="516"/>
      <c r="BU83" s="516"/>
      <c r="BV83" s="516"/>
    </row>
    <row r="84" spans="1:74" s="5" customFormat="1" ht="18.75" customHeight="1" x14ac:dyDescent="0.25">
      <c r="A84" s="539"/>
      <c r="B84" s="826"/>
      <c r="C84" s="795" t="s">
        <v>153</v>
      </c>
      <c r="D84" s="846"/>
      <c r="E84" s="812"/>
      <c r="F84" s="847"/>
      <c r="G84" s="12" t="s">
        <v>80</v>
      </c>
      <c r="H84" s="758"/>
      <c r="I84" s="758"/>
      <c r="J84" s="758"/>
      <c r="K84" s="758"/>
      <c r="L84" s="758"/>
      <c r="M84" s="806"/>
      <c r="N84" s="760"/>
      <c r="O84" s="135">
        <f>COUNTIF(O85:O92,"E")</f>
        <v>0</v>
      </c>
      <c r="P84" s="128">
        <f t="shared" ref="P84:BL84" si="40">COUNTIF(P85:P92,"E")</f>
        <v>0</v>
      </c>
      <c r="Q84" s="128">
        <f t="shared" si="40"/>
        <v>0</v>
      </c>
      <c r="R84" s="136">
        <f t="shared" si="40"/>
        <v>0</v>
      </c>
      <c r="S84" s="135">
        <f t="shared" si="40"/>
        <v>0</v>
      </c>
      <c r="T84" s="128">
        <f t="shared" si="40"/>
        <v>0</v>
      </c>
      <c r="U84" s="128">
        <f t="shared" si="40"/>
        <v>0</v>
      </c>
      <c r="V84" s="136">
        <f t="shared" si="40"/>
        <v>0</v>
      </c>
      <c r="W84" s="135">
        <f t="shared" si="40"/>
        <v>0</v>
      </c>
      <c r="X84" s="128">
        <f t="shared" si="40"/>
        <v>0</v>
      </c>
      <c r="Y84" s="128">
        <f t="shared" si="40"/>
        <v>0</v>
      </c>
      <c r="Z84" s="128">
        <f t="shared" si="40"/>
        <v>0</v>
      </c>
      <c r="AA84" s="136"/>
      <c r="AB84" s="135">
        <f t="shared" si="40"/>
        <v>0</v>
      </c>
      <c r="AC84" s="128">
        <f t="shared" si="40"/>
        <v>0</v>
      </c>
      <c r="AD84" s="128">
        <f t="shared" si="40"/>
        <v>0</v>
      </c>
      <c r="AE84" s="136">
        <f t="shared" si="40"/>
        <v>0</v>
      </c>
      <c r="AF84" s="135">
        <f t="shared" si="40"/>
        <v>0</v>
      </c>
      <c r="AG84" s="128">
        <f t="shared" si="40"/>
        <v>0</v>
      </c>
      <c r="AH84" s="128">
        <f t="shared" si="40"/>
        <v>0</v>
      </c>
      <c r="AI84" s="136">
        <f t="shared" si="40"/>
        <v>0</v>
      </c>
      <c r="AJ84" s="135">
        <f t="shared" si="40"/>
        <v>0</v>
      </c>
      <c r="AK84" s="128">
        <f t="shared" si="40"/>
        <v>0</v>
      </c>
      <c r="AL84" s="128">
        <f t="shared" si="40"/>
        <v>0</v>
      </c>
      <c r="AM84" s="136">
        <f t="shared" si="40"/>
        <v>0</v>
      </c>
      <c r="AN84" s="135">
        <f t="shared" si="40"/>
        <v>0</v>
      </c>
      <c r="AO84" s="128">
        <f t="shared" si="40"/>
        <v>0</v>
      </c>
      <c r="AP84" s="128">
        <f t="shared" si="40"/>
        <v>0</v>
      </c>
      <c r="AQ84" s="128">
        <f t="shared" si="40"/>
        <v>0</v>
      </c>
      <c r="AR84" s="136">
        <f t="shared" si="40"/>
        <v>0</v>
      </c>
      <c r="AS84" s="135">
        <f t="shared" si="40"/>
        <v>0</v>
      </c>
      <c r="AT84" s="128">
        <f t="shared" si="40"/>
        <v>0</v>
      </c>
      <c r="AU84" s="128">
        <f t="shared" si="40"/>
        <v>0</v>
      </c>
      <c r="AV84" s="128">
        <f t="shared" si="40"/>
        <v>0</v>
      </c>
      <c r="AW84" s="135">
        <f t="shared" si="40"/>
        <v>0</v>
      </c>
      <c r="AX84" s="128">
        <f t="shared" si="40"/>
        <v>0</v>
      </c>
      <c r="AY84" s="128">
        <f t="shared" si="40"/>
        <v>0</v>
      </c>
      <c r="AZ84" s="128">
        <f t="shared" si="40"/>
        <v>0</v>
      </c>
      <c r="BA84" s="135">
        <f t="shared" si="40"/>
        <v>0</v>
      </c>
      <c r="BB84" s="128">
        <f t="shared" si="40"/>
        <v>0</v>
      </c>
      <c r="BC84" s="128">
        <f t="shared" si="40"/>
        <v>0</v>
      </c>
      <c r="BD84" s="128">
        <f t="shared" si="40"/>
        <v>0</v>
      </c>
      <c r="BE84" s="135">
        <f t="shared" si="40"/>
        <v>0</v>
      </c>
      <c r="BF84" s="128">
        <f t="shared" si="40"/>
        <v>0</v>
      </c>
      <c r="BG84" s="128">
        <f t="shared" si="40"/>
        <v>0</v>
      </c>
      <c r="BH84" s="136">
        <f t="shared" si="40"/>
        <v>0</v>
      </c>
      <c r="BI84" s="135">
        <f t="shared" si="40"/>
        <v>0</v>
      </c>
      <c r="BJ84" s="128">
        <f t="shared" si="40"/>
        <v>0</v>
      </c>
      <c r="BK84" s="128">
        <f t="shared" si="40"/>
        <v>0</v>
      </c>
      <c r="BL84" s="136">
        <f t="shared" si="40"/>
        <v>0</v>
      </c>
      <c r="BM84" s="515"/>
      <c r="BN84" s="515"/>
      <c r="BO84" s="515"/>
      <c r="BP84" s="515"/>
      <c r="BQ84" s="515"/>
      <c r="BR84" s="517"/>
      <c r="BS84" s="517"/>
      <c r="BT84" s="517"/>
      <c r="BU84" s="517"/>
      <c r="BV84" s="517"/>
    </row>
    <row r="85" spans="1:74" s="5" customFormat="1" ht="15.75" hidden="1" customHeight="1" outlineLevel="1" x14ac:dyDescent="0.25">
      <c r="A85" s="539"/>
      <c r="B85" s="828"/>
      <c r="C85" s="848"/>
      <c r="D85" s="808" t="s">
        <v>162</v>
      </c>
      <c r="E85" s="809"/>
      <c r="F85" s="849" t="s">
        <v>163</v>
      </c>
      <c r="G85" s="12" t="s">
        <v>76</v>
      </c>
      <c r="H85" s="758"/>
      <c r="I85" s="758"/>
      <c r="J85" s="758"/>
      <c r="K85" s="758"/>
      <c r="L85" s="758"/>
      <c r="M85" s="805" t="s">
        <v>164</v>
      </c>
      <c r="N85" s="760"/>
      <c r="O85" s="159"/>
      <c r="P85" s="505"/>
      <c r="Q85" s="505"/>
      <c r="R85" s="160"/>
      <c r="S85" s="159"/>
      <c r="T85" s="505"/>
      <c r="U85" s="505"/>
      <c r="V85" s="160"/>
      <c r="W85" s="159"/>
      <c r="X85" s="505"/>
      <c r="Y85" s="505"/>
      <c r="Z85" s="505"/>
      <c r="AA85" s="160"/>
      <c r="AB85" s="159"/>
      <c r="AC85" s="505"/>
      <c r="AD85" s="505"/>
      <c r="AE85" s="160"/>
      <c r="AF85" s="159"/>
      <c r="AG85" s="505"/>
      <c r="AH85" s="505"/>
      <c r="AI85" s="160"/>
      <c r="AJ85" s="159"/>
      <c r="AK85" s="505"/>
      <c r="AL85" s="505"/>
      <c r="AM85" s="160"/>
      <c r="AN85" s="159"/>
      <c r="AO85" s="505"/>
      <c r="AP85" s="505"/>
      <c r="AQ85" s="505"/>
      <c r="AR85" s="160"/>
      <c r="AS85" s="159"/>
      <c r="AT85" s="505"/>
      <c r="AU85" s="505"/>
      <c r="AV85" s="265"/>
      <c r="AW85" s="159"/>
      <c r="AX85" s="505"/>
      <c r="AY85" s="505"/>
      <c r="AZ85" s="505"/>
      <c r="BA85" s="159"/>
      <c r="BB85" s="505"/>
      <c r="BC85" s="505"/>
      <c r="BD85" s="265"/>
      <c r="BE85" s="159"/>
      <c r="BF85" s="505"/>
      <c r="BG85" s="505"/>
      <c r="BH85" s="160"/>
      <c r="BI85" s="159"/>
      <c r="BJ85" s="505"/>
      <c r="BK85" s="505"/>
      <c r="BL85" s="160"/>
      <c r="BM85" s="52">
        <f>COUNTIF(O85:AA85,"P")</f>
        <v>0</v>
      </c>
      <c r="BN85" s="13">
        <f>COUNTIF(AB85:AM85,"P")</f>
        <v>0</v>
      </c>
      <c r="BO85" s="13">
        <f>COUNTIF(AN85:AZ85,"P")</f>
        <v>0</v>
      </c>
      <c r="BP85" s="13">
        <f>COUNTIF(BA85:BL85,"P")</f>
        <v>0</v>
      </c>
      <c r="BQ85" s="13">
        <f>SUM(BM85:BP85)</f>
        <v>0</v>
      </c>
      <c r="BR85" s="522" t="e">
        <f>+SUM(BM86)/(BM85)</f>
        <v>#DIV/0!</v>
      </c>
      <c r="BS85" s="522" t="e">
        <f>+SUM(BN86)/(BN85)</f>
        <v>#DIV/0!</v>
      </c>
      <c r="BT85" s="522" t="e">
        <f>+SUM(BO86)/(BO85)</f>
        <v>#DIV/0!</v>
      </c>
      <c r="BU85" s="522" t="e">
        <f>+SUM(BP86)/(BP85)</f>
        <v>#DIV/0!</v>
      </c>
      <c r="BV85" s="522" t="e">
        <f>+SUM(BQ86)/(BQ85)</f>
        <v>#DIV/0!</v>
      </c>
    </row>
    <row r="86" spans="1:74" s="5" customFormat="1" ht="15.75" hidden="1" customHeight="1" outlineLevel="1" x14ac:dyDescent="0.25">
      <c r="A86" s="539"/>
      <c r="B86" s="834"/>
      <c r="C86" s="848"/>
      <c r="D86" s="850"/>
      <c r="E86" s="851"/>
      <c r="F86" s="849"/>
      <c r="G86" s="12" t="s">
        <v>80</v>
      </c>
      <c r="H86" s="758"/>
      <c r="I86" s="758"/>
      <c r="J86" s="758"/>
      <c r="K86" s="758"/>
      <c r="L86" s="758"/>
      <c r="M86" s="806"/>
      <c r="N86" s="760"/>
      <c r="O86" s="161"/>
      <c r="P86" s="162"/>
      <c r="Q86" s="162"/>
      <c r="R86" s="163"/>
      <c r="S86" s="161"/>
      <c r="T86" s="162"/>
      <c r="U86" s="162"/>
      <c r="V86" s="163"/>
      <c r="W86" s="161"/>
      <c r="X86" s="162"/>
      <c r="Y86" s="162"/>
      <c r="Z86" s="162"/>
      <c r="AA86" s="163"/>
      <c r="AB86" s="161"/>
      <c r="AC86" s="162"/>
      <c r="AD86" s="162"/>
      <c r="AE86" s="163"/>
      <c r="AF86" s="161"/>
      <c r="AG86" s="162"/>
      <c r="AH86" s="162"/>
      <c r="AI86" s="163"/>
      <c r="AJ86" s="161"/>
      <c r="AK86" s="162"/>
      <c r="AL86" s="162"/>
      <c r="AM86" s="163"/>
      <c r="AN86" s="161"/>
      <c r="AO86" s="162"/>
      <c r="AP86" s="162"/>
      <c r="AQ86" s="162"/>
      <c r="AR86" s="163"/>
      <c r="AS86" s="161"/>
      <c r="AT86" s="162"/>
      <c r="AU86" s="162"/>
      <c r="AV86" s="266"/>
      <c r="AW86" s="161"/>
      <c r="AX86" s="162"/>
      <c r="AY86" s="162"/>
      <c r="AZ86" s="162"/>
      <c r="BA86" s="161"/>
      <c r="BB86" s="162"/>
      <c r="BC86" s="162"/>
      <c r="BD86" s="266"/>
      <c r="BE86" s="161"/>
      <c r="BF86" s="162"/>
      <c r="BG86" s="162"/>
      <c r="BH86" s="163"/>
      <c r="BI86" s="161"/>
      <c r="BJ86" s="162"/>
      <c r="BK86" s="162"/>
      <c r="BL86" s="163"/>
      <c r="BM86" s="60">
        <f>COUNTIF(O86:AA86,"E")</f>
        <v>0</v>
      </c>
      <c r="BN86" s="46">
        <f>COUNTIF(AB86:AM86,"E")</f>
        <v>0</v>
      </c>
      <c r="BO86" s="46">
        <f>COUNTIF(AN86:AZ86,"E")</f>
        <v>0</v>
      </c>
      <c r="BP86" s="46">
        <f>COUNTIF(BA86:BL86,"E")</f>
        <v>0</v>
      </c>
      <c r="BQ86" s="61">
        <f>SUM(BM86:BP86)</f>
        <v>0</v>
      </c>
      <c r="BR86" s="522"/>
      <c r="BS86" s="522"/>
      <c r="BT86" s="522"/>
      <c r="BU86" s="522"/>
      <c r="BV86" s="522"/>
    </row>
    <row r="87" spans="1:74" s="5" customFormat="1" ht="15.75" hidden="1" customHeight="1" outlineLevel="1" x14ac:dyDescent="0.25">
      <c r="A87" s="539"/>
      <c r="B87" s="834"/>
      <c r="C87" s="848"/>
      <c r="D87" s="808" t="s">
        <v>165</v>
      </c>
      <c r="E87" s="809"/>
      <c r="F87" s="849" t="s">
        <v>163</v>
      </c>
      <c r="G87" s="12" t="s">
        <v>76</v>
      </c>
      <c r="H87" s="758"/>
      <c r="I87" s="758"/>
      <c r="J87" s="758"/>
      <c r="K87" s="758"/>
      <c r="L87" s="758"/>
      <c r="N87" s="805" t="s">
        <v>166</v>
      </c>
      <c r="O87" s="159"/>
      <c r="P87" s="505"/>
      <c r="Q87" s="505"/>
      <c r="R87" s="160"/>
      <c r="S87" s="159"/>
      <c r="T87" s="505"/>
      <c r="U87" s="505"/>
      <c r="V87" s="160"/>
      <c r="W87" s="159"/>
      <c r="X87" s="505"/>
      <c r="Y87" s="505"/>
      <c r="Z87" s="505"/>
      <c r="AA87" s="160"/>
      <c r="AB87" s="159"/>
      <c r="AC87" s="505"/>
      <c r="AD87" s="505"/>
      <c r="AE87" s="160"/>
      <c r="AF87" s="159"/>
      <c r="AG87" s="505"/>
      <c r="AH87" s="505"/>
      <c r="AI87" s="160"/>
      <c r="AJ87" s="159"/>
      <c r="AK87" s="505"/>
      <c r="AL87" s="505"/>
      <c r="AM87" s="160"/>
      <c r="AN87" s="159"/>
      <c r="AO87" s="505"/>
      <c r="AP87" s="505"/>
      <c r="AQ87" s="505"/>
      <c r="AR87" s="160"/>
      <c r="AS87" s="159"/>
      <c r="AT87" s="505"/>
      <c r="AU87" s="505"/>
      <c r="AV87" s="265"/>
      <c r="AW87" s="159"/>
      <c r="AX87" s="505"/>
      <c r="AY87" s="505"/>
      <c r="AZ87" s="505"/>
      <c r="BA87" s="159"/>
      <c r="BB87" s="505"/>
      <c r="BC87" s="505"/>
      <c r="BD87" s="265"/>
      <c r="BE87" s="159"/>
      <c r="BF87" s="505"/>
      <c r="BG87" s="505"/>
      <c r="BH87" s="160"/>
      <c r="BI87" s="159"/>
      <c r="BJ87" s="505"/>
      <c r="BK87" s="505"/>
      <c r="BL87" s="160"/>
      <c r="BM87" s="52">
        <f>COUNTIF(O87:AA87,"P")</f>
        <v>0</v>
      </c>
      <c r="BN87" s="13">
        <f>COUNTIF(AB87:AM87,"P")</f>
        <v>0</v>
      </c>
      <c r="BO87" s="13">
        <f>COUNTIF(AN87:AZ87,"P")</f>
        <v>0</v>
      </c>
      <c r="BP87" s="13">
        <f>COUNTIF(BA87:BL87,"P")</f>
        <v>0</v>
      </c>
      <c r="BQ87" s="13">
        <f t="shared" ref="BQ87:BQ92" si="41">SUM(BM87:BP87)</f>
        <v>0</v>
      </c>
      <c r="BR87" s="522" t="e">
        <f>+SUM(BM88)/(BM87)</f>
        <v>#DIV/0!</v>
      </c>
      <c r="BS87" s="522" t="e">
        <f>+SUM(BN88)/(BN87)</f>
        <v>#DIV/0!</v>
      </c>
      <c r="BT87" s="522" t="e">
        <f>+SUM(BO88)/(BO87)</f>
        <v>#DIV/0!</v>
      </c>
      <c r="BU87" s="522" t="e">
        <f>+SUM(BP88)/(BP87)</f>
        <v>#DIV/0!</v>
      </c>
      <c r="BV87" s="522" t="e">
        <f>+SUM(BQ88)/(BQ87)</f>
        <v>#DIV/0!</v>
      </c>
    </row>
    <row r="88" spans="1:74" s="5" customFormat="1" ht="15.75" hidden="1" customHeight="1" outlineLevel="1" x14ac:dyDescent="0.25">
      <c r="A88" s="539"/>
      <c r="B88" s="834"/>
      <c r="C88" s="848"/>
      <c r="D88" s="850"/>
      <c r="E88" s="851"/>
      <c r="F88" s="849"/>
      <c r="G88" s="12" t="s">
        <v>80</v>
      </c>
      <c r="H88" s="758"/>
      <c r="I88" s="758"/>
      <c r="J88" s="758"/>
      <c r="K88" s="758"/>
      <c r="L88" s="758"/>
      <c r="M88" s="5" t="s">
        <v>142</v>
      </c>
      <c r="N88" s="806"/>
      <c r="O88" s="161"/>
      <c r="P88" s="162"/>
      <c r="Q88" s="162"/>
      <c r="R88" s="163"/>
      <c r="S88" s="161"/>
      <c r="T88" s="162"/>
      <c r="U88" s="162"/>
      <c r="V88" s="163"/>
      <c r="W88" s="161"/>
      <c r="X88" s="162"/>
      <c r="Y88" s="162"/>
      <c r="Z88" s="162"/>
      <c r="AA88" s="163"/>
      <c r="AB88" s="161"/>
      <c r="AC88" s="162"/>
      <c r="AD88" s="162"/>
      <c r="AE88" s="163"/>
      <c r="AF88" s="161"/>
      <c r="AG88" s="162"/>
      <c r="AH88" s="162"/>
      <c r="AI88" s="163"/>
      <c r="AJ88" s="161"/>
      <c r="AK88" s="162"/>
      <c r="AL88" s="162"/>
      <c r="AM88" s="163"/>
      <c r="AN88" s="161"/>
      <c r="AO88" s="162"/>
      <c r="AP88" s="162"/>
      <c r="AQ88" s="162"/>
      <c r="AR88" s="163"/>
      <c r="AS88" s="161"/>
      <c r="AT88" s="162"/>
      <c r="AU88" s="162"/>
      <c r="AV88" s="266"/>
      <c r="AW88" s="161"/>
      <c r="AX88" s="162"/>
      <c r="AY88" s="162"/>
      <c r="AZ88" s="162"/>
      <c r="BA88" s="161"/>
      <c r="BB88" s="162"/>
      <c r="BC88" s="162"/>
      <c r="BD88" s="266"/>
      <c r="BE88" s="161"/>
      <c r="BF88" s="162"/>
      <c r="BG88" s="162"/>
      <c r="BH88" s="163"/>
      <c r="BI88" s="161"/>
      <c r="BJ88" s="162"/>
      <c r="BK88" s="162"/>
      <c r="BL88" s="163"/>
      <c r="BM88" s="60">
        <f>COUNTIF(O88:AA88,"E")</f>
        <v>0</v>
      </c>
      <c r="BN88" s="46">
        <f>COUNTIF(AB88:AM88,"E")</f>
        <v>0</v>
      </c>
      <c r="BO88" s="46">
        <f>COUNTIF(AN88:AZ88,"E")</f>
        <v>0</v>
      </c>
      <c r="BP88" s="46">
        <f>COUNTIF(BA88:BL88,"E")</f>
        <v>0</v>
      </c>
      <c r="BQ88" s="61">
        <f t="shared" si="41"/>
        <v>0</v>
      </c>
      <c r="BR88" s="522"/>
      <c r="BS88" s="522"/>
      <c r="BT88" s="522"/>
      <c r="BU88" s="522"/>
      <c r="BV88" s="522"/>
    </row>
    <row r="89" spans="1:74" s="5" customFormat="1" ht="15.75" hidden="1" customHeight="1" outlineLevel="1" x14ac:dyDescent="0.25">
      <c r="A89" s="539"/>
      <c r="B89" s="834"/>
      <c r="C89" s="848"/>
      <c r="D89" s="808" t="s">
        <v>167</v>
      </c>
      <c r="E89" s="809"/>
      <c r="F89" s="849" t="s">
        <v>163</v>
      </c>
      <c r="G89" s="12" t="s">
        <v>76</v>
      </c>
      <c r="H89" s="783" t="s">
        <v>77</v>
      </c>
      <c r="I89" s="758"/>
      <c r="J89" s="758"/>
      <c r="K89" s="758"/>
      <c r="L89" s="758" t="s">
        <v>77</v>
      </c>
      <c r="M89" s="805" t="s">
        <v>151</v>
      </c>
      <c r="N89" s="760" t="s">
        <v>166</v>
      </c>
      <c r="O89" s="159"/>
      <c r="P89" s="505"/>
      <c r="Q89" s="505" t="s">
        <v>76</v>
      </c>
      <c r="R89" s="160"/>
      <c r="S89" s="159"/>
      <c r="T89" s="505" t="s">
        <v>76</v>
      </c>
      <c r="U89" s="505"/>
      <c r="V89" s="160"/>
      <c r="W89" s="159"/>
      <c r="X89" s="505" t="s">
        <v>76</v>
      </c>
      <c r="Y89" s="505"/>
      <c r="Z89" s="505"/>
      <c r="AA89" s="160"/>
      <c r="AB89" s="159"/>
      <c r="AC89" s="505" t="s">
        <v>76</v>
      </c>
      <c r="AD89" s="505"/>
      <c r="AE89" s="160"/>
      <c r="AF89" s="159"/>
      <c r="AG89" s="505" t="s">
        <v>76</v>
      </c>
      <c r="AH89" s="505"/>
      <c r="AI89" s="160"/>
      <c r="AJ89" s="159"/>
      <c r="AK89" s="505" t="s">
        <v>76</v>
      </c>
      <c r="AL89" s="505"/>
      <c r="AM89" s="160"/>
      <c r="AN89" s="159"/>
      <c r="AO89" s="505" t="s">
        <v>76</v>
      </c>
      <c r="AP89" s="505"/>
      <c r="AQ89" s="505"/>
      <c r="AR89" s="160"/>
      <c r="AS89" s="159"/>
      <c r="AT89" s="505" t="s">
        <v>76</v>
      </c>
      <c r="AU89" s="505"/>
      <c r="AV89" s="265"/>
      <c r="AW89" s="159"/>
      <c r="AX89" s="505" t="s">
        <v>76</v>
      </c>
      <c r="AY89" s="505"/>
      <c r="AZ89" s="505"/>
      <c r="BA89" s="159"/>
      <c r="BB89" s="505" t="s">
        <v>76</v>
      </c>
      <c r="BC89" s="505"/>
      <c r="BD89" s="265"/>
      <c r="BE89" s="159"/>
      <c r="BF89" s="505" t="s">
        <v>76</v>
      </c>
      <c r="BG89" s="505"/>
      <c r="BH89" s="160"/>
      <c r="BI89" s="159"/>
      <c r="BJ89" s="505" t="s">
        <v>76</v>
      </c>
      <c r="BK89" s="505"/>
      <c r="BL89" s="160"/>
      <c r="BM89" s="52">
        <f>COUNTIF(O89:AA89,"P")</f>
        <v>3</v>
      </c>
      <c r="BN89" s="13">
        <f>COUNTIF(AB89:AM89,"P")</f>
        <v>3</v>
      </c>
      <c r="BO89" s="13">
        <f>COUNTIF(AN89:AZ89,"P")</f>
        <v>3</v>
      </c>
      <c r="BP89" s="13">
        <f>COUNTIF(BA89:BL89,"P")</f>
        <v>3</v>
      </c>
      <c r="BQ89" s="13">
        <f t="shared" si="41"/>
        <v>12</v>
      </c>
      <c r="BR89" s="522">
        <f>+SUM(BM90)/(BM89)</f>
        <v>0</v>
      </c>
      <c r="BS89" s="522">
        <f>+SUM(BN90)/(BN89)</f>
        <v>0</v>
      </c>
      <c r="BT89" s="522">
        <f>+SUM(BO90)/(BO89)</f>
        <v>0</v>
      </c>
      <c r="BU89" s="522">
        <f>+SUM(BP90)/(BP89)</f>
        <v>0</v>
      </c>
      <c r="BV89" s="522">
        <f>+SUM(BQ90)/(BQ89)</f>
        <v>0</v>
      </c>
    </row>
    <row r="90" spans="1:74" s="5" customFormat="1" ht="15.75" hidden="1" customHeight="1" outlineLevel="1" x14ac:dyDescent="0.25">
      <c r="A90" s="539"/>
      <c r="B90" s="834"/>
      <c r="C90" s="848"/>
      <c r="D90" s="850"/>
      <c r="E90" s="851"/>
      <c r="F90" s="849"/>
      <c r="G90" s="12" t="s">
        <v>80</v>
      </c>
      <c r="H90" s="784"/>
      <c r="I90" s="758"/>
      <c r="J90" s="758"/>
      <c r="K90" s="758"/>
      <c r="L90" s="758"/>
      <c r="M90" s="806"/>
      <c r="N90" s="760"/>
      <c r="O90" s="161"/>
      <c r="P90" s="162"/>
      <c r="Q90" s="162"/>
      <c r="R90" s="163"/>
      <c r="S90" s="161"/>
      <c r="T90" s="162"/>
      <c r="U90" s="162"/>
      <c r="V90" s="163"/>
      <c r="W90" s="161"/>
      <c r="X90" s="162"/>
      <c r="Y90" s="162"/>
      <c r="Z90" s="162"/>
      <c r="AA90" s="163"/>
      <c r="AB90" s="161"/>
      <c r="AC90" s="162"/>
      <c r="AD90" s="162"/>
      <c r="AE90" s="163"/>
      <c r="AF90" s="161"/>
      <c r="AG90" s="162"/>
      <c r="AH90" s="162"/>
      <c r="AI90" s="163"/>
      <c r="AJ90" s="161"/>
      <c r="AK90" s="162"/>
      <c r="AL90" s="162"/>
      <c r="AM90" s="163"/>
      <c r="AN90" s="161"/>
      <c r="AO90" s="162"/>
      <c r="AP90" s="162"/>
      <c r="AQ90" s="162"/>
      <c r="AR90" s="163"/>
      <c r="AS90" s="161"/>
      <c r="AT90" s="162"/>
      <c r="AU90" s="162"/>
      <c r="AV90" s="266"/>
      <c r="AW90" s="161"/>
      <c r="AX90" s="162"/>
      <c r="AY90" s="162"/>
      <c r="AZ90" s="162"/>
      <c r="BA90" s="161"/>
      <c r="BB90" s="162"/>
      <c r="BC90" s="162"/>
      <c r="BD90" s="266"/>
      <c r="BE90" s="161"/>
      <c r="BF90" s="162"/>
      <c r="BG90" s="162"/>
      <c r="BH90" s="163"/>
      <c r="BI90" s="161"/>
      <c r="BJ90" s="162"/>
      <c r="BK90" s="162"/>
      <c r="BL90" s="163"/>
      <c r="BM90" s="60">
        <f>COUNTIF(O90:AA90,"E")</f>
        <v>0</v>
      </c>
      <c r="BN90" s="46">
        <f>COUNTIF(AB90:AM90,"E")</f>
        <v>0</v>
      </c>
      <c r="BO90" s="46">
        <f>COUNTIF(AN90:AZ90,"E")</f>
        <v>0</v>
      </c>
      <c r="BP90" s="46">
        <f>COUNTIF(BA90:BL90,"E")</f>
        <v>0</v>
      </c>
      <c r="BQ90" s="61">
        <f t="shared" si="41"/>
        <v>0</v>
      </c>
      <c r="BR90" s="522"/>
      <c r="BS90" s="522"/>
      <c r="BT90" s="522"/>
      <c r="BU90" s="522"/>
      <c r="BV90" s="522"/>
    </row>
    <row r="91" spans="1:74" s="5" customFormat="1" ht="15.75" hidden="1" customHeight="1" outlineLevel="1" x14ac:dyDescent="0.25">
      <c r="A91" s="539"/>
      <c r="B91" s="834"/>
      <c r="C91" s="848"/>
      <c r="D91" s="852"/>
      <c r="E91" s="853"/>
      <c r="F91" s="849"/>
      <c r="G91" s="12" t="s">
        <v>76</v>
      </c>
      <c r="H91" s="758"/>
      <c r="I91" s="758"/>
      <c r="J91" s="758"/>
      <c r="K91" s="758"/>
      <c r="L91" s="758"/>
      <c r="M91" s="805"/>
      <c r="N91" s="760"/>
      <c r="O91" s="159"/>
      <c r="P91" s="505"/>
      <c r="Q91" s="505"/>
      <c r="R91" s="160"/>
      <c r="S91" s="159"/>
      <c r="T91" s="505"/>
      <c r="U91" s="505"/>
      <c r="V91" s="160"/>
      <c r="W91" s="159"/>
      <c r="X91" s="505"/>
      <c r="Y91" s="505"/>
      <c r="Z91" s="505"/>
      <c r="AA91" s="160"/>
      <c r="AB91" s="159"/>
      <c r="AC91" s="505"/>
      <c r="AD91" s="505"/>
      <c r="AE91" s="160"/>
      <c r="AF91" s="159"/>
      <c r="AG91" s="505"/>
      <c r="AH91" s="505"/>
      <c r="AI91" s="160"/>
      <c r="AJ91" s="159"/>
      <c r="AK91" s="505"/>
      <c r="AL91" s="505"/>
      <c r="AM91" s="160"/>
      <c r="AN91" s="159"/>
      <c r="AO91" s="505"/>
      <c r="AP91" s="505"/>
      <c r="AQ91" s="505"/>
      <c r="AR91" s="160"/>
      <c r="AS91" s="159"/>
      <c r="AT91" s="505"/>
      <c r="AU91" s="505"/>
      <c r="AV91" s="265"/>
      <c r="AW91" s="159"/>
      <c r="AX91" s="505"/>
      <c r="AY91" s="505"/>
      <c r="AZ91" s="505"/>
      <c r="BA91" s="159"/>
      <c r="BB91" s="505"/>
      <c r="BC91" s="505"/>
      <c r="BD91" s="265"/>
      <c r="BE91" s="159"/>
      <c r="BF91" s="505"/>
      <c r="BG91" s="505"/>
      <c r="BH91" s="160"/>
      <c r="BI91" s="159"/>
      <c r="BJ91" s="505"/>
      <c r="BK91" s="505"/>
      <c r="BL91" s="160"/>
      <c r="BM91" s="52">
        <f>COUNTIF(O91:AA91,"P")</f>
        <v>0</v>
      </c>
      <c r="BN91" s="13">
        <f>COUNTIF(AB91:AM91,"P")</f>
        <v>0</v>
      </c>
      <c r="BO91" s="13">
        <f>COUNTIF(AN91:AZ91,"P")</f>
        <v>0</v>
      </c>
      <c r="BP91" s="13">
        <f>COUNTIF(BA91:BL91,"P")</f>
        <v>0</v>
      </c>
      <c r="BQ91" s="13">
        <f t="shared" si="41"/>
        <v>0</v>
      </c>
      <c r="BR91" s="522" t="e">
        <f>+SUM(BM92)/(BM91)</f>
        <v>#DIV/0!</v>
      </c>
      <c r="BS91" s="522" t="e">
        <f>+SUM(BN92)/(BN91)</f>
        <v>#DIV/0!</v>
      </c>
      <c r="BT91" s="522" t="e">
        <f>+SUM(BO92)/(BO91)</f>
        <v>#DIV/0!</v>
      </c>
      <c r="BU91" s="522" t="e">
        <f>+SUM(BP92)/(BP91)</f>
        <v>#DIV/0!</v>
      </c>
      <c r="BV91" s="522" t="e">
        <f>+SUM(BQ92)/(BQ91)</f>
        <v>#DIV/0!</v>
      </c>
    </row>
    <row r="92" spans="1:74" s="5" customFormat="1" ht="15.75" hidden="1" customHeight="1" outlineLevel="1" x14ac:dyDescent="0.25">
      <c r="A92" s="539"/>
      <c r="B92" s="841"/>
      <c r="C92" s="848"/>
      <c r="D92" s="854"/>
      <c r="E92" s="855"/>
      <c r="F92" s="849"/>
      <c r="G92" s="12" t="s">
        <v>80</v>
      </c>
      <c r="H92" s="758"/>
      <c r="I92" s="758"/>
      <c r="J92" s="758"/>
      <c r="K92" s="758"/>
      <c r="L92" s="758"/>
      <c r="M92" s="806"/>
      <c r="N92" s="760"/>
      <c r="O92" s="161"/>
      <c r="P92" s="162"/>
      <c r="Q92" s="162"/>
      <c r="R92" s="163"/>
      <c r="S92" s="161"/>
      <c r="T92" s="162"/>
      <c r="U92" s="162"/>
      <c r="V92" s="163"/>
      <c r="W92" s="161"/>
      <c r="X92" s="162"/>
      <c r="Y92" s="162"/>
      <c r="Z92" s="162"/>
      <c r="AA92" s="163"/>
      <c r="AB92" s="161"/>
      <c r="AC92" s="162"/>
      <c r="AD92" s="162"/>
      <c r="AE92" s="163"/>
      <c r="AF92" s="161"/>
      <c r="AG92" s="162"/>
      <c r="AH92" s="162"/>
      <c r="AI92" s="163"/>
      <c r="AJ92" s="161"/>
      <c r="AK92" s="162"/>
      <c r="AL92" s="162"/>
      <c r="AM92" s="163"/>
      <c r="AN92" s="161"/>
      <c r="AO92" s="162"/>
      <c r="AP92" s="162"/>
      <c r="AQ92" s="162"/>
      <c r="AR92" s="163"/>
      <c r="AS92" s="161"/>
      <c r="AT92" s="162"/>
      <c r="AU92" s="162"/>
      <c r="AV92" s="266"/>
      <c r="AW92" s="161"/>
      <c r="AX92" s="162"/>
      <c r="AY92" s="162"/>
      <c r="AZ92" s="162"/>
      <c r="BA92" s="161"/>
      <c r="BB92" s="162"/>
      <c r="BC92" s="162"/>
      <c r="BD92" s="266"/>
      <c r="BE92" s="161"/>
      <c r="BF92" s="162"/>
      <c r="BG92" s="162"/>
      <c r="BH92" s="163"/>
      <c r="BI92" s="161"/>
      <c r="BJ92" s="162"/>
      <c r="BK92" s="162"/>
      <c r="BL92" s="163"/>
      <c r="BM92" s="60">
        <f>COUNTIF(O92:AA92,"E")</f>
        <v>0</v>
      </c>
      <c r="BN92" s="46">
        <f>COUNTIF(AB92:AM92,"E")</f>
        <v>0</v>
      </c>
      <c r="BO92" s="46">
        <f>COUNTIF(AN92:AZ92,"E")</f>
        <v>0</v>
      </c>
      <c r="BP92" s="46">
        <f>COUNTIF(BA92:BL92,"E")</f>
        <v>0</v>
      </c>
      <c r="BQ92" s="61">
        <f t="shared" si="41"/>
        <v>0</v>
      </c>
      <c r="BR92" s="522"/>
      <c r="BS92" s="522"/>
      <c r="BT92" s="522"/>
      <c r="BU92" s="522"/>
      <c r="BV92" s="522"/>
    </row>
    <row r="93" spans="1:74" s="5" customFormat="1" ht="18.75" customHeight="1" collapsed="1" thickBot="1" x14ac:dyDescent="0.3">
      <c r="A93" s="539"/>
      <c r="B93" s="822"/>
      <c r="C93" s="807"/>
      <c r="D93" s="856" t="s">
        <v>568</v>
      </c>
      <c r="E93" s="857"/>
      <c r="F93" s="845"/>
      <c r="G93" s="12" t="s">
        <v>76</v>
      </c>
      <c r="H93" s="758"/>
      <c r="I93" s="758"/>
      <c r="J93" s="758"/>
      <c r="K93" s="758"/>
      <c r="L93" s="758"/>
      <c r="M93" s="805" t="s">
        <v>168</v>
      </c>
      <c r="N93" s="760"/>
      <c r="O93" s="133">
        <f>COUNTIF(O95:O102,"P")</f>
        <v>0</v>
      </c>
      <c r="P93" s="127">
        <f t="shared" ref="P93:BL93" si="42">COUNTIF(P95:P102,"P")</f>
        <v>0</v>
      </c>
      <c r="Q93" s="127">
        <f t="shared" si="42"/>
        <v>0</v>
      </c>
      <c r="R93" s="134">
        <f t="shared" si="42"/>
        <v>0</v>
      </c>
      <c r="S93" s="133">
        <f t="shared" si="42"/>
        <v>0</v>
      </c>
      <c r="T93" s="127">
        <f t="shared" si="42"/>
        <v>0</v>
      </c>
      <c r="U93" s="127">
        <f t="shared" si="42"/>
        <v>0</v>
      </c>
      <c r="V93" s="134">
        <f t="shared" si="42"/>
        <v>0</v>
      </c>
      <c r="W93" s="133">
        <f t="shared" si="42"/>
        <v>1</v>
      </c>
      <c r="X93" s="127">
        <f t="shared" si="42"/>
        <v>1</v>
      </c>
      <c r="Y93" s="127">
        <f t="shared" si="42"/>
        <v>0</v>
      </c>
      <c r="Z93" s="127">
        <f t="shared" si="42"/>
        <v>1</v>
      </c>
      <c r="AA93" s="134"/>
      <c r="AB93" s="133">
        <f t="shared" si="42"/>
        <v>0</v>
      </c>
      <c r="AC93" s="127">
        <f t="shared" si="42"/>
        <v>0</v>
      </c>
      <c r="AD93" s="127">
        <f t="shared" si="42"/>
        <v>0</v>
      </c>
      <c r="AE93" s="134">
        <f t="shared" si="42"/>
        <v>1</v>
      </c>
      <c r="AF93" s="133">
        <f t="shared" si="42"/>
        <v>0</v>
      </c>
      <c r="AG93" s="127">
        <f t="shared" si="42"/>
        <v>0</v>
      </c>
      <c r="AH93" s="127">
        <f t="shared" si="42"/>
        <v>0</v>
      </c>
      <c r="AI93" s="134">
        <f t="shared" si="42"/>
        <v>1</v>
      </c>
      <c r="AJ93" s="133">
        <f t="shared" si="42"/>
        <v>0</v>
      </c>
      <c r="AK93" s="127">
        <f t="shared" si="42"/>
        <v>0</v>
      </c>
      <c r="AL93" s="127">
        <f t="shared" si="42"/>
        <v>0</v>
      </c>
      <c r="AM93" s="134">
        <f t="shared" si="42"/>
        <v>0</v>
      </c>
      <c r="AN93" s="133">
        <f t="shared" si="42"/>
        <v>0</v>
      </c>
      <c r="AO93" s="127">
        <f t="shared" si="42"/>
        <v>0</v>
      </c>
      <c r="AP93" s="127">
        <f t="shared" si="42"/>
        <v>0</v>
      </c>
      <c r="AQ93" s="127">
        <f t="shared" si="42"/>
        <v>0</v>
      </c>
      <c r="AR93" s="134">
        <f t="shared" si="42"/>
        <v>0</v>
      </c>
      <c r="AS93" s="133">
        <f t="shared" si="42"/>
        <v>0</v>
      </c>
      <c r="AT93" s="127">
        <f t="shared" si="42"/>
        <v>0</v>
      </c>
      <c r="AU93" s="127">
        <f t="shared" si="42"/>
        <v>0</v>
      </c>
      <c r="AV93" s="127">
        <f t="shared" si="42"/>
        <v>0</v>
      </c>
      <c r="AW93" s="133">
        <f t="shared" si="42"/>
        <v>0</v>
      </c>
      <c r="AX93" s="127">
        <f t="shared" si="42"/>
        <v>0</v>
      </c>
      <c r="AY93" s="127">
        <f t="shared" si="42"/>
        <v>0</v>
      </c>
      <c r="AZ93" s="127">
        <f t="shared" si="42"/>
        <v>0</v>
      </c>
      <c r="BA93" s="133">
        <f t="shared" si="42"/>
        <v>0</v>
      </c>
      <c r="BB93" s="127">
        <f t="shared" si="42"/>
        <v>0</v>
      </c>
      <c r="BC93" s="127">
        <f t="shared" si="42"/>
        <v>0</v>
      </c>
      <c r="BD93" s="127">
        <f t="shared" si="42"/>
        <v>0</v>
      </c>
      <c r="BE93" s="133">
        <f t="shared" si="42"/>
        <v>1</v>
      </c>
      <c r="BF93" s="127">
        <f t="shared" si="42"/>
        <v>1</v>
      </c>
      <c r="BG93" s="127">
        <f t="shared" si="42"/>
        <v>0</v>
      </c>
      <c r="BH93" s="134">
        <f t="shared" si="42"/>
        <v>0</v>
      </c>
      <c r="BI93" s="133">
        <f t="shared" si="42"/>
        <v>0</v>
      </c>
      <c r="BJ93" s="127">
        <f t="shared" si="42"/>
        <v>0</v>
      </c>
      <c r="BK93" s="127">
        <f t="shared" si="42"/>
        <v>0</v>
      </c>
      <c r="BL93" s="134">
        <f t="shared" si="42"/>
        <v>0</v>
      </c>
      <c r="BM93" s="514" t="e">
        <f>+SUM(BM96+BM98+BM100+BM102+BM104+BM106+BM108+BM110+BM112)/SUM(BM95+BM97+BM99+BM101+BM103+BM105+BM107+BM109+BM111)</f>
        <v>#REF!</v>
      </c>
      <c r="BN93" s="514" t="e">
        <f>+SUM(BN96+BN98+BN100+BN102+BN104+BN106+BN108+BN110+BN112)/SUM(BN95+BN97+BN99+BN101+BN103+BN105+BN107+BN109+BN111)</f>
        <v>#REF!</v>
      </c>
      <c r="BO93" s="514" t="e">
        <f>+SUM(BO96+BO98+BO100+BO102+BO104+BO106+BO108+BO110+BO112)/SUM(BO95+BO97+BO99+BO101+BO103+BO105+BO107+BO109+BO111)</f>
        <v>#REF!</v>
      </c>
      <c r="BP93" s="514" t="e">
        <f>+SUM(BP96+BP98+BP100+BP102+BP104+BP106+BP108+BP110+BP112)/SUM(BP95+BP97+BP99+BP101+BP103+BP105+BP107+BP109+BP111)</f>
        <v>#REF!</v>
      </c>
      <c r="BQ93" s="514" t="e">
        <f>+SUM(BQ96+BQ98+BQ100+BQ102+BQ104+BQ106+BQ108+BQ110+BQ112)/SUM(BQ95+BQ97+BQ99+BQ101+BQ103+BQ105+BQ107+BQ109+BQ111)</f>
        <v>#REF!</v>
      </c>
      <c r="BR93" s="516"/>
      <c r="BS93" s="516"/>
      <c r="BT93" s="516"/>
      <c r="BU93" s="516"/>
      <c r="BV93" s="516"/>
    </row>
    <row r="94" spans="1:74" s="5" customFormat="1" ht="18.75" customHeight="1" thickBot="1" x14ac:dyDescent="0.3">
      <c r="A94" s="539"/>
      <c r="B94" s="826"/>
      <c r="C94" s="807" t="s">
        <v>153</v>
      </c>
      <c r="D94" s="858"/>
      <c r="E94" s="794"/>
      <c r="F94" s="847"/>
      <c r="G94" s="12" t="s">
        <v>80</v>
      </c>
      <c r="H94" s="758"/>
      <c r="I94" s="758"/>
      <c r="J94" s="758"/>
      <c r="K94" s="758"/>
      <c r="L94" s="758"/>
      <c r="M94" s="806"/>
      <c r="N94" s="760"/>
      <c r="O94" s="135">
        <f>COUNTIF(O95:O102,"E")</f>
        <v>0</v>
      </c>
      <c r="P94" s="128">
        <f t="shared" ref="P94:BL94" si="43">COUNTIF(P95:P102,"E")</f>
        <v>0</v>
      </c>
      <c r="Q94" s="128">
        <f t="shared" si="43"/>
        <v>0</v>
      </c>
      <c r="R94" s="136">
        <f t="shared" si="43"/>
        <v>0</v>
      </c>
      <c r="S94" s="135">
        <f t="shared" si="43"/>
        <v>0</v>
      </c>
      <c r="T94" s="128">
        <f t="shared" si="43"/>
        <v>0</v>
      </c>
      <c r="U94" s="128">
        <f t="shared" si="43"/>
        <v>0</v>
      </c>
      <c r="V94" s="136">
        <f t="shared" si="43"/>
        <v>0</v>
      </c>
      <c r="W94" s="135">
        <f t="shared" si="43"/>
        <v>0</v>
      </c>
      <c r="X94" s="128">
        <f t="shared" si="43"/>
        <v>0</v>
      </c>
      <c r="Y94" s="128">
        <f t="shared" si="43"/>
        <v>0</v>
      </c>
      <c r="Z94" s="128">
        <f t="shared" si="43"/>
        <v>0</v>
      </c>
      <c r="AA94" s="136"/>
      <c r="AB94" s="135">
        <f t="shared" si="43"/>
        <v>0</v>
      </c>
      <c r="AC94" s="128">
        <f t="shared" si="43"/>
        <v>0</v>
      </c>
      <c r="AD94" s="128">
        <f t="shared" si="43"/>
        <v>0</v>
      </c>
      <c r="AE94" s="136">
        <f t="shared" si="43"/>
        <v>0</v>
      </c>
      <c r="AF94" s="135">
        <f t="shared" si="43"/>
        <v>0</v>
      </c>
      <c r="AG94" s="128">
        <f t="shared" si="43"/>
        <v>0</v>
      </c>
      <c r="AH94" s="128">
        <f t="shared" si="43"/>
        <v>0</v>
      </c>
      <c r="AI94" s="136">
        <f t="shared" si="43"/>
        <v>0</v>
      </c>
      <c r="AJ94" s="135">
        <f t="shared" si="43"/>
        <v>0</v>
      </c>
      <c r="AK94" s="128">
        <f t="shared" si="43"/>
        <v>0</v>
      </c>
      <c r="AL94" s="128">
        <f t="shared" si="43"/>
        <v>0</v>
      </c>
      <c r="AM94" s="136">
        <f t="shared" si="43"/>
        <v>0</v>
      </c>
      <c r="AN94" s="135">
        <f t="shared" si="43"/>
        <v>0</v>
      </c>
      <c r="AO94" s="128">
        <f t="shared" si="43"/>
        <v>0</v>
      </c>
      <c r="AP94" s="128">
        <f t="shared" si="43"/>
        <v>0</v>
      </c>
      <c r="AQ94" s="128">
        <f t="shared" si="43"/>
        <v>0</v>
      </c>
      <c r="AR94" s="136">
        <f t="shared" si="43"/>
        <v>0</v>
      </c>
      <c r="AS94" s="135">
        <f t="shared" si="43"/>
        <v>0</v>
      </c>
      <c r="AT94" s="128">
        <f t="shared" si="43"/>
        <v>0</v>
      </c>
      <c r="AU94" s="128">
        <f t="shared" si="43"/>
        <v>0</v>
      </c>
      <c r="AV94" s="128">
        <f t="shared" si="43"/>
        <v>0</v>
      </c>
      <c r="AW94" s="135">
        <f t="shared" si="43"/>
        <v>0</v>
      </c>
      <c r="AX94" s="128">
        <f t="shared" si="43"/>
        <v>0</v>
      </c>
      <c r="AY94" s="128">
        <f t="shared" si="43"/>
        <v>0</v>
      </c>
      <c r="AZ94" s="128">
        <f t="shared" si="43"/>
        <v>0</v>
      </c>
      <c r="BA94" s="135">
        <f t="shared" si="43"/>
        <v>0</v>
      </c>
      <c r="BB94" s="128">
        <f t="shared" si="43"/>
        <v>0</v>
      </c>
      <c r="BC94" s="128">
        <f t="shared" si="43"/>
        <v>0</v>
      </c>
      <c r="BD94" s="128">
        <f t="shared" si="43"/>
        <v>0</v>
      </c>
      <c r="BE94" s="135">
        <f t="shared" si="43"/>
        <v>0</v>
      </c>
      <c r="BF94" s="128">
        <f t="shared" si="43"/>
        <v>0</v>
      </c>
      <c r="BG94" s="128">
        <f t="shared" si="43"/>
        <v>0</v>
      </c>
      <c r="BH94" s="136">
        <f t="shared" si="43"/>
        <v>0</v>
      </c>
      <c r="BI94" s="135">
        <f t="shared" si="43"/>
        <v>0</v>
      </c>
      <c r="BJ94" s="128">
        <f t="shared" si="43"/>
        <v>0</v>
      </c>
      <c r="BK94" s="128">
        <f t="shared" si="43"/>
        <v>0</v>
      </c>
      <c r="BL94" s="136">
        <f t="shared" si="43"/>
        <v>0</v>
      </c>
      <c r="BM94" s="515"/>
      <c r="BN94" s="515"/>
      <c r="BO94" s="515"/>
      <c r="BP94" s="515"/>
      <c r="BQ94" s="515"/>
      <c r="BR94" s="517"/>
      <c r="BS94" s="517"/>
      <c r="BT94" s="517"/>
      <c r="BU94" s="517"/>
      <c r="BV94" s="517"/>
    </row>
    <row r="95" spans="1:74" s="5" customFormat="1" ht="15.75" hidden="1" customHeight="1" outlineLevel="1" x14ac:dyDescent="0.25">
      <c r="A95" s="539"/>
      <c r="B95" s="828"/>
      <c r="C95" s="848"/>
      <c r="D95" s="808" t="s">
        <v>169</v>
      </c>
      <c r="E95" s="809"/>
      <c r="F95" s="859" t="s">
        <v>170</v>
      </c>
      <c r="G95" s="12" t="s">
        <v>76</v>
      </c>
      <c r="H95" s="758"/>
      <c r="I95" s="758"/>
      <c r="J95" s="758"/>
      <c r="K95" s="758"/>
      <c r="L95" s="758"/>
      <c r="M95" s="805" t="s">
        <v>164</v>
      </c>
      <c r="N95" s="760" t="s">
        <v>171</v>
      </c>
      <c r="O95" s="159"/>
      <c r="P95" s="505"/>
      <c r="Q95" s="505"/>
      <c r="R95" s="160"/>
      <c r="S95" s="159"/>
      <c r="T95" s="505"/>
      <c r="U95" s="505"/>
      <c r="V95" s="160"/>
      <c r="W95" s="159"/>
      <c r="X95" s="505"/>
      <c r="Y95" s="505"/>
      <c r="Z95" s="505" t="s">
        <v>76</v>
      </c>
      <c r="AA95" s="160"/>
      <c r="AB95" s="159"/>
      <c r="AC95" s="505"/>
      <c r="AD95" s="505"/>
      <c r="AE95" s="160" t="s">
        <v>76</v>
      </c>
      <c r="AF95" s="159"/>
      <c r="AG95" s="505"/>
      <c r="AH95" s="505"/>
      <c r="AI95" s="160" t="s">
        <v>76</v>
      </c>
      <c r="AJ95" s="159"/>
      <c r="AK95" s="505"/>
      <c r="AL95" s="505"/>
      <c r="AM95" s="160"/>
      <c r="AN95" s="159"/>
      <c r="AO95" s="505"/>
      <c r="AP95" s="505"/>
      <c r="AQ95" s="505"/>
      <c r="AR95" s="160"/>
      <c r="AS95" s="159"/>
      <c r="AT95" s="505"/>
      <c r="AU95" s="505"/>
      <c r="AV95" s="265"/>
      <c r="AW95" s="159"/>
      <c r="AX95" s="505"/>
      <c r="AY95" s="505"/>
      <c r="AZ95" s="505"/>
      <c r="BA95" s="159"/>
      <c r="BB95" s="505"/>
      <c r="BC95" s="505"/>
      <c r="BD95" s="265"/>
      <c r="BE95" s="159"/>
      <c r="BF95" s="505"/>
      <c r="BG95" s="505"/>
      <c r="BH95" s="160"/>
      <c r="BI95" s="159"/>
      <c r="BJ95" s="505"/>
      <c r="BK95" s="505"/>
      <c r="BL95" s="160"/>
      <c r="BM95" s="52">
        <f>COUNTIF(O95:AA95,"P")</f>
        <v>1</v>
      </c>
      <c r="BN95" s="13">
        <f>COUNTIF(AB95:AM95,"P")</f>
        <v>2</v>
      </c>
      <c r="BO95" s="13">
        <f>COUNTIF(AN95:AZ95,"P")</f>
        <v>0</v>
      </c>
      <c r="BP95" s="13">
        <f>COUNTIF(BA95:BL95,"P")</f>
        <v>0</v>
      </c>
      <c r="BQ95" s="13">
        <f>SUM(BM95:BP95)</f>
        <v>3</v>
      </c>
      <c r="BR95" s="522">
        <f>+SUM(BM96)/(BM95)</f>
        <v>0</v>
      </c>
      <c r="BS95" s="522">
        <f>+SUM(BN96)/(BN95)</f>
        <v>0</v>
      </c>
      <c r="BT95" s="522" t="e">
        <f>+SUM(BO96)/(BO95)</f>
        <v>#DIV/0!</v>
      </c>
      <c r="BU95" s="522" t="e">
        <f>+SUM(BP96)/(BP95)</f>
        <v>#DIV/0!</v>
      </c>
      <c r="BV95" s="522">
        <f>+SUM(BQ96)/(BQ95)</f>
        <v>0</v>
      </c>
    </row>
    <row r="96" spans="1:74" s="5" customFormat="1" ht="15.75" hidden="1" customHeight="1" outlineLevel="1" x14ac:dyDescent="0.25">
      <c r="A96" s="539"/>
      <c r="B96" s="834"/>
      <c r="C96" s="848"/>
      <c r="D96" s="850"/>
      <c r="E96" s="851"/>
      <c r="F96" s="859"/>
      <c r="G96" s="12" t="s">
        <v>80</v>
      </c>
      <c r="H96" s="758"/>
      <c r="I96" s="758"/>
      <c r="J96" s="758"/>
      <c r="K96" s="758"/>
      <c r="L96" s="758"/>
      <c r="M96" s="806"/>
      <c r="N96" s="760"/>
      <c r="O96" s="161"/>
      <c r="P96" s="162"/>
      <c r="Q96" s="162"/>
      <c r="R96" s="163"/>
      <c r="S96" s="161"/>
      <c r="T96" s="162"/>
      <c r="U96" s="162"/>
      <c r="V96" s="163"/>
      <c r="W96" s="161"/>
      <c r="X96" s="162"/>
      <c r="Y96" s="162"/>
      <c r="Z96" s="162"/>
      <c r="AA96" s="163"/>
      <c r="AB96" s="161"/>
      <c r="AC96" s="162"/>
      <c r="AD96" s="162"/>
      <c r="AE96" s="163"/>
      <c r="AF96" s="161"/>
      <c r="AG96" s="162"/>
      <c r="AH96" s="162"/>
      <c r="AI96" s="163"/>
      <c r="AJ96" s="161"/>
      <c r="AK96" s="162"/>
      <c r="AL96" s="162"/>
      <c r="AM96" s="163"/>
      <c r="AN96" s="161"/>
      <c r="AO96" s="162"/>
      <c r="AP96" s="162"/>
      <c r="AQ96" s="162"/>
      <c r="AR96" s="163"/>
      <c r="AS96" s="161"/>
      <c r="AT96" s="162"/>
      <c r="AU96" s="162"/>
      <c r="AV96" s="266"/>
      <c r="AW96" s="161"/>
      <c r="AX96" s="162"/>
      <c r="AY96" s="162"/>
      <c r="AZ96" s="162"/>
      <c r="BA96" s="161"/>
      <c r="BB96" s="162"/>
      <c r="BC96" s="162"/>
      <c r="BD96" s="266"/>
      <c r="BE96" s="161"/>
      <c r="BF96" s="162"/>
      <c r="BG96" s="162"/>
      <c r="BH96" s="163"/>
      <c r="BI96" s="161"/>
      <c r="BJ96" s="162"/>
      <c r="BK96" s="162"/>
      <c r="BL96" s="163"/>
      <c r="BM96" s="60">
        <f>COUNTIF(O96:AA96,"E")</f>
        <v>0</v>
      </c>
      <c r="BN96" s="46">
        <f>COUNTIF(AB96:AM96,"E")</f>
        <v>0</v>
      </c>
      <c r="BO96" s="46">
        <f>COUNTIF(AN96:AZ96,"E")</f>
        <v>0</v>
      </c>
      <c r="BP96" s="46">
        <f>COUNTIF(BA96:BL96,"E")</f>
        <v>0</v>
      </c>
      <c r="BQ96" s="61">
        <f>SUM(BM96:BP96)</f>
        <v>0</v>
      </c>
      <c r="BR96" s="522"/>
      <c r="BS96" s="522"/>
      <c r="BT96" s="522"/>
      <c r="BU96" s="522"/>
      <c r="BV96" s="522"/>
    </row>
    <row r="97" spans="1:74" s="5" customFormat="1" ht="15.75" hidden="1" customHeight="1" outlineLevel="1" x14ac:dyDescent="0.25">
      <c r="A97" s="539"/>
      <c r="B97" s="834"/>
      <c r="C97" s="848"/>
      <c r="D97" s="808" t="s">
        <v>172</v>
      </c>
      <c r="E97" s="809"/>
      <c r="F97" s="859" t="s">
        <v>173</v>
      </c>
      <c r="G97" s="12" t="s">
        <v>76</v>
      </c>
      <c r="H97" s="758"/>
      <c r="I97" s="758"/>
      <c r="J97" s="758"/>
      <c r="K97" s="758"/>
      <c r="L97" s="758"/>
      <c r="M97" s="805" t="s">
        <v>151</v>
      </c>
      <c r="N97" s="760" t="s">
        <v>164</v>
      </c>
      <c r="O97" s="159"/>
      <c r="P97" s="505"/>
      <c r="Q97" s="505"/>
      <c r="R97" s="160"/>
      <c r="S97" s="284"/>
      <c r="T97" s="503"/>
      <c r="U97" s="503"/>
      <c r="V97" s="285"/>
      <c r="W97" s="159" t="s">
        <v>76</v>
      </c>
      <c r="X97" s="505" t="s">
        <v>76</v>
      </c>
      <c r="Y97" s="505"/>
      <c r="Z97" s="505"/>
      <c r="AA97" s="160"/>
      <c r="AB97" s="159"/>
      <c r="AC97" s="505"/>
      <c r="AD97" s="505"/>
      <c r="AE97" s="160"/>
      <c r="AF97" s="159"/>
      <c r="AG97" s="505"/>
      <c r="AH97" s="505"/>
      <c r="AI97" s="160"/>
      <c r="AJ97" s="159"/>
      <c r="AK97" s="505"/>
      <c r="AL97" s="505"/>
      <c r="AM97" s="160"/>
      <c r="AN97" s="159"/>
      <c r="AO97" s="505"/>
      <c r="AP97" s="505"/>
      <c r="AQ97" s="505"/>
      <c r="AR97" s="160"/>
      <c r="AS97" s="159"/>
      <c r="AT97" s="505"/>
      <c r="AU97" s="505"/>
      <c r="AV97" s="265"/>
      <c r="AW97" s="159"/>
      <c r="AX97" s="505"/>
      <c r="AY97" s="505"/>
      <c r="AZ97" s="505"/>
      <c r="BA97" s="159"/>
      <c r="BB97" s="505"/>
      <c r="BC97" s="505"/>
      <c r="BD97" s="265"/>
      <c r="BE97" s="159" t="s">
        <v>76</v>
      </c>
      <c r="BF97" s="505" t="s">
        <v>76</v>
      </c>
      <c r="BG97" s="505"/>
      <c r="BH97" s="160"/>
      <c r="BI97" s="159"/>
      <c r="BJ97" s="505"/>
      <c r="BK97" s="505"/>
      <c r="BL97" s="160"/>
      <c r="BM97" s="52">
        <f>COUNTIF(O97:AA97,"P")</f>
        <v>2</v>
      </c>
      <c r="BN97" s="13">
        <f>COUNTIF(AB97:AM97,"P")</f>
        <v>0</v>
      </c>
      <c r="BO97" s="13">
        <f>COUNTIF(AN97:AZ97,"P")</f>
        <v>0</v>
      </c>
      <c r="BP97" s="13">
        <f>COUNTIF(BA97:BL97,"P")</f>
        <v>2</v>
      </c>
      <c r="BQ97" s="13">
        <f t="shared" ref="BQ97:BQ102" si="44">SUM(BM97:BP97)</f>
        <v>4</v>
      </c>
      <c r="BR97" s="522">
        <f>+SUM(BM98)/(BM97)</f>
        <v>0</v>
      </c>
      <c r="BS97" s="522" t="e">
        <f>+SUM(BN98)/(BN97)</f>
        <v>#DIV/0!</v>
      </c>
      <c r="BT97" s="522" t="e">
        <f>+SUM(BO98)/(BO97)</f>
        <v>#DIV/0!</v>
      </c>
      <c r="BU97" s="522">
        <f>+SUM(BP98)/(BP97)</f>
        <v>0</v>
      </c>
      <c r="BV97" s="522">
        <f>+SUM(BQ98)/(BQ97)</f>
        <v>0</v>
      </c>
    </row>
    <row r="98" spans="1:74" s="5" customFormat="1" ht="15.75" hidden="1" customHeight="1" outlineLevel="1" x14ac:dyDescent="0.25">
      <c r="A98" s="539"/>
      <c r="B98" s="834"/>
      <c r="C98" s="848"/>
      <c r="D98" s="850"/>
      <c r="E98" s="851"/>
      <c r="F98" s="859"/>
      <c r="G98" s="12" t="s">
        <v>80</v>
      </c>
      <c r="H98" s="758"/>
      <c r="I98" s="758"/>
      <c r="J98" s="758"/>
      <c r="K98" s="758"/>
      <c r="L98" s="758"/>
      <c r="M98" s="806"/>
      <c r="N98" s="760"/>
      <c r="O98" s="161"/>
      <c r="P98" s="162"/>
      <c r="Q98" s="162"/>
      <c r="R98" s="163"/>
      <c r="S98" s="342"/>
      <c r="T98" s="343"/>
      <c r="U98" s="343"/>
      <c r="V98" s="344"/>
      <c r="W98" s="161"/>
      <c r="X98" s="162"/>
      <c r="Y98" s="162"/>
      <c r="Z98" s="162"/>
      <c r="AA98" s="163"/>
      <c r="AB98" s="161"/>
      <c r="AC98" s="162"/>
      <c r="AD98" s="162"/>
      <c r="AE98" s="163"/>
      <c r="AF98" s="161"/>
      <c r="AG98" s="162"/>
      <c r="AH98" s="162"/>
      <c r="AI98" s="163"/>
      <c r="AJ98" s="161"/>
      <c r="AK98" s="162"/>
      <c r="AL98" s="162"/>
      <c r="AM98" s="163"/>
      <c r="AN98" s="161"/>
      <c r="AO98" s="162"/>
      <c r="AP98" s="162"/>
      <c r="AQ98" s="162"/>
      <c r="AR98" s="163"/>
      <c r="AS98" s="161"/>
      <c r="AT98" s="162"/>
      <c r="AU98" s="162"/>
      <c r="AV98" s="266"/>
      <c r="AW98" s="161"/>
      <c r="AX98" s="162"/>
      <c r="AY98" s="162"/>
      <c r="AZ98" s="162"/>
      <c r="BA98" s="161"/>
      <c r="BB98" s="162"/>
      <c r="BC98" s="162"/>
      <c r="BD98" s="266"/>
      <c r="BE98" s="161"/>
      <c r="BF98" s="162"/>
      <c r="BG98" s="162"/>
      <c r="BH98" s="163"/>
      <c r="BI98" s="161"/>
      <c r="BJ98" s="162"/>
      <c r="BK98" s="162"/>
      <c r="BL98" s="163"/>
      <c r="BM98" s="60">
        <f>COUNTIF(O98:AA98,"E")</f>
        <v>0</v>
      </c>
      <c r="BN98" s="46">
        <f>COUNTIF(AB98:AM98,"E")</f>
        <v>0</v>
      </c>
      <c r="BO98" s="46">
        <f>COUNTIF(AN98:AZ98,"E")</f>
        <v>0</v>
      </c>
      <c r="BP98" s="46">
        <f>COUNTIF(BA98:BL98,"E")</f>
        <v>0</v>
      </c>
      <c r="BQ98" s="61">
        <f t="shared" si="44"/>
        <v>0</v>
      </c>
      <c r="BR98" s="522"/>
      <c r="BS98" s="522"/>
      <c r="BT98" s="522"/>
      <c r="BU98" s="522"/>
      <c r="BV98" s="522"/>
    </row>
    <row r="99" spans="1:74" s="5" customFormat="1" ht="15.75" hidden="1" customHeight="1" outlineLevel="1" x14ac:dyDescent="0.25">
      <c r="A99" s="539"/>
      <c r="B99" s="834"/>
      <c r="C99" s="848"/>
      <c r="D99" s="860"/>
      <c r="E99" s="861"/>
      <c r="F99" s="859"/>
      <c r="G99" s="12" t="s">
        <v>76</v>
      </c>
      <c r="H99" s="758"/>
      <c r="I99" s="758"/>
      <c r="J99" s="758"/>
      <c r="K99" s="758"/>
      <c r="L99" s="758"/>
      <c r="M99" s="805"/>
      <c r="N99" s="760"/>
      <c r="O99" s="159"/>
      <c r="P99" s="505"/>
      <c r="Q99" s="505"/>
      <c r="R99" s="160"/>
      <c r="S99" s="159"/>
      <c r="T99" s="505"/>
      <c r="U99" s="505"/>
      <c r="V99" s="160"/>
      <c r="W99" s="159"/>
      <c r="X99" s="505"/>
      <c r="Y99" s="505"/>
      <c r="Z99" s="505"/>
      <c r="AA99" s="160"/>
      <c r="AB99" s="159"/>
      <c r="AC99" s="505"/>
      <c r="AD99" s="505"/>
      <c r="AE99" s="160"/>
      <c r="AF99" s="159"/>
      <c r="AG99" s="505"/>
      <c r="AH99" s="505"/>
      <c r="AI99" s="160"/>
      <c r="AJ99" s="159"/>
      <c r="AK99" s="505"/>
      <c r="AL99" s="505"/>
      <c r="AM99" s="160"/>
      <c r="AN99" s="159"/>
      <c r="AO99" s="505"/>
      <c r="AP99" s="505"/>
      <c r="AQ99" s="505"/>
      <c r="AR99" s="160"/>
      <c r="AS99" s="159"/>
      <c r="AT99" s="505"/>
      <c r="AU99" s="505"/>
      <c r="AV99" s="265"/>
      <c r="AW99" s="159"/>
      <c r="AX99" s="505"/>
      <c r="AY99" s="505"/>
      <c r="AZ99" s="505"/>
      <c r="BA99" s="159"/>
      <c r="BB99" s="505"/>
      <c r="BC99" s="505"/>
      <c r="BD99" s="265"/>
      <c r="BE99" s="159"/>
      <c r="BF99" s="505"/>
      <c r="BG99" s="505"/>
      <c r="BH99" s="160"/>
      <c r="BI99" s="159"/>
      <c r="BJ99" s="505"/>
      <c r="BK99" s="505"/>
      <c r="BL99" s="160"/>
      <c r="BM99" s="52">
        <f>COUNTIF(O99:AA99,"P")</f>
        <v>0</v>
      </c>
      <c r="BN99" s="13">
        <f>COUNTIF(AB99:AM99,"P")</f>
        <v>0</v>
      </c>
      <c r="BO99" s="13">
        <f>COUNTIF(AN99:AZ99,"P")</f>
        <v>0</v>
      </c>
      <c r="BP99" s="13">
        <f>COUNTIF(BA99:BL99,"P")</f>
        <v>0</v>
      </c>
      <c r="BQ99" s="13">
        <f t="shared" si="44"/>
        <v>0</v>
      </c>
      <c r="BR99" s="522" t="e">
        <f>+SUM(BM100)/(BM99)</f>
        <v>#DIV/0!</v>
      </c>
      <c r="BS99" s="522" t="e">
        <f>+SUM(BN100)/(BN99)</f>
        <v>#DIV/0!</v>
      </c>
      <c r="BT99" s="522" t="e">
        <f>+SUM(BO100)/(BO99)</f>
        <v>#DIV/0!</v>
      </c>
      <c r="BU99" s="522" t="e">
        <f>+SUM(BP100)/(BP99)</f>
        <v>#DIV/0!</v>
      </c>
      <c r="BV99" s="522" t="e">
        <f>+SUM(BQ100)/(BQ99)</f>
        <v>#DIV/0!</v>
      </c>
    </row>
    <row r="100" spans="1:74" s="5" customFormat="1" ht="15.75" hidden="1" customHeight="1" outlineLevel="1" x14ac:dyDescent="0.25">
      <c r="A100" s="539"/>
      <c r="B100" s="834"/>
      <c r="C100" s="848"/>
      <c r="D100" s="862"/>
      <c r="E100" s="863"/>
      <c r="F100" s="859"/>
      <c r="G100" s="12" t="s">
        <v>80</v>
      </c>
      <c r="H100" s="758"/>
      <c r="I100" s="758"/>
      <c r="J100" s="758"/>
      <c r="K100" s="758"/>
      <c r="L100" s="758"/>
      <c r="M100" s="806"/>
      <c r="N100" s="760"/>
      <c r="O100" s="161"/>
      <c r="P100" s="162"/>
      <c r="Q100" s="162"/>
      <c r="R100" s="163"/>
      <c r="S100" s="161"/>
      <c r="T100" s="162"/>
      <c r="U100" s="162"/>
      <c r="V100" s="163"/>
      <c r="W100" s="161"/>
      <c r="X100" s="162"/>
      <c r="Y100" s="162"/>
      <c r="Z100" s="162"/>
      <c r="AA100" s="163"/>
      <c r="AB100" s="161"/>
      <c r="AC100" s="162"/>
      <c r="AD100" s="162"/>
      <c r="AE100" s="163"/>
      <c r="AF100" s="161"/>
      <c r="AG100" s="162"/>
      <c r="AH100" s="162"/>
      <c r="AI100" s="163"/>
      <c r="AJ100" s="161"/>
      <c r="AK100" s="162"/>
      <c r="AL100" s="162"/>
      <c r="AM100" s="163"/>
      <c r="AN100" s="161"/>
      <c r="AO100" s="162"/>
      <c r="AP100" s="162"/>
      <c r="AQ100" s="162"/>
      <c r="AR100" s="163"/>
      <c r="AS100" s="161"/>
      <c r="AT100" s="162"/>
      <c r="AU100" s="162"/>
      <c r="AV100" s="266"/>
      <c r="AW100" s="161"/>
      <c r="AX100" s="162"/>
      <c r="AY100" s="162"/>
      <c r="AZ100" s="162"/>
      <c r="BA100" s="161"/>
      <c r="BB100" s="162"/>
      <c r="BC100" s="162"/>
      <c r="BD100" s="266"/>
      <c r="BE100" s="161"/>
      <c r="BF100" s="162"/>
      <c r="BG100" s="162"/>
      <c r="BH100" s="163"/>
      <c r="BI100" s="161"/>
      <c r="BJ100" s="162"/>
      <c r="BK100" s="162"/>
      <c r="BL100" s="163"/>
      <c r="BM100" s="60">
        <f>COUNTIF(O100:AA100,"E")</f>
        <v>0</v>
      </c>
      <c r="BN100" s="46">
        <f>COUNTIF(AB100:AM100,"E")</f>
        <v>0</v>
      </c>
      <c r="BO100" s="46">
        <f>COUNTIF(AN100:AZ100,"E")</f>
        <v>0</v>
      </c>
      <c r="BP100" s="46">
        <f>COUNTIF(BA100:BL100,"E")</f>
        <v>0</v>
      </c>
      <c r="BQ100" s="61">
        <f t="shared" si="44"/>
        <v>0</v>
      </c>
      <c r="BR100" s="522"/>
      <c r="BS100" s="522"/>
      <c r="BT100" s="522"/>
      <c r="BU100" s="522"/>
      <c r="BV100" s="522"/>
    </row>
    <row r="101" spans="1:74" s="5" customFormat="1" ht="15.75" hidden="1" customHeight="1" outlineLevel="1" x14ac:dyDescent="0.25">
      <c r="A101" s="539"/>
      <c r="B101" s="834"/>
      <c r="C101" s="848"/>
      <c r="D101" s="860"/>
      <c r="E101" s="861"/>
      <c r="F101" s="859"/>
      <c r="G101" s="12" t="s">
        <v>76</v>
      </c>
      <c r="H101" s="758"/>
      <c r="I101" s="758"/>
      <c r="J101" s="758"/>
      <c r="K101" s="758"/>
      <c r="L101" s="758"/>
      <c r="M101" s="805"/>
      <c r="N101" s="760"/>
      <c r="O101" s="159"/>
      <c r="P101" s="505"/>
      <c r="Q101" s="505"/>
      <c r="R101" s="160"/>
      <c r="S101" s="159"/>
      <c r="T101" s="505"/>
      <c r="U101" s="505"/>
      <c r="V101" s="160"/>
      <c r="W101" s="159"/>
      <c r="X101" s="505"/>
      <c r="Y101" s="505"/>
      <c r="Z101" s="505"/>
      <c r="AA101" s="160"/>
      <c r="AB101" s="159"/>
      <c r="AC101" s="505"/>
      <c r="AD101" s="505"/>
      <c r="AE101" s="160"/>
      <c r="AF101" s="159"/>
      <c r="AG101" s="505"/>
      <c r="AH101" s="505"/>
      <c r="AI101" s="160"/>
      <c r="AJ101" s="159"/>
      <c r="AK101" s="505"/>
      <c r="AL101" s="505"/>
      <c r="AM101" s="160"/>
      <c r="AN101" s="159"/>
      <c r="AO101" s="505"/>
      <c r="AP101" s="505"/>
      <c r="AQ101" s="505"/>
      <c r="AR101" s="160"/>
      <c r="AS101" s="159"/>
      <c r="AT101" s="505"/>
      <c r="AU101" s="505"/>
      <c r="AV101" s="265"/>
      <c r="AW101" s="159"/>
      <c r="AX101" s="505"/>
      <c r="AY101" s="505"/>
      <c r="AZ101" s="505"/>
      <c r="BA101" s="159"/>
      <c r="BB101" s="505"/>
      <c r="BC101" s="505"/>
      <c r="BD101" s="265"/>
      <c r="BE101" s="159"/>
      <c r="BF101" s="505"/>
      <c r="BG101" s="505"/>
      <c r="BH101" s="160"/>
      <c r="BI101" s="159"/>
      <c r="BJ101" s="505"/>
      <c r="BK101" s="505"/>
      <c r="BL101" s="160"/>
      <c r="BM101" s="52">
        <f>COUNTIF(O101:AA101,"P")</f>
        <v>0</v>
      </c>
      <c r="BN101" s="13">
        <f>COUNTIF(AB101:AM101,"P")</f>
        <v>0</v>
      </c>
      <c r="BO101" s="13">
        <f>COUNTIF(AN101:AZ101,"P")</f>
        <v>0</v>
      </c>
      <c r="BP101" s="13">
        <f>COUNTIF(BA101:BL101,"P")</f>
        <v>0</v>
      </c>
      <c r="BQ101" s="13">
        <f t="shared" si="44"/>
        <v>0</v>
      </c>
      <c r="BR101" s="522" t="e">
        <f>+SUM(BM102)/(BM101)</f>
        <v>#DIV/0!</v>
      </c>
      <c r="BS101" s="522" t="e">
        <f>+SUM(BN102)/(BN101)</f>
        <v>#DIV/0!</v>
      </c>
      <c r="BT101" s="522" t="e">
        <f>+SUM(BO102)/(BO101)</f>
        <v>#DIV/0!</v>
      </c>
      <c r="BU101" s="522" t="e">
        <f>+SUM(BP102)/(BP101)</f>
        <v>#DIV/0!</v>
      </c>
      <c r="BV101" s="522" t="e">
        <f>+SUM(BQ102)/(BQ101)</f>
        <v>#DIV/0!</v>
      </c>
    </row>
    <row r="102" spans="1:74" s="5" customFormat="1" ht="15.75" hidden="1" customHeight="1" outlineLevel="1" thickBot="1" x14ac:dyDescent="0.3">
      <c r="A102" s="539"/>
      <c r="B102" s="841"/>
      <c r="C102" s="848"/>
      <c r="D102" s="864"/>
      <c r="E102" s="865"/>
      <c r="F102" s="859"/>
      <c r="G102" s="12" t="s">
        <v>80</v>
      </c>
      <c r="H102" s="758"/>
      <c r="I102" s="758"/>
      <c r="J102" s="758"/>
      <c r="K102" s="758"/>
      <c r="L102" s="758"/>
      <c r="M102" s="806"/>
      <c r="N102" s="760"/>
      <c r="O102" s="161"/>
      <c r="P102" s="162"/>
      <c r="Q102" s="162"/>
      <c r="R102" s="163"/>
      <c r="S102" s="161"/>
      <c r="T102" s="162"/>
      <c r="U102" s="162"/>
      <c r="V102" s="163"/>
      <c r="W102" s="161"/>
      <c r="X102" s="162"/>
      <c r="Y102" s="162"/>
      <c r="Z102" s="162"/>
      <c r="AA102" s="163"/>
      <c r="AB102" s="161"/>
      <c r="AC102" s="162"/>
      <c r="AD102" s="162"/>
      <c r="AE102" s="163"/>
      <c r="AF102" s="161"/>
      <c r="AG102" s="162"/>
      <c r="AH102" s="162"/>
      <c r="AI102" s="163"/>
      <c r="AJ102" s="161"/>
      <c r="AK102" s="162"/>
      <c r="AL102" s="162"/>
      <c r="AM102" s="163"/>
      <c r="AN102" s="161"/>
      <c r="AO102" s="162"/>
      <c r="AP102" s="162"/>
      <c r="AQ102" s="162"/>
      <c r="AR102" s="163"/>
      <c r="AS102" s="161"/>
      <c r="AT102" s="162"/>
      <c r="AU102" s="162"/>
      <c r="AV102" s="266"/>
      <c r="AW102" s="161"/>
      <c r="AX102" s="162"/>
      <c r="AY102" s="162"/>
      <c r="AZ102" s="162"/>
      <c r="BA102" s="161"/>
      <c r="BB102" s="162"/>
      <c r="BC102" s="162"/>
      <c r="BD102" s="266"/>
      <c r="BE102" s="161"/>
      <c r="BF102" s="162"/>
      <c r="BG102" s="162"/>
      <c r="BH102" s="163"/>
      <c r="BI102" s="161"/>
      <c r="BJ102" s="162"/>
      <c r="BK102" s="162"/>
      <c r="BL102" s="163"/>
      <c r="BM102" s="60">
        <f>COUNTIF(O102:AA102,"E")</f>
        <v>0</v>
      </c>
      <c r="BN102" s="46">
        <f>COUNTIF(AB102:AM102,"E")</f>
        <v>0</v>
      </c>
      <c r="BO102" s="46">
        <f>COUNTIF(AN102:AZ102,"E")</f>
        <v>0</v>
      </c>
      <c r="BP102" s="46">
        <f>COUNTIF(BA102:BL102,"E")</f>
        <v>0</v>
      </c>
      <c r="BQ102" s="61">
        <f t="shared" si="44"/>
        <v>0</v>
      </c>
      <c r="BR102" s="522"/>
      <c r="BS102" s="522"/>
      <c r="BT102" s="522"/>
      <c r="BU102" s="522"/>
      <c r="BV102" s="522"/>
    </row>
    <row r="103" spans="1:74" s="5" customFormat="1" ht="18.75" customHeight="1" collapsed="1" thickBot="1" x14ac:dyDescent="0.3">
      <c r="A103" s="540"/>
      <c r="B103" s="866">
        <v>0.94</v>
      </c>
      <c r="C103" s="754" t="s">
        <v>569</v>
      </c>
      <c r="D103" s="755"/>
      <c r="E103" s="756"/>
      <c r="F103" s="757" t="s">
        <v>75</v>
      </c>
      <c r="G103" s="12" t="s">
        <v>76</v>
      </c>
      <c r="H103" s="758" t="s">
        <v>77</v>
      </c>
      <c r="I103" s="758" t="s">
        <v>77</v>
      </c>
      <c r="J103" s="758"/>
      <c r="K103" s="758"/>
      <c r="L103" s="758" t="s">
        <v>77</v>
      </c>
      <c r="M103" s="805" t="s">
        <v>78</v>
      </c>
      <c r="N103" s="760" t="s">
        <v>79</v>
      </c>
      <c r="O103" s="217">
        <f t="shared" ref="O103:AP103" si="45">+(O105+O117+O125+O145+O161+O193+O175+O201+O215)</f>
        <v>0</v>
      </c>
      <c r="P103" s="218">
        <f t="shared" si="45"/>
        <v>0</v>
      </c>
      <c r="Q103" s="218">
        <f t="shared" si="45"/>
        <v>4</v>
      </c>
      <c r="R103" s="219">
        <f t="shared" si="45"/>
        <v>9</v>
      </c>
      <c r="S103" s="217">
        <f t="shared" si="45"/>
        <v>5</v>
      </c>
      <c r="T103" s="218">
        <f t="shared" si="45"/>
        <v>5</v>
      </c>
      <c r="U103" s="218">
        <f t="shared" si="45"/>
        <v>4</v>
      </c>
      <c r="V103" s="219">
        <f t="shared" si="45"/>
        <v>7</v>
      </c>
      <c r="W103" s="217">
        <f t="shared" si="45"/>
        <v>5</v>
      </c>
      <c r="X103" s="218">
        <f t="shared" si="45"/>
        <v>4</v>
      </c>
      <c r="Y103" s="218">
        <f t="shared" si="45"/>
        <v>4</v>
      </c>
      <c r="Z103" s="218">
        <f t="shared" si="45"/>
        <v>12</v>
      </c>
      <c r="AA103" s="219">
        <f t="shared" si="45"/>
        <v>0</v>
      </c>
      <c r="AB103" s="217">
        <f t="shared" si="45"/>
        <v>7</v>
      </c>
      <c r="AC103" s="218">
        <f t="shared" si="45"/>
        <v>2</v>
      </c>
      <c r="AD103" s="218">
        <f t="shared" si="45"/>
        <v>4</v>
      </c>
      <c r="AE103" s="219">
        <f t="shared" si="45"/>
        <v>10</v>
      </c>
      <c r="AF103" s="217">
        <f t="shared" si="45"/>
        <v>4</v>
      </c>
      <c r="AG103" s="218">
        <f t="shared" si="45"/>
        <v>4</v>
      </c>
      <c r="AH103" s="218">
        <f t="shared" si="45"/>
        <v>4</v>
      </c>
      <c r="AI103" s="219">
        <f t="shared" si="45"/>
        <v>8</v>
      </c>
      <c r="AJ103" s="217">
        <f t="shared" si="45"/>
        <v>2</v>
      </c>
      <c r="AK103" s="218">
        <f t="shared" si="45"/>
        <v>3</v>
      </c>
      <c r="AL103" s="218">
        <f t="shared" si="45"/>
        <v>4</v>
      </c>
      <c r="AM103" s="219">
        <f t="shared" si="45"/>
        <v>11</v>
      </c>
      <c r="AN103" s="217">
        <f t="shared" si="45"/>
        <v>9</v>
      </c>
      <c r="AO103" s="218">
        <f t="shared" si="45"/>
        <v>3</v>
      </c>
      <c r="AP103" s="218">
        <f t="shared" si="45"/>
        <v>3</v>
      </c>
      <c r="AQ103" s="218">
        <f t="shared" ref="AQ103:AY103" si="46">+(AQ105+AQ117+AQ125+AQ145+AQ161+AQ193+AQ175+AQ201+AQ215)</f>
        <v>2</v>
      </c>
      <c r="AR103" s="219">
        <f t="shared" si="46"/>
        <v>6</v>
      </c>
      <c r="AS103" s="217">
        <f t="shared" si="46"/>
        <v>4</v>
      </c>
      <c r="AT103" s="218">
        <f t="shared" si="46"/>
        <v>2</v>
      </c>
      <c r="AU103" s="218">
        <f t="shared" si="46"/>
        <v>2</v>
      </c>
      <c r="AV103" s="218">
        <f t="shared" si="46"/>
        <v>1</v>
      </c>
      <c r="AW103" s="217">
        <f t="shared" si="46"/>
        <v>2</v>
      </c>
      <c r="AX103" s="218">
        <f t="shared" si="46"/>
        <v>3</v>
      </c>
      <c r="AY103" s="218">
        <f t="shared" si="46"/>
        <v>0</v>
      </c>
      <c r="AZ103" s="218">
        <f t="shared" ref="AZ103:BL103" si="47">+(AZ105+AZ117+AZ125+AZ145+AZ161+AZ193+AZ175+AZ201+AZ215)</f>
        <v>7</v>
      </c>
      <c r="BA103" s="217">
        <f t="shared" si="47"/>
        <v>7</v>
      </c>
      <c r="BB103" s="218">
        <f t="shared" si="47"/>
        <v>0</v>
      </c>
      <c r="BC103" s="218">
        <f t="shared" si="47"/>
        <v>5</v>
      </c>
      <c r="BD103" s="218">
        <f t="shared" si="47"/>
        <v>5</v>
      </c>
      <c r="BE103" s="217">
        <f t="shared" si="47"/>
        <v>2</v>
      </c>
      <c r="BF103" s="218">
        <f t="shared" si="47"/>
        <v>3</v>
      </c>
      <c r="BG103" s="218">
        <f t="shared" si="47"/>
        <v>3</v>
      </c>
      <c r="BH103" s="219">
        <f t="shared" si="47"/>
        <v>6</v>
      </c>
      <c r="BI103" s="217">
        <f t="shared" si="47"/>
        <v>4</v>
      </c>
      <c r="BJ103" s="218">
        <f t="shared" si="47"/>
        <v>5</v>
      </c>
      <c r="BK103" s="218">
        <f t="shared" si="47"/>
        <v>5</v>
      </c>
      <c r="BL103" s="219">
        <f t="shared" si="47"/>
        <v>3</v>
      </c>
      <c r="BM103" s="220">
        <f>+SUM(O103:Z103)</f>
        <v>59</v>
      </c>
      <c r="BN103" s="220">
        <f>+SUM(AB103:AM103)</f>
        <v>63</v>
      </c>
      <c r="BO103" s="220">
        <f>+SUM(AN103:AZ103)</f>
        <v>44</v>
      </c>
      <c r="BP103" s="220">
        <f>+SUM(BA103:BL103)</f>
        <v>48</v>
      </c>
      <c r="BQ103" s="221">
        <f>+BM103+BN103+BO103+BP103</f>
        <v>214</v>
      </c>
      <c r="BR103" s="532">
        <f>+SUM(BM104)/(BM103)</f>
        <v>0</v>
      </c>
      <c r="BS103" s="532">
        <f>+SUM(BN104)/(BN103)</f>
        <v>0</v>
      </c>
      <c r="BT103" s="532">
        <f>+SUM(BO104)/(BO103)</f>
        <v>0</v>
      </c>
      <c r="BU103" s="532">
        <f>+SUM(BP104)/(BP103)</f>
        <v>0</v>
      </c>
      <c r="BV103" s="532">
        <f>+SUM(BQ104)/(BQ103)</f>
        <v>0</v>
      </c>
    </row>
    <row r="104" spans="1:74" s="5" customFormat="1" ht="18.75" customHeight="1" thickBot="1" x14ac:dyDescent="0.3">
      <c r="A104" s="540"/>
      <c r="B104" s="867"/>
      <c r="C104" s="762"/>
      <c r="D104" s="763"/>
      <c r="E104" s="764"/>
      <c r="F104" s="765"/>
      <c r="G104" s="12" t="s">
        <v>80</v>
      </c>
      <c r="H104" s="758"/>
      <c r="I104" s="758"/>
      <c r="J104" s="758"/>
      <c r="K104" s="758"/>
      <c r="L104" s="758"/>
      <c r="M104" s="806"/>
      <c r="N104" s="760"/>
      <c r="O104" s="192">
        <f t="shared" ref="O104:AP104" si="48">+(O106+O118+O126+O146+O162+O176+O194+O202+O216)</f>
        <v>0</v>
      </c>
      <c r="P104" s="126">
        <f t="shared" si="48"/>
        <v>0</v>
      </c>
      <c r="Q104" s="126">
        <f t="shared" si="48"/>
        <v>0</v>
      </c>
      <c r="R104" s="193">
        <f t="shared" si="48"/>
        <v>0</v>
      </c>
      <c r="S104" s="192">
        <f t="shared" si="48"/>
        <v>0</v>
      </c>
      <c r="T104" s="126">
        <f t="shared" si="48"/>
        <v>0</v>
      </c>
      <c r="U104" s="126">
        <f t="shared" si="48"/>
        <v>0</v>
      </c>
      <c r="V104" s="193">
        <f t="shared" si="48"/>
        <v>0</v>
      </c>
      <c r="W104" s="193">
        <f t="shared" si="48"/>
        <v>0</v>
      </c>
      <c r="X104" s="126">
        <f t="shared" si="48"/>
        <v>0</v>
      </c>
      <c r="Y104" s="126">
        <f t="shared" si="48"/>
        <v>0</v>
      </c>
      <c r="Z104" s="126">
        <f t="shared" si="48"/>
        <v>0</v>
      </c>
      <c r="AA104" s="193">
        <f t="shared" si="48"/>
        <v>0</v>
      </c>
      <c r="AB104" s="192">
        <f t="shared" si="48"/>
        <v>0</v>
      </c>
      <c r="AC104" s="126">
        <f t="shared" si="48"/>
        <v>0</v>
      </c>
      <c r="AD104" s="126">
        <f t="shared" si="48"/>
        <v>0</v>
      </c>
      <c r="AE104" s="193">
        <f t="shared" si="48"/>
        <v>0</v>
      </c>
      <c r="AF104" s="192">
        <f t="shared" si="48"/>
        <v>0</v>
      </c>
      <c r="AG104" s="126">
        <f t="shared" si="48"/>
        <v>0</v>
      </c>
      <c r="AH104" s="126">
        <f t="shared" si="48"/>
        <v>0</v>
      </c>
      <c r="AI104" s="193">
        <f t="shared" si="48"/>
        <v>0</v>
      </c>
      <c r="AJ104" s="192">
        <f t="shared" si="48"/>
        <v>0</v>
      </c>
      <c r="AK104" s="126">
        <f t="shared" si="48"/>
        <v>0</v>
      </c>
      <c r="AL104" s="126">
        <f t="shared" si="48"/>
        <v>0</v>
      </c>
      <c r="AM104" s="193">
        <f t="shared" si="48"/>
        <v>0</v>
      </c>
      <c r="AN104" s="192">
        <f t="shared" si="48"/>
        <v>0</v>
      </c>
      <c r="AO104" s="126">
        <f t="shared" si="48"/>
        <v>0</v>
      </c>
      <c r="AP104" s="126">
        <f t="shared" si="48"/>
        <v>0</v>
      </c>
      <c r="AQ104" s="126">
        <f>+(AQ106+AQ118+AQ126+AQ146+AQ162+AQ176+AQ194+AQ202+AQ216)</f>
        <v>0</v>
      </c>
      <c r="AR104" s="193">
        <f>+(AR106+AR118+AR126+AR146+AR162+AR176+AR194+AR202+AR216)</f>
        <v>0</v>
      </c>
      <c r="AS104" s="192">
        <f>+(AS106+AS118+AS126+AS146+AS162+AS176+AS194+AS202+AS216)</f>
        <v>0</v>
      </c>
      <c r="AT104" s="126">
        <f>+(AT106+AT118+AT126+AT146+AT162+AT176+AT194+AT202+AT216)</f>
        <v>0</v>
      </c>
      <c r="AU104" s="126">
        <f>+(AU106+AU118+AU126+AU146+AU162+AU176+AU194+AU202+AU216)</f>
        <v>0</v>
      </c>
      <c r="AV104" s="417"/>
      <c r="AW104" s="192">
        <f>+(AW106+AW118+AW126+AW146+AW162+AW176+AW194+AW202+AW216)</f>
        <v>0</v>
      </c>
      <c r="AX104" s="126">
        <f>+(AX106+AX118+AX126+AX146+AX162+AX176+AX194+AX202+AX216)</f>
        <v>0</v>
      </c>
      <c r="AY104" s="126">
        <f>+(AY106+AY118+AY126+AY146+AY162+AY176+AY194+AY202+AY216)</f>
        <v>0</v>
      </c>
      <c r="AZ104" s="126">
        <f t="shared" ref="AZ104:BL104" si="49">+(AZ106+AZ118+AZ126+AZ146+AZ162+AZ176+AZ194+AZ202+AZ216)</f>
        <v>0</v>
      </c>
      <c r="BA104" s="192">
        <f t="shared" si="49"/>
        <v>0</v>
      </c>
      <c r="BB104" s="126">
        <f t="shared" si="49"/>
        <v>0</v>
      </c>
      <c r="BC104" s="126">
        <f t="shared" si="49"/>
        <v>0</v>
      </c>
      <c r="BD104" s="126">
        <f t="shared" si="49"/>
        <v>0</v>
      </c>
      <c r="BE104" s="192">
        <f t="shared" si="49"/>
        <v>0</v>
      </c>
      <c r="BF104" s="126">
        <f t="shared" si="49"/>
        <v>0</v>
      </c>
      <c r="BG104" s="126">
        <f t="shared" si="49"/>
        <v>0</v>
      </c>
      <c r="BH104" s="193">
        <f t="shared" si="49"/>
        <v>0</v>
      </c>
      <c r="BI104" s="192">
        <f t="shared" si="49"/>
        <v>0</v>
      </c>
      <c r="BJ104" s="126">
        <f t="shared" si="49"/>
        <v>0</v>
      </c>
      <c r="BK104" s="126">
        <f t="shared" si="49"/>
        <v>0</v>
      </c>
      <c r="BL104" s="193">
        <f t="shared" si="49"/>
        <v>0</v>
      </c>
      <c r="BM104" s="81">
        <f>+SUM(O104:Z104)</f>
        <v>0</v>
      </c>
      <c r="BN104" s="81">
        <f>+SUM(AB104:AM104)</f>
        <v>0</v>
      </c>
      <c r="BO104" s="81">
        <f>+SUM(AN104:AZ104)</f>
        <v>0</v>
      </c>
      <c r="BP104" s="81">
        <f>+SUM(BA104:BL104)</f>
        <v>0</v>
      </c>
      <c r="BQ104" s="82">
        <f>+BM104+BN104+BO104+BP104</f>
        <v>0</v>
      </c>
      <c r="BR104" s="532"/>
      <c r="BS104" s="532"/>
      <c r="BT104" s="532"/>
      <c r="BU104" s="532"/>
      <c r="BV104" s="532"/>
    </row>
    <row r="105" spans="1:74" s="5" customFormat="1" ht="18.75" customHeight="1" thickBot="1" x14ac:dyDescent="0.3">
      <c r="A105" s="540"/>
      <c r="B105" s="868"/>
      <c r="C105" s="869" t="s">
        <v>174</v>
      </c>
      <c r="D105" s="844" t="s">
        <v>175</v>
      </c>
      <c r="E105" s="801"/>
      <c r="F105" s="769" t="s">
        <v>75</v>
      </c>
      <c r="G105" s="12" t="s">
        <v>76</v>
      </c>
      <c r="H105" s="758" t="s">
        <v>77</v>
      </c>
      <c r="I105" s="758" t="s">
        <v>77</v>
      </c>
      <c r="J105" s="758"/>
      <c r="K105" s="758"/>
      <c r="L105" s="758" t="s">
        <v>77</v>
      </c>
      <c r="M105" s="805" t="s">
        <v>78</v>
      </c>
      <c r="N105" s="760" t="s">
        <v>79</v>
      </c>
      <c r="O105" s="133">
        <f>COUNTIF(O107:O116,"P")</f>
        <v>0</v>
      </c>
      <c r="P105" s="127">
        <f t="shared" ref="P105:BL105" si="50">COUNTIF(P107:P116,"P")</f>
        <v>0</v>
      </c>
      <c r="Q105" s="127">
        <f t="shared" si="50"/>
        <v>0</v>
      </c>
      <c r="R105" s="134">
        <f t="shared" si="50"/>
        <v>0</v>
      </c>
      <c r="S105" s="133">
        <f t="shared" si="50"/>
        <v>1</v>
      </c>
      <c r="T105" s="127">
        <f t="shared" si="50"/>
        <v>0</v>
      </c>
      <c r="U105" s="127">
        <f t="shared" si="50"/>
        <v>0</v>
      </c>
      <c r="V105" s="134">
        <f t="shared" si="50"/>
        <v>2</v>
      </c>
      <c r="W105" s="133">
        <f t="shared" si="50"/>
        <v>0</v>
      </c>
      <c r="X105" s="127">
        <f t="shared" si="50"/>
        <v>0</v>
      </c>
      <c r="Y105" s="127">
        <f t="shared" si="50"/>
        <v>0</v>
      </c>
      <c r="Z105" s="127">
        <f t="shared" si="50"/>
        <v>1</v>
      </c>
      <c r="AA105" s="134"/>
      <c r="AB105" s="133">
        <f t="shared" si="50"/>
        <v>0</v>
      </c>
      <c r="AC105" s="127">
        <f t="shared" si="50"/>
        <v>0</v>
      </c>
      <c r="AD105" s="127">
        <f t="shared" si="50"/>
        <v>0</v>
      </c>
      <c r="AE105" s="134">
        <f t="shared" si="50"/>
        <v>3</v>
      </c>
      <c r="AF105" s="133">
        <f t="shared" si="50"/>
        <v>0</v>
      </c>
      <c r="AG105" s="127">
        <f t="shared" si="50"/>
        <v>0</v>
      </c>
      <c r="AH105" s="127">
        <f t="shared" si="50"/>
        <v>0</v>
      </c>
      <c r="AI105" s="134">
        <f t="shared" si="50"/>
        <v>1</v>
      </c>
      <c r="AJ105" s="133">
        <f t="shared" si="50"/>
        <v>0</v>
      </c>
      <c r="AK105" s="127">
        <f t="shared" si="50"/>
        <v>0</v>
      </c>
      <c r="AL105" s="127">
        <f t="shared" si="50"/>
        <v>0</v>
      </c>
      <c r="AM105" s="134">
        <f t="shared" si="50"/>
        <v>1</v>
      </c>
      <c r="AN105" s="133">
        <f t="shared" si="50"/>
        <v>0</v>
      </c>
      <c r="AO105" s="127">
        <f t="shared" si="50"/>
        <v>0</v>
      </c>
      <c r="AP105" s="127">
        <f t="shared" si="50"/>
        <v>0</v>
      </c>
      <c r="AQ105" s="127">
        <f t="shared" si="50"/>
        <v>0</v>
      </c>
      <c r="AR105" s="134">
        <f t="shared" si="50"/>
        <v>0</v>
      </c>
      <c r="AS105" s="133">
        <f t="shared" si="50"/>
        <v>0</v>
      </c>
      <c r="AT105" s="127">
        <f t="shared" si="50"/>
        <v>0</v>
      </c>
      <c r="AU105" s="127">
        <f t="shared" si="50"/>
        <v>0</v>
      </c>
      <c r="AV105" s="418"/>
      <c r="AW105" s="133">
        <f t="shared" si="50"/>
        <v>0</v>
      </c>
      <c r="AX105" s="127">
        <f t="shared" si="50"/>
        <v>0</v>
      </c>
      <c r="AY105" s="127">
        <f t="shared" si="50"/>
        <v>0</v>
      </c>
      <c r="AZ105" s="127">
        <f t="shared" si="50"/>
        <v>0</v>
      </c>
      <c r="BA105" s="133">
        <f t="shared" si="50"/>
        <v>0</v>
      </c>
      <c r="BB105" s="127">
        <f t="shared" si="50"/>
        <v>0</v>
      </c>
      <c r="BC105" s="127">
        <f t="shared" si="50"/>
        <v>0</v>
      </c>
      <c r="BD105" s="127">
        <f t="shared" si="50"/>
        <v>1</v>
      </c>
      <c r="BE105" s="133">
        <f t="shared" si="50"/>
        <v>0</v>
      </c>
      <c r="BF105" s="127">
        <f t="shared" si="50"/>
        <v>0</v>
      </c>
      <c r="BG105" s="127">
        <f t="shared" si="50"/>
        <v>0</v>
      </c>
      <c r="BH105" s="134">
        <f t="shared" si="50"/>
        <v>0</v>
      </c>
      <c r="BI105" s="133">
        <f t="shared" si="50"/>
        <v>2</v>
      </c>
      <c r="BJ105" s="127">
        <f t="shared" si="50"/>
        <v>0</v>
      </c>
      <c r="BK105" s="127">
        <f t="shared" si="50"/>
        <v>1</v>
      </c>
      <c r="BL105" s="134">
        <f t="shared" si="50"/>
        <v>0</v>
      </c>
      <c r="BM105" s="514" t="e">
        <f>+SUM(BM108+BM110+BM112+BM114+BM116+BM118+BM120+BM122+BM124)/SUM(BM107+BM109+BM111+BM113+BM115+BM117+BM119+BM121+BM123)</f>
        <v>#REF!</v>
      </c>
      <c r="BN105" s="514" t="e">
        <f>+SUM(BN108+BN110+BN112+BN114+BN116+BN118+BN120+BN122+BN124)/SUM(BN107+BN109+BN111+BN113+BN115+BN117+BN119+BN121+BN123)</f>
        <v>#REF!</v>
      </c>
      <c r="BO105" s="514" t="e">
        <f>+SUM(BO108+BO110+BO112+BO114+BO116+BO118+BO120+BO122+BO124)/SUM(BO107+BO109+BO111+BO113+BO115+BO117+BO119+BO121+BO123)</f>
        <v>#REF!</v>
      </c>
      <c r="BP105" s="514" t="e">
        <f>+SUM(BP108+BP110+BP112+BP114+BP116+BP118+BP120+BP122+BP124)/SUM(BP107+BP109+BP111+BP113+BP115+BP117+BP119+BP121+BP123)</f>
        <v>#REF!</v>
      </c>
      <c r="BQ105" s="514" t="e">
        <f>+SUM(BQ108+BQ110+BQ112+BQ114+BQ116+BQ118+BQ120+BQ122+BQ124)/SUM(BQ107+BQ109+BQ111+BQ113+BQ115+BQ117+BQ119+BQ121+BQ123)</f>
        <v>#REF!</v>
      </c>
      <c r="BR105" s="516"/>
      <c r="BS105" s="516"/>
      <c r="BT105" s="516"/>
      <c r="BU105" s="516"/>
      <c r="BV105" s="516"/>
    </row>
    <row r="106" spans="1:74" s="5" customFormat="1" ht="24" customHeight="1" thickBot="1" x14ac:dyDescent="0.3">
      <c r="A106" s="540"/>
      <c r="B106" s="870"/>
      <c r="C106" s="869" t="s">
        <v>174</v>
      </c>
      <c r="D106" s="846" t="s">
        <v>176</v>
      </c>
      <c r="E106" s="812"/>
      <c r="F106" s="770"/>
      <c r="G106" s="12" t="s">
        <v>80</v>
      </c>
      <c r="H106" s="758"/>
      <c r="I106" s="758"/>
      <c r="J106" s="758"/>
      <c r="K106" s="758"/>
      <c r="L106" s="758"/>
      <c r="M106" s="806"/>
      <c r="N106" s="760"/>
      <c r="O106" s="135">
        <f>COUNTIF(O107:O116,"E")</f>
        <v>0</v>
      </c>
      <c r="P106" s="128">
        <f t="shared" ref="P106:BL106" si="51">COUNTIF(P107:P116,"E")</f>
        <v>0</v>
      </c>
      <c r="Q106" s="128">
        <f t="shared" si="51"/>
        <v>0</v>
      </c>
      <c r="R106" s="136">
        <f t="shared" si="51"/>
        <v>0</v>
      </c>
      <c r="S106" s="135">
        <f t="shared" si="51"/>
        <v>0</v>
      </c>
      <c r="T106" s="128">
        <f t="shared" si="51"/>
        <v>0</v>
      </c>
      <c r="U106" s="128">
        <f t="shared" si="51"/>
        <v>0</v>
      </c>
      <c r="V106" s="136">
        <f t="shared" si="51"/>
        <v>0</v>
      </c>
      <c r="W106" s="135">
        <f t="shared" si="51"/>
        <v>0</v>
      </c>
      <c r="X106" s="128">
        <f t="shared" si="51"/>
        <v>0</v>
      </c>
      <c r="Y106" s="128">
        <f t="shared" si="51"/>
        <v>0</v>
      </c>
      <c r="Z106" s="128">
        <f t="shared" si="51"/>
        <v>0</v>
      </c>
      <c r="AA106" s="136"/>
      <c r="AB106" s="135">
        <f t="shared" si="51"/>
        <v>0</v>
      </c>
      <c r="AC106" s="128">
        <f t="shared" si="51"/>
        <v>0</v>
      </c>
      <c r="AD106" s="128">
        <f t="shared" si="51"/>
        <v>0</v>
      </c>
      <c r="AE106" s="136">
        <f t="shared" si="51"/>
        <v>0</v>
      </c>
      <c r="AF106" s="135">
        <f t="shared" si="51"/>
        <v>0</v>
      </c>
      <c r="AG106" s="128">
        <f t="shared" si="51"/>
        <v>0</v>
      </c>
      <c r="AH106" s="128">
        <f t="shared" si="51"/>
        <v>0</v>
      </c>
      <c r="AI106" s="136">
        <f t="shared" si="51"/>
        <v>0</v>
      </c>
      <c r="AJ106" s="135">
        <f t="shared" si="51"/>
        <v>0</v>
      </c>
      <c r="AK106" s="128">
        <f t="shared" si="51"/>
        <v>0</v>
      </c>
      <c r="AL106" s="128">
        <f t="shared" si="51"/>
        <v>0</v>
      </c>
      <c r="AM106" s="136">
        <f t="shared" si="51"/>
        <v>0</v>
      </c>
      <c r="AN106" s="135">
        <f t="shared" si="51"/>
        <v>0</v>
      </c>
      <c r="AO106" s="128">
        <f t="shared" si="51"/>
        <v>0</v>
      </c>
      <c r="AP106" s="128">
        <f t="shared" si="51"/>
        <v>0</v>
      </c>
      <c r="AQ106" s="128">
        <f t="shared" si="51"/>
        <v>0</v>
      </c>
      <c r="AR106" s="136">
        <f t="shared" si="51"/>
        <v>0</v>
      </c>
      <c r="AS106" s="135">
        <f t="shared" si="51"/>
        <v>0</v>
      </c>
      <c r="AT106" s="128">
        <f t="shared" si="51"/>
        <v>0</v>
      </c>
      <c r="AU106" s="128">
        <f t="shared" si="51"/>
        <v>0</v>
      </c>
      <c r="AV106" s="340"/>
      <c r="AW106" s="135">
        <f t="shared" si="51"/>
        <v>0</v>
      </c>
      <c r="AX106" s="128">
        <f t="shared" si="51"/>
        <v>0</v>
      </c>
      <c r="AY106" s="128">
        <f t="shared" si="51"/>
        <v>0</v>
      </c>
      <c r="AZ106" s="128">
        <f t="shared" si="51"/>
        <v>0</v>
      </c>
      <c r="BA106" s="135">
        <f t="shared" si="51"/>
        <v>0</v>
      </c>
      <c r="BB106" s="128">
        <f t="shared" si="51"/>
        <v>0</v>
      </c>
      <c r="BC106" s="128">
        <f t="shared" si="51"/>
        <v>0</v>
      </c>
      <c r="BD106" s="128">
        <f t="shared" si="51"/>
        <v>0</v>
      </c>
      <c r="BE106" s="135">
        <f t="shared" si="51"/>
        <v>0</v>
      </c>
      <c r="BF106" s="128">
        <f t="shared" si="51"/>
        <v>0</v>
      </c>
      <c r="BG106" s="128">
        <f t="shared" si="51"/>
        <v>0</v>
      </c>
      <c r="BH106" s="136">
        <f t="shared" si="51"/>
        <v>0</v>
      </c>
      <c r="BI106" s="135">
        <f t="shared" si="51"/>
        <v>0</v>
      </c>
      <c r="BJ106" s="128">
        <f t="shared" si="51"/>
        <v>0</v>
      </c>
      <c r="BK106" s="128">
        <f t="shared" si="51"/>
        <v>0</v>
      </c>
      <c r="BL106" s="136">
        <f t="shared" si="51"/>
        <v>0</v>
      </c>
      <c r="BM106" s="515"/>
      <c r="BN106" s="515"/>
      <c r="BO106" s="515"/>
      <c r="BP106" s="515"/>
      <c r="BQ106" s="515"/>
      <c r="BR106" s="517"/>
      <c r="BS106" s="517"/>
      <c r="BT106" s="517"/>
      <c r="BU106" s="517"/>
      <c r="BV106" s="517"/>
    </row>
    <row r="107" spans="1:74" s="5" customFormat="1" ht="15.75" hidden="1" customHeight="1" outlineLevel="1" x14ac:dyDescent="0.25">
      <c r="A107" s="553">
        <v>21</v>
      </c>
      <c r="B107" s="871"/>
      <c r="C107" s="872" t="s">
        <v>177</v>
      </c>
      <c r="D107" s="873" t="s">
        <v>178</v>
      </c>
      <c r="E107" s="774" t="s">
        <v>179</v>
      </c>
      <c r="F107" s="874" t="s">
        <v>180</v>
      </c>
      <c r="G107" s="12" t="s">
        <v>76</v>
      </c>
      <c r="H107" s="758" t="s">
        <v>77</v>
      </c>
      <c r="I107" s="758" t="s">
        <v>77</v>
      </c>
      <c r="J107" s="758"/>
      <c r="K107" s="758"/>
      <c r="L107" s="758" t="s">
        <v>77</v>
      </c>
      <c r="M107" s="805" t="s">
        <v>181</v>
      </c>
      <c r="N107" s="760" t="s">
        <v>122</v>
      </c>
      <c r="O107" s="56"/>
      <c r="P107" s="25"/>
      <c r="Q107" s="25"/>
      <c r="R107" s="66"/>
      <c r="S107" s="56" t="s">
        <v>76</v>
      </c>
      <c r="T107" s="25"/>
      <c r="U107" s="25"/>
      <c r="V107" s="66"/>
      <c r="W107" s="56"/>
      <c r="X107" s="25"/>
      <c r="Y107" s="25"/>
      <c r="Z107" s="25"/>
      <c r="AA107" s="66"/>
      <c r="AB107" s="56"/>
      <c r="AC107" s="25"/>
      <c r="AD107" s="25"/>
      <c r="AE107" s="66"/>
      <c r="AF107" s="56"/>
      <c r="AG107" s="25"/>
      <c r="AH107" s="25"/>
      <c r="AI107" s="66"/>
      <c r="AJ107" s="56"/>
      <c r="AK107" s="24"/>
      <c r="AL107" s="25"/>
      <c r="AM107" s="66"/>
      <c r="AN107" s="56"/>
      <c r="AO107" s="25"/>
      <c r="AP107" s="25"/>
      <c r="AQ107" s="25"/>
      <c r="AR107" s="66"/>
      <c r="AS107" s="69"/>
      <c r="AT107" s="24"/>
      <c r="AU107" s="25"/>
      <c r="AV107" s="98"/>
      <c r="AW107" s="56"/>
      <c r="AX107" s="25"/>
      <c r="AY107" s="25"/>
      <c r="AZ107" s="25"/>
      <c r="BA107" s="56"/>
      <c r="BB107" s="24"/>
      <c r="BC107" s="25"/>
      <c r="BD107" s="98"/>
      <c r="BE107" s="56"/>
      <c r="BF107" s="25"/>
      <c r="BG107" s="25"/>
      <c r="BH107" s="66"/>
      <c r="BI107" s="56"/>
      <c r="BJ107" s="25"/>
      <c r="BK107" s="25"/>
      <c r="BL107" s="66"/>
      <c r="BM107" s="52">
        <f>COUNTIF(O107:AA107,"P")</f>
        <v>1</v>
      </c>
      <c r="BN107" s="13">
        <f>COUNTIF(AB107:AM107,"P")</f>
        <v>0</v>
      </c>
      <c r="BO107" s="13">
        <f>COUNTIF(AN107:AZ107,"P")</f>
        <v>0</v>
      </c>
      <c r="BP107" s="13">
        <f>COUNTIF(BA107:BL107,"P")</f>
        <v>0</v>
      </c>
      <c r="BQ107" s="13">
        <f>SUM(BM107:BP107)</f>
        <v>1</v>
      </c>
      <c r="BR107" s="522">
        <f>+SUM(BM108)/(BM107)</f>
        <v>0</v>
      </c>
      <c r="BS107" s="522" t="e">
        <f>+SUM(BN108)/(BN107)</f>
        <v>#DIV/0!</v>
      </c>
      <c r="BT107" s="522" t="e">
        <f>+SUM(BO108)/(BO107)</f>
        <v>#DIV/0!</v>
      </c>
      <c r="BU107" s="522" t="e">
        <f>+SUM(BP108)/(BP107)</f>
        <v>#DIV/0!</v>
      </c>
      <c r="BV107" s="522">
        <f>+SUM(BQ108)/(BQ107)</f>
        <v>0</v>
      </c>
    </row>
    <row r="108" spans="1:74" s="5" customFormat="1" ht="15.75" hidden="1" customHeight="1" outlineLevel="1" x14ac:dyDescent="0.25">
      <c r="A108" s="553"/>
      <c r="B108" s="871"/>
      <c r="C108" s="875"/>
      <c r="D108" s="876"/>
      <c r="E108" s="774"/>
      <c r="F108" s="874"/>
      <c r="G108" s="12" t="s">
        <v>80</v>
      </c>
      <c r="H108" s="758"/>
      <c r="I108" s="758"/>
      <c r="J108" s="758"/>
      <c r="K108" s="758"/>
      <c r="L108" s="758"/>
      <c r="M108" s="806"/>
      <c r="N108" s="760"/>
      <c r="O108" s="58"/>
      <c r="P108" s="53"/>
      <c r="Q108" s="53"/>
      <c r="R108" s="67"/>
      <c r="S108" s="58"/>
      <c r="T108" s="53"/>
      <c r="U108" s="53"/>
      <c r="V108" s="67"/>
      <c r="W108" s="58"/>
      <c r="X108" s="53"/>
      <c r="Y108" s="53"/>
      <c r="Z108" s="53"/>
      <c r="AA108" s="67"/>
      <c r="AB108" s="58"/>
      <c r="AC108" s="53"/>
      <c r="AD108" s="53"/>
      <c r="AE108" s="67"/>
      <c r="AF108" s="58"/>
      <c r="AG108" s="53"/>
      <c r="AH108" s="53"/>
      <c r="AI108" s="67"/>
      <c r="AJ108" s="58"/>
      <c r="AK108" s="53"/>
      <c r="AL108" s="53"/>
      <c r="AM108" s="67"/>
      <c r="AN108" s="58"/>
      <c r="AO108" s="53"/>
      <c r="AP108" s="53"/>
      <c r="AQ108" s="53"/>
      <c r="AR108" s="67"/>
      <c r="AS108" s="58"/>
      <c r="AT108" s="53"/>
      <c r="AU108" s="53"/>
      <c r="AV108" s="99"/>
      <c r="AW108" s="58"/>
      <c r="AX108" s="53"/>
      <c r="AY108" s="53"/>
      <c r="AZ108" s="53"/>
      <c r="BA108" s="58"/>
      <c r="BB108" s="53"/>
      <c r="BC108" s="53"/>
      <c r="BD108" s="99"/>
      <c r="BE108" s="58"/>
      <c r="BF108" s="53"/>
      <c r="BG108" s="53"/>
      <c r="BH108" s="67"/>
      <c r="BI108" s="58"/>
      <c r="BJ108" s="53"/>
      <c r="BK108" s="53"/>
      <c r="BL108" s="67"/>
      <c r="BM108" s="60">
        <f>COUNTIF(O108:AA108,"E")</f>
        <v>0</v>
      </c>
      <c r="BN108" s="46">
        <f>COUNTIF(AB108:AM108,"E")</f>
        <v>0</v>
      </c>
      <c r="BO108" s="46">
        <f>COUNTIF(AN108:AZ108,"E")</f>
        <v>0</v>
      </c>
      <c r="BP108" s="46">
        <f>COUNTIF(BA108:BL108,"E")</f>
        <v>0</v>
      </c>
      <c r="BQ108" s="61">
        <f>SUM(BM108:BP108)</f>
        <v>0</v>
      </c>
      <c r="BR108" s="522"/>
      <c r="BS108" s="522"/>
      <c r="BT108" s="522"/>
      <c r="BU108" s="522"/>
      <c r="BV108" s="522"/>
    </row>
    <row r="109" spans="1:74" s="5" customFormat="1" ht="15.75" hidden="1" customHeight="1" outlineLevel="1" x14ac:dyDescent="0.25">
      <c r="A109" s="553">
        <v>22</v>
      </c>
      <c r="B109" s="871"/>
      <c r="C109" s="875"/>
      <c r="D109" s="876"/>
      <c r="E109" s="774" t="s">
        <v>570</v>
      </c>
      <c r="F109" s="874" t="s">
        <v>182</v>
      </c>
      <c r="G109" s="12" t="s">
        <v>76</v>
      </c>
      <c r="H109" s="758" t="s">
        <v>77</v>
      </c>
      <c r="I109" s="758"/>
      <c r="J109" s="758"/>
      <c r="K109" s="758"/>
      <c r="L109" s="758" t="s">
        <v>77</v>
      </c>
      <c r="M109" s="805" t="s">
        <v>78</v>
      </c>
      <c r="N109" s="760" t="s">
        <v>183</v>
      </c>
      <c r="O109" s="56"/>
      <c r="P109" s="25"/>
      <c r="Q109" s="25"/>
      <c r="R109" s="66"/>
      <c r="S109" s="56"/>
      <c r="T109" s="25"/>
      <c r="U109" s="25"/>
      <c r="V109" s="66" t="s">
        <v>76</v>
      </c>
      <c r="W109" s="56"/>
      <c r="X109" s="25"/>
      <c r="Y109" s="25"/>
      <c r="Z109" s="25" t="s">
        <v>76</v>
      </c>
      <c r="AA109" s="66"/>
      <c r="AB109" s="56"/>
      <c r="AC109" s="25"/>
      <c r="AD109" s="25"/>
      <c r="AE109" s="66" t="s">
        <v>76</v>
      </c>
      <c r="AF109" s="56"/>
      <c r="AG109" s="25"/>
      <c r="AH109" s="25"/>
      <c r="AI109" s="66" t="s">
        <v>76</v>
      </c>
      <c r="AJ109" s="56"/>
      <c r="AK109" s="25"/>
      <c r="AL109" s="25"/>
      <c r="AM109" s="66"/>
      <c r="AN109" s="56"/>
      <c r="AO109" s="25"/>
      <c r="AP109" s="25"/>
      <c r="AQ109" s="25"/>
      <c r="AR109" s="66"/>
      <c r="AS109" s="56"/>
      <c r="AT109" s="25"/>
      <c r="AU109" s="25"/>
      <c r="AV109" s="98"/>
      <c r="AW109" s="56"/>
      <c r="AX109" s="25"/>
      <c r="AY109" s="25"/>
      <c r="AZ109" s="25"/>
      <c r="BA109" s="56"/>
      <c r="BB109" s="25"/>
      <c r="BC109" s="25"/>
      <c r="BD109" s="98"/>
      <c r="BE109" s="56"/>
      <c r="BF109" s="25"/>
      <c r="BG109" s="25"/>
      <c r="BH109" s="66"/>
      <c r="BI109" s="56" t="s">
        <v>76</v>
      </c>
      <c r="BJ109" s="25"/>
      <c r="BK109" s="25"/>
      <c r="BL109" s="66"/>
      <c r="BM109" s="52">
        <f>COUNTIF(O109:AA109,"P")</f>
        <v>2</v>
      </c>
      <c r="BN109" s="13">
        <f>COUNTIF(AB109:AM109,"P")</f>
        <v>2</v>
      </c>
      <c r="BO109" s="13">
        <f>COUNTIF(AN109:AZ109,"P")</f>
        <v>0</v>
      </c>
      <c r="BP109" s="13">
        <f>COUNTIF(BA109:BL109,"P")</f>
        <v>1</v>
      </c>
      <c r="BQ109" s="13">
        <f t="shared" ref="BQ109:BQ116" si="52">SUM(BM109:BP109)</f>
        <v>5</v>
      </c>
      <c r="BR109" s="522">
        <f>+SUM(BM110)/(BM109)</f>
        <v>0</v>
      </c>
      <c r="BS109" s="522">
        <f>+SUM(BN110)/(BN109)</f>
        <v>0</v>
      </c>
      <c r="BT109" s="522" t="e">
        <f>+SUM(BO110)/(BO109)</f>
        <v>#DIV/0!</v>
      </c>
      <c r="BU109" s="522">
        <f>+SUM(BP110)/(BP109)</f>
        <v>0</v>
      </c>
      <c r="BV109" s="522">
        <f>+SUM(BQ110)/(BQ109)</f>
        <v>0</v>
      </c>
    </row>
    <row r="110" spans="1:74" s="5" customFormat="1" ht="30.75" hidden="1" customHeight="1" outlineLevel="1" x14ac:dyDescent="0.25">
      <c r="A110" s="553"/>
      <c r="B110" s="871"/>
      <c r="C110" s="875"/>
      <c r="D110" s="876"/>
      <c r="E110" s="774"/>
      <c r="F110" s="874"/>
      <c r="G110" s="12" t="s">
        <v>80</v>
      </c>
      <c r="H110" s="758"/>
      <c r="I110" s="758"/>
      <c r="J110" s="758"/>
      <c r="K110" s="758"/>
      <c r="L110" s="758"/>
      <c r="M110" s="806"/>
      <c r="N110" s="760"/>
      <c r="O110" s="58"/>
      <c r="P110" s="53"/>
      <c r="Q110" s="53"/>
      <c r="R110" s="67"/>
      <c r="S110" s="58"/>
      <c r="T110" s="53"/>
      <c r="U110" s="53"/>
      <c r="V110" s="67"/>
      <c r="W110" s="58"/>
      <c r="X110" s="53"/>
      <c r="Y110" s="53"/>
      <c r="Z110" s="343"/>
      <c r="AA110" s="67"/>
      <c r="AB110" s="58"/>
      <c r="AC110" s="53"/>
      <c r="AD110" s="53"/>
      <c r="AE110" s="67"/>
      <c r="AF110" s="58"/>
      <c r="AG110" s="53"/>
      <c r="AH110" s="53"/>
      <c r="AI110" s="67"/>
      <c r="AJ110" s="58"/>
      <c r="AK110" s="53"/>
      <c r="AL110" s="53"/>
      <c r="AM110" s="344"/>
      <c r="AN110" s="58"/>
      <c r="AO110" s="53"/>
      <c r="AP110" s="53"/>
      <c r="AQ110" s="53"/>
      <c r="AR110" s="67"/>
      <c r="AS110" s="58"/>
      <c r="AT110" s="53"/>
      <c r="AU110" s="53"/>
      <c r="AV110" s="99"/>
      <c r="AW110" s="58"/>
      <c r="AX110" s="53"/>
      <c r="AY110" s="53"/>
      <c r="AZ110" s="53"/>
      <c r="BA110" s="58"/>
      <c r="BB110" s="53"/>
      <c r="BC110" s="53"/>
      <c r="BD110" s="99"/>
      <c r="BE110" s="58"/>
      <c r="BF110" s="53"/>
      <c r="BG110" s="53"/>
      <c r="BH110" s="67"/>
      <c r="BI110" s="58"/>
      <c r="BJ110" s="53"/>
      <c r="BK110" s="53"/>
      <c r="BL110" s="67"/>
      <c r="BM110" s="60">
        <f>COUNTIF(O110:AA110,"E")</f>
        <v>0</v>
      </c>
      <c r="BN110" s="46">
        <f>COUNTIF(AB110:AM110,"E")</f>
        <v>0</v>
      </c>
      <c r="BO110" s="46">
        <f>COUNTIF(AN110:AZ110,"E")</f>
        <v>0</v>
      </c>
      <c r="BP110" s="46">
        <f>COUNTIF(BA110:BL110,"E")</f>
        <v>0</v>
      </c>
      <c r="BQ110" s="61">
        <f t="shared" si="52"/>
        <v>0</v>
      </c>
      <c r="BR110" s="522"/>
      <c r="BS110" s="522"/>
      <c r="BT110" s="522"/>
      <c r="BU110" s="522"/>
      <c r="BV110" s="522"/>
    </row>
    <row r="111" spans="1:74" s="5" customFormat="1" ht="15.75" hidden="1" customHeight="1" outlineLevel="1" x14ac:dyDescent="0.25">
      <c r="A111" s="493"/>
      <c r="B111" s="871"/>
      <c r="C111" s="875"/>
      <c r="D111" s="876"/>
      <c r="E111" s="774" t="s">
        <v>184</v>
      </c>
      <c r="F111" s="874" t="s">
        <v>185</v>
      </c>
      <c r="G111" s="12" t="s">
        <v>76</v>
      </c>
      <c r="H111" s="758" t="s">
        <v>77</v>
      </c>
      <c r="I111" s="758"/>
      <c r="J111" s="758"/>
      <c r="K111" s="758"/>
      <c r="L111" s="758" t="s">
        <v>77</v>
      </c>
      <c r="M111" s="805" t="s">
        <v>78</v>
      </c>
      <c r="N111" s="760" t="s">
        <v>186</v>
      </c>
      <c r="O111" s="56"/>
      <c r="P111" s="25"/>
      <c r="Q111" s="25"/>
      <c r="R111" s="66"/>
      <c r="S111" s="56"/>
      <c r="T111" s="25"/>
      <c r="U111" s="25"/>
      <c r="V111" s="66"/>
      <c r="W111" s="56"/>
      <c r="X111" s="25"/>
      <c r="Y111" s="25"/>
      <c r="Z111" s="25"/>
      <c r="AA111" s="66"/>
      <c r="AB111" s="56"/>
      <c r="AC111" s="25"/>
      <c r="AD111" s="25"/>
      <c r="AE111" s="66" t="s">
        <v>76</v>
      </c>
      <c r="AF111" s="56"/>
      <c r="AG111" s="25"/>
      <c r="AH111" s="25"/>
      <c r="AI111" s="66"/>
      <c r="AJ111" s="56"/>
      <c r="AK111" s="25"/>
      <c r="AL111" s="25"/>
      <c r="AM111" s="66"/>
      <c r="AN111" s="56"/>
      <c r="AO111" s="25"/>
      <c r="AP111" s="25"/>
      <c r="AQ111" s="25"/>
      <c r="AR111" s="66"/>
      <c r="AS111" s="56"/>
      <c r="AT111" s="25"/>
      <c r="AU111" s="25"/>
      <c r="AV111" s="98" t="s">
        <v>76</v>
      </c>
      <c r="AW111" s="56"/>
      <c r="AX111" s="25"/>
      <c r="AY111" s="25"/>
      <c r="AZ111" s="25"/>
      <c r="BA111" s="56"/>
      <c r="BB111" s="25"/>
      <c r="BC111" s="25"/>
      <c r="BD111" s="98"/>
      <c r="BE111" s="56"/>
      <c r="BF111" s="25"/>
      <c r="BG111" s="25"/>
      <c r="BH111" s="66"/>
      <c r="BI111" s="56" t="s">
        <v>76</v>
      </c>
      <c r="BJ111" s="25"/>
      <c r="BK111" s="25"/>
      <c r="BL111" s="66"/>
      <c r="BM111" s="52">
        <f>COUNTIF(O111:AA111,"P")</f>
        <v>0</v>
      </c>
      <c r="BN111" s="13">
        <f>COUNTIF(AB111:AM111,"P")</f>
        <v>1</v>
      </c>
      <c r="BO111" s="13">
        <f>COUNTIF(AN111:AZ111,"P")</f>
        <v>1</v>
      </c>
      <c r="BP111" s="13">
        <f>COUNTIF(BA111:BL111,"P")</f>
        <v>1</v>
      </c>
      <c r="BQ111" s="13">
        <f t="shared" si="52"/>
        <v>3</v>
      </c>
      <c r="BR111" s="522" t="e">
        <f>+SUM(BM112)/(BM111)</f>
        <v>#DIV/0!</v>
      </c>
      <c r="BS111" s="522">
        <f>+SUM(BN112)/(BN111)</f>
        <v>0</v>
      </c>
      <c r="BT111" s="522">
        <f>+SUM(BO112)/(BO111)</f>
        <v>0</v>
      </c>
      <c r="BU111" s="522">
        <f>+SUM(BP112)/(BP111)</f>
        <v>0</v>
      </c>
      <c r="BV111" s="522">
        <f>+SUM(BQ112)/(BQ111)</f>
        <v>0</v>
      </c>
    </row>
    <row r="112" spans="1:74" s="5" customFormat="1" ht="26.25" hidden="1" customHeight="1" outlineLevel="1" x14ac:dyDescent="0.25">
      <c r="A112" s="493"/>
      <c r="B112" s="871"/>
      <c r="C112" s="875"/>
      <c r="D112" s="876"/>
      <c r="E112" s="774"/>
      <c r="F112" s="874"/>
      <c r="G112" s="12" t="s">
        <v>80</v>
      </c>
      <c r="H112" s="758"/>
      <c r="I112" s="758"/>
      <c r="J112" s="758"/>
      <c r="K112" s="758"/>
      <c r="L112" s="758"/>
      <c r="M112" s="806"/>
      <c r="N112" s="760"/>
      <c r="O112" s="58"/>
      <c r="P112" s="53"/>
      <c r="Q112" s="53"/>
      <c r="R112" s="67"/>
      <c r="S112" s="58"/>
      <c r="T112" s="53"/>
      <c r="U112" s="53"/>
      <c r="V112" s="67"/>
      <c r="W112" s="58"/>
      <c r="X112" s="53"/>
      <c r="Y112" s="53"/>
      <c r="Z112" s="53"/>
      <c r="AA112" s="67"/>
      <c r="AB112" s="58"/>
      <c r="AC112" s="53"/>
      <c r="AD112" s="53"/>
      <c r="AE112" s="344"/>
      <c r="AF112" s="58"/>
      <c r="AG112" s="53"/>
      <c r="AH112" s="53"/>
      <c r="AI112" s="67"/>
      <c r="AJ112" s="58"/>
      <c r="AK112" s="53"/>
      <c r="AL112" s="53"/>
      <c r="AM112" s="67"/>
      <c r="AN112" s="58"/>
      <c r="AO112" s="53"/>
      <c r="AP112" s="53"/>
      <c r="AQ112" s="53"/>
      <c r="AR112" s="67"/>
      <c r="AS112" s="58"/>
      <c r="AT112" s="53"/>
      <c r="AU112" s="53"/>
      <c r="AV112" s="99"/>
      <c r="AW112" s="58"/>
      <c r="AX112" s="53"/>
      <c r="AY112" s="53"/>
      <c r="AZ112" s="53"/>
      <c r="BA112" s="58"/>
      <c r="BB112" s="53"/>
      <c r="BC112" s="53"/>
      <c r="BD112" s="99"/>
      <c r="BE112" s="58"/>
      <c r="BF112" s="53"/>
      <c r="BG112" s="53"/>
      <c r="BH112" s="67"/>
      <c r="BI112" s="58"/>
      <c r="BJ112" s="53"/>
      <c r="BK112" s="53"/>
      <c r="BL112" s="67"/>
      <c r="BM112" s="60">
        <f>COUNTIF(O112:AA112,"E")</f>
        <v>0</v>
      </c>
      <c r="BN112" s="46">
        <f>COUNTIF(AB112:AM112,"E")</f>
        <v>0</v>
      </c>
      <c r="BO112" s="46">
        <f>COUNTIF(AN112:AZ112,"E")</f>
        <v>0</v>
      </c>
      <c r="BP112" s="46">
        <f>COUNTIF(BA112:BL112,"E")</f>
        <v>0</v>
      </c>
      <c r="BQ112" s="61">
        <f t="shared" si="52"/>
        <v>0</v>
      </c>
      <c r="BR112" s="522"/>
      <c r="BS112" s="522"/>
      <c r="BT112" s="522"/>
      <c r="BU112" s="522"/>
      <c r="BV112" s="522"/>
    </row>
    <row r="113" spans="1:74" s="5" customFormat="1" ht="15.75" hidden="1" customHeight="1" outlineLevel="1" x14ac:dyDescent="0.25">
      <c r="A113" s="548">
        <v>23</v>
      </c>
      <c r="B113" s="871"/>
      <c r="C113" s="875"/>
      <c r="D113" s="876"/>
      <c r="E113" s="774" t="s">
        <v>187</v>
      </c>
      <c r="F113" s="874" t="s">
        <v>188</v>
      </c>
      <c r="G113" s="12" t="s">
        <v>76</v>
      </c>
      <c r="H113" s="758" t="s">
        <v>77</v>
      </c>
      <c r="I113" s="758" t="s">
        <v>77</v>
      </c>
      <c r="J113" s="758"/>
      <c r="K113" s="758"/>
      <c r="L113" s="758" t="s">
        <v>77</v>
      </c>
      <c r="M113" s="805" t="s">
        <v>78</v>
      </c>
      <c r="N113" s="760" t="s">
        <v>79</v>
      </c>
      <c r="O113" s="56"/>
      <c r="P113" s="25"/>
      <c r="Q113" s="25"/>
      <c r="R113" s="66"/>
      <c r="S113" s="56"/>
      <c r="T113" s="25"/>
      <c r="U113" s="25"/>
      <c r="V113" s="66" t="s">
        <v>76</v>
      </c>
      <c r="W113" s="56"/>
      <c r="X113" s="25"/>
      <c r="Y113" s="25"/>
      <c r="Z113" s="25"/>
      <c r="AA113" s="66"/>
      <c r="AB113" s="56"/>
      <c r="AC113" s="25"/>
      <c r="AD113" s="25"/>
      <c r="AE113" s="66" t="s">
        <v>76</v>
      </c>
      <c r="AF113" s="56"/>
      <c r="AG113" s="25"/>
      <c r="AH113" s="25"/>
      <c r="AI113" s="66"/>
      <c r="AJ113" s="56"/>
      <c r="AK113" s="25"/>
      <c r="AL113" s="25"/>
      <c r="AM113" s="66" t="s">
        <v>76</v>
      </c>
      <c r="AN113" s="56"/>
      <c r="AO113" s="25"/>
      <c r="AP113" s="25"/>
      <c r="AQ113" s="25"/>
      <c r="AR113" s="66"/>
      <c r="AS113" s="56"/>
      <c r="AT113" s="25"/>
      <c r="AU113" s="25"/>
      <c r="AV113" s="98" t="s">
        <v>76</v>
      </c>
      <c r="AW113" s="56"/>
      <c r="AX113" s="25"/>
      <c r="AY113" s="25"/>
      <c r="AZ113" s="25"/>
      <c r="BA113" s="56"/>
      <c r="BB113" s="25"/>
      <c r="BC113" s="25"/>
      <c r="BD113" s="98" t="s">
        <v>76</v>
      </c>
      <c r="BE113" s="56"/>
      <c r="BF113" s="25"/>
      <c r="BG113" s="25"/>
      <c r="BH113" s="66"/>
      <c r="BI113" s="56"/>
      <c r="BJ113" s="25"/>
      <c r="BK113" s="25" t="s">
        <v>76</v>
      </c>
      <c r="BL113" s="66"/>
      <c r="BM113" s="52">
        <f>COUNTIF(O113:AA113,"P")</f>
        <v>1</v>
      </c>
      <c r="BN113" s="13">
        <f>COUNTIF(AB113:AM113,"P")</f>
        <v>2</v>
      </c>
      <c r="BO113" s="13">
        <f>COUNTIF(AN113:AZ113,"P")</f>
        <v>1</v>
      </c>
      <c r="BP113" s="13">
        <f>COUNTIF(BA113:BL113,"P")</f>
        <v>2</v>
      </c>
      <c r="BQ113" s="13">
        <f t="shared" si="52"/>
        <v>6</v>
      </c>
      <c r="BR113" s="522">
        <f>+SUM(BM114)/(BM113)</f>
        <v>0</v>
      </c>
      <c r="BS113" s="522">
        <f>+SUM(BN114)/(BN113)</f>
        <v>0</v>
      </c>
      <c r="BT113" s="522">
        <f>+SUM(BO114)/(BO113)</f>
        <v>0</v>
      </c>
      <c r="BU113" s="522">
        <f>+SUM(BP114)/(BP113)</f>
        <v>0</v>
      </c>
      <c r="BV113" s="522">
        <f>+SUM(BQ114)/(BQ113)</f>
        <v>0</v>
      </c>
    </row>
    <row r="114" spans="1:74" s="5" customFormat="1" ht="15.75" hidden="1" customHeight="1" outlineLevel="1" x14ac:dyDescent="0.25">
      <c r="A114" s="553"/>
      <c r="B114" s="871"/>
      <c r="C114" s="875"/>
      <c r="D114" s="876"/>
      <c r="E114" s="774"/>
      <c r="F114" s="874"/>
      <c r="G114" s="12" t="s">
        <v>80</v>
      </c>
      <c r="H114" s="758"/>
      <c r="I114" s="758"/>
      <c r="J114" s="758"/>
      <c r="K114" s="758"/>
      <c r="L114" s="758"/>
      <c r="M114" s="806"/>
      <c r="N114" s="760"/>
      <c r="O114" s="58"/>
      <c r="P114" s="53"/>
      <c r="Q114" s="53"/>
      <c r="R114" s="67"/>
      <c r="S114" s="58"/>
      <c r="T114" s="53"/>
      <c r="U114" s="53"/>
      <c r="V114" s="67"/>
      <c r="W114" s="58"/>
      <c r="X114" s="53"/>
      <c r="Y114" s="53"/>
      <c r="Z114" s="53"/>
      <c r="AA114" s="67"/>
      <c r="AB114" s="58"/>
      <c r="AC114" s="53"/>
      <c r="AD114" s="53"/>
      <c r="AE114" s="344"/>
      <c r="AF114" s="58"/>
      <c r="AG114" s="53"/>
      <c r="AH114" s="53"/>
      <c r="AI114" s="344"/>
      <c r="AJ114" s="58"/>
      <c r="AK114" s="53"/>
      <c r="AL114" s="53"/>
      <c r="AM114" s="344"/>
      <c r="AN114" s="58"/>
      <c r="AO114" s="53"/>
      <c r="AP114" s="53"/>
      <c r="AQ114" s="53"/>
      <c r="AR114" s="67"/>
      <c r="AS114" s="58"/>
      <c r="AT114" s="53"/>
      <c r="AU114" s="53"/>
      <c r="AV114" s="99"/>
      <c r="AW114" s="58"/>
      <c r="AX114" s="53"/>
      <c r="AY114" s="53"/>
      <c r="AZ114" s="53"/>
      <c r="BA114" s="58"/>
      <c r="BB114" s="53"/>
      <c r="BC114" s="53"/>
      <c r="BD114" s="99"/>
      <c r="BE114" s="58"/>
      <c r="BF114" s="53"/>
      <c r="BG114" s="53"/>
      <c r="BH114" s="67"/>
      <c r="BI114" s="58"/>
      <c r="BJ114" s="53"/>
      <c r="BK114" s="53"/>
      <c r="BL114" s="67"/>
      <c r="BM114" s="60">
        <f>COUNTIF(O114:AA114,"E")</f>
        <v>0</v>
      </c>
      <c r="BN114" s="46">
        <f>COUNTIF(AB114:AM114,"E")</f>
        <v>0</v>
      </c>
      <c r="BO114" s="46">
        <f>COUNTIF(AN114:AZ114,"E")</f>
        <v>0</v>
      </c>
      <c r="BP114" s="46">
        <f>COUNTIF(BA114:BL114,"E")</f>
        <v>0</v>
      </c>
      <c r="BQ114" s="61">
        <f t="shared" si="52"/>
        <v>0</v>
      </c>
      <c r="BR114" s="522"/>
      <c r="BS114" s="522"/>
      <c r="BT114" s="522"/>
      <c r="BU114" s="522"/>
      <c r="BV114" s="522"/>
    </row>
    <row r="115" spans="1:74" s="5" customFormat="1" ht="15.75" hidden="1" customHeight="1" outlineLevel="1" x14ac:dyDescent="0.25">
      <c r="A115" s="553">
        <v>24</v>
      </c>
      <c r="B115" s="871"/>
      <c r="C115" s="875"/>
      <c r="D115" s="876"/>
      <c r="E115" s="774" t="s">
        <v>189</v>
      </c>
      <c r="F115" s="874" t="s">
        <v>190</v>
      </c>
      <c r="G115" s="12" t="s">
        <v>76</v>
      </c>
      <c r="H115" s="758" t="s">
        <v>77</v>
      </c>
      <c r="I115" s="758" t="s">
        <v>77</v>
      </c>
      <c r="J115" s="758"/>
      <c r="K115" s="758"/>
      <c r="L115" s="758" t="s">
        <v>77</v>
      </c>
      <c r="M115" s="805" t="s">
        <v>78</v>
      </c>
      <c r="N115" s="760" t="s">
        <v>79</v>
      </c>
      <c r="O115" s="56"/>
      <c r="P115" s="25"/>
      <c r="Q115" s="25"/>
      <c r="R115" s="66"/>
      <c r="S115" s="56"/>
      <c r="T115" s="25"/>
      <c r="U115" s="25"/>
      <c r="V115" s="66"/>
      <c r="W115" s="56"/>
      <c r="X115" s="25"/>
      <c r="Y115" s="25"/>
      <c r="Z115" s="25"/>
      <c r="AA115" s="66"/>
      <c r="AB115" s="56"/>
      <c r="AC115" s="25"/>
      <c r="AD115" s="25"/>
      <c r="AE115" s="66"/>
      <c r="AF115" s="56"/>
      <c r="AG115" s="25"/>
      <c r="AH115" s="25"/>
      <c r="AI115" s="66"/>
      <c r="AJ115" s="56"/>
      <c r="AK115" s="25"/>
      <c r="AL115" s="25"/>
      <c r="AM115" s="66"/>
      <c r="AN115" s="56"/>
      <c r="AO115" s="25"/>
      <c r="AP115" s="25"/>
      <c r="AQ115" s="25"/>
      <c r="AR115" s="66"/>
      <c r="AS115" s="56"/>
      <c r="AT115" s="25"/>
      <c r="AU115" s="25"/>
      <c r="AV115" s="98"/>
      <c r="AW115" s="56"/>
      <c r="AX115" s="25"/>
      <c r="AY115" s="25"/>
      <c r="AZ115" s="25"/>
      <c r="BA115" s="56"/>
      <c r="BB115" s="25"/>
      <c r="BC115" s="25"/>
      <c r="BD115" s="98"/>
      <c r="BE115" s="56"/>
      <c r="BF115" s="25"/>
      <c r="BG115" s="25"/>
      <c r="BH115" s="66"/>
      <c r="BI115" s="56"/>
      <c r="BJ115" s="25"/>
      <c r="BK115" s="25"/>
      <c r="BL115" s="66"/>
      <c r="BM115" s="52">
        <f>COUNTIF(O115:AA115,"P")</f>
        <v>0</v>
      </c>
      <c r="BN115" s="13">
        <f>COUNTIF(AB115:AM115,"P")</f>
        <v>0</v>
      </c>
      <c r="BO115" s="13">
        <f>COUNTIF(AN115:AZ115,"P")</f>
        <v>0</v>
      </c>
      <c r="BP115" s="13">
        <f>COUNTIF(BA115:BL115,"P")</f>
        <v>0</v>
      </c>
      <c r="BQ115" s="13">
        <f t="shared" si="52"/>
        <v>0</v>
      </c>
      <c r="BR115" s="522" t="e">
        <f>+SUM(BM116)/(BM115)</f>
        <v>#DIV/0!</v>
      </c>
      <c r="BS115" s="522" t="e">
        <f>+SUM(BN116)/(BN115)</f>
        <v>#DIV/0!</v>
      </c>
      <c r="BT115" s="522" t="e">
        <f>+SUM(BO116)/(BO115)</f>
        <v>#DIV/0!</v>
      </c>
      <c r="BU115" s="522" t="e">
        <f>+SUM(BP116)/(BP115)</f>
        <v>#DIV/0!</v>
      </c>
      <c r="BV115" s="522" t="e">
        <f>+SUM(BQ116)/(BQ115)</f>
        <v>#DIV/0!</v>
      </c>
    </row>
    <row r="116" spans="1:74" s="5" customFormat="1" ht="15.75" hidden="1" customHeight="1" outlineLevel="1" thickBot="1" x14ac:dyDescent="0.3">
      <c r="A116" s="553"/>
      <c r="B116" s="870"/>
      <c r="C116" s="877"/>
      <c r="D116" s="878"/>
      <c r="E116" s="774"/>
      <c r="F116" s="874"/>
      <c r="G116" s="12" t="s">
        <v>80</v>
      </c>
      <c r="H116" s="758"/>
      <c r="I116" s="758"/>
      <c r="J116" s="758"/>
      <c r="K116" s="758"/>
      <c r="L116" s="758"/>
      <c r="M116" s="806"/>
      <c r="N116" s="760"/>
      <c r="O116" s="58"/>
      <c r="P116" s="53"/>
      <c r="Q116" s="53"/>
      <c r="R116" s="67"/>
      <c r="S116" s="58"/>
      <c r="T116" s="53"/>
      <c r="U116" s="53"/>
      <c r="V116" s="67"/>
      <c r="W116" s="58"/>
      <c r="X116" s="53"/>
      <c r="Y116" s="53"/>
      <c r="Z116" s="53"/>
      <c r="AA116" s="67"/>
      <c r="AB116" s="58"/>
      <c r="AC116" s="53"/>
      <c r="AD116" s="53"/>
      <c r="AE116" s="67"/>
      <c r="AF116" s="58"/>
      <c r="AG116" s="53"/>
      <c r="AH116" s="53"/>
      <c r="AI116" s="67"/>
      <c r="AJ116" s="58"/>
      <c r="AK116" s="53"/>
      <c r="AL116" s="53"/>
      <c r="AM116" s="67"/>
      <c r="AN116" s="58"/>
      <c r="AO116" s="53"/>
      <c r="AP116" s="53"/>
      <c r="AQ116" s="53"/>
      <c r="AR116" s="67"/>
      <c r="AS116" s="58"/>
      <c r="AT116" s="53"/>
      <c r="AU116" s="53"/>
      <c r="AV116" s="99"/>
      <c r="AW116" s="58"/>
      <c r="AX116" s="53"/>
      <c r="AY116" s="53"/>
      <c r="AZ116" s="53"/>
      <c r="BA116" s="58"/>
      <c r="BB116" s="53"/>
      <c r="BC116" s="53"/>
      <c r="BD116" s="99"/>
      <c r="BE116" s="58"/>
      <c r="BF116" s="53"/>
      <c r="BG116" s="53"/>
      <c r="BH116" s="67"/>
      <c r="BI116" s="58"/>
      <c r="BJ116" s="53"/>
      <c r="BK116" s="53"/>
      <c r="BL116" s="67"/>
      <c r="BM116" s="60">
        <f>COUNTIF(O116:AA116,"E")</f>
        <v>0</v>
      </c>
      <c r="BN116" s="46">
        <f>COUNTIF(AB116:AM116,"E")</f>
        <v>0</v>
      </c>
      <c r="BO116" s="46">
        <f>COUNTIF(AN116:AZ116,"E")</f>
        <v>0</v>
      </c>
      <c r="BP116" s="46">
        <f>COUNTIF(BA116:BL116,"E")</f>
        <v>0</v>
      </c>
      <c r="BQ116" s="61">
        <f t="shared" si="52"/>
        <v>0</v>
      </c>
      <c r="BR116" s="522"/>
      <c r="BS116" s="522"/>
      <c r="BT116" s="522"/>
      <c r="BU116" s="522"/>
      <c r="BV116" s="522"/>
    </row>
    <row r="117" spans="1:74" s="5" customFormat="1" ht="18.75" customHeight="1" collapsed="1" thickBot="1" x14ac:dyDescent="0.3">
      <c r="A117" s="549"/>
      <c r="B117" s="868"/>
      <c r="C117" s="869" t="s">
        <v>191</v>
      </c>
      <c r="D117" s="879" t="s">
        <v>192</v>
      </c>
      <c r="E117" s="880"/>
      <c r="F117" s="769" t="s">
        <v>193</v>
      </c>
      <c r="G117" s="12" t="s">
        <v>76</v>
      </c>
      <c r="H117" s="758" t="s">
        <v>77</v>
      </c>
      <c r="I117" s="758" t="s">
        <v>77</v>
      </c>
      <c r="J117" s="758"/>
      <c r="K117" s="758"/>
      <c r="L117" s="758" t="s">
        <v>77</v>
      </c>
      <c r="M117" s="805" t="s">
        <v>194</v>
      </c>
      <c r="N117" s="760" t="s">
        <v>195</v>
      </c>
      <c r="O117" s="133">
        <f>COUNTIF(O119:O124,"P")</f>
        <v>0</v>
      </c>
      <c r="P117" s="127">
        <f t="shared" ref="P117:BL117" si="53">COUNTIF(P119:P124,"P")</f>
        <v>0</v>
      </c>
      <c r="Q117" s="127">
        <f t="shared" si="53"/>
        <v>0</v>
      </c>
      <c r="R117" s="134">
        <f t="shared" si="53"/>
        <v>1</v>
      </c>
      <c r="S117" s="133">
        <f t="shared" si="53"/>
        <v>0</v>
      </c>
      <c r="T117" s="127">
        <f t="shared" si="53"/>
        <v>0</v>
      </c>
      <c r="U117" s="127">
        <f t="shared" si="53"/>
        <v>0</v>
      </c>
      <c r="V117" s="134">
        <f t="shared" si="53"/>
        <v>1</v>
      </c>
      <c r="W117" s="133">
        <f t="shared" si="53"/>
        <v>0</v>
      </c>
      <c r="X117" s="127">
        <f t="shared" si="53"/>
        <v>0</v>
      </c>
      <c r="Y117" s="127">
        <f t="shared" si="53"/>
        <v>0</v>
      </c>
      <c r="Z117" s="127">
        <f t="shared" si="53"/>
        <v>1</v>
      </c>
      <c r="AA117" s="134"/>
      <c r="AB117" s="133">
        <f t="shared" si="53"/>
        <v>0</v>
      </c>
      <c r="AC117" s="127">
        <f t="shared" si="53"/>
        <v>0</v>
      </c>
      <c r="AD117" s="127">
        <f t="shared" si="53"/>
        <v>0</v>
      </c>
      <c r="AE117" s="134">
        <f t="shared" si="53"/>
        <v>1</v>
      </c>
      <c r="AF117" s="133">
        <f t="shared" si="53"/>
        <v>0</v>
      </c>
      <c r="AG117" s="127">
        <f t="shared" si="53"/>
        <v>0</v>
      </c>
      <c r="AH117" s="127">
        <f t="shared" si="53"/>
        <v>0</v>
      </c>
      <c r="AI117" s="134">
        <f t="shared" si="53"/>
        <v>1</v>
      </c>
      <c r="AJ117" s="133">
        <f t="shared" si="53"/>
        <v>0</v>
      </c>
      <c r="AK117" s="127">
        <f t="shared" si="53"/>
        <v>0</v>
      </c>
      <c r="AL117" s="127">
        <f t="shared" si="53"/>
        <v>0</v>
      </c>
      <c r="AM117" s="134">
        <f t="shared" si="53"/>
        <v>2</v>
      </c>
      <c r="AN117" s="133">
        <f t="shared" si="53"/>
        <v>0</v>
      </c>
      <c r="AO117" s="127">
        <f t="shared" si="53"/>
        <v>0</v>
      </c>
      <c r="AP117" s="127">
        <f t="shared" si="53"/>
        <v>0</v>
      </c>
      <c r="AQ117" s="127">
        <f t="shared" si="53"/>
        <v>0</v>
      </c>
      <c r="AR117" s="134">
        <f t="shared" si="53"/>
        <v>1</v>
      </c>
      <c r="AS117" s="133">
        <f t="shared" si="53"/>
        <v>0</v>
      </c>
      <c r="AT117" s="127">
        <f t="shared" si="53"/>
        <v>0</v>
      </c>
      <c r="AU117" s="127">
        <f t="shared" si="53"/>
        <v>0</v>
      </c>
      <c r="AV117" s="127">
        <f t="shared" si="53"/>
        <v>1</v>
      </c>
      <c r="AW117" s="133">
        <f t="shared" si="53"/>
        <v>0</v>
      </c>
      <c r="AX117" s="127">
        <f t="shared" si="53"/>
        <v>0</v>
      </c>
      <c r="AY117" s="127">
        <f t="shared" si="53"/>
        <v>0</v>
      </c>
      <c r="AZ117" s="127">
        <f t="shared" si="53"/>
        <v>1</v>
      </c>
      <c r="BA117" s="133">
        <f t="shared" si="53"/>
        <v>0</v>
      </c>
      <c r="BB117" s="127">
        <f t="shared" si="53"/>
        <v>0</v>
      </c>
      <c r="BC117" s="127">
        <f t="shared" si="53"/>
        <v>0</v>
      </c>
      <c r="BD117" s="127">
        <f t="shared" si="53"/>
        <v>1</v>
      </c>
      <c r="BE117" s="133">
        <f t="shared" si="53"/>
        <v>0</v>
      </c>
      <c r="BF117" s="127">
        <f t="shared" si="53"/>
        <v>0</v>
      </c>
      <c r="BG117" s="127">
        <f t="shared" si="53"/>
        <v>0</v>
      </c>
      <c r="BH117" s="134">
        <f t="shared" si="53"/>
        <v>1</v>
      </c>
      <c r="BI117" s="133">
        <f t="shared" si="53"/>
        <v>0</v>
      </c>
      <c r="BJ117" s="127">
        <f t="shared" si="53"/>
        <v>0</v>
      </c>
      <c r="BK117" s="127">
        <f t="shared" si="53"/>
        <v>0</v>
      </c>
      <c r="BL117" s="134">
        <f t="shared" si="53"/>
        <v>1</v>
      </c>
      <c r="BM117" s="514" t="e">
        <f>+SUM(BM120+BM122+BM124+BM126+BM128+BM130+BM132+BM134+BM136)/SUM(BM119+BM121+BM123+BM125+BM127+BM129+BM131+BM133+BM135)</f>
        <v>#REF!</v>
      </c>
      <c r="BN117" s="514" t="e">
        <f>+SUM(BN120+BN122+BN124+BN126+BN128+BN130+BN132+BN134+BN136)/SUM(BN119+BN121+BN123+BN125+BN127+BN129+BN131+BN133+BN135)</f>
        <v>#REF!</v>
      </c>
      <c r="BO117" s="514" t="e">
        <f>+SUM(BO120+BO122+BO124+BO126+BO128+BO130+BO132+BO134+BO136)/SUM(BO119+BO121+BO123+BO125+BO127+BO129+BO131+BO133+BO135)</f>
        <v>#REF!</v>
      </c>
      <c r="BP117" s="514" t="e">
        <f>+SUM(BP120+BP122+BP124+BP126+BP128+BP130+BP132+BP134+BP136)/SUM(BP119+BP121+BP123+BP125+BP127+BP129+BP131+BP133+BP135)</f>
        <v>#REF!</v>
      </c>
      <c r="BQ117" s="514" t="e">
        <f>+SUM(BQ120+BQ122+BQ124+BQ126+BQ128+BQ130+BQ132+BQ134+BQ136)/SUM(BQ119+BQ121+BQ123+BQ125+BQ127+BQ129+BQ131+BQ133+BQ135)</f>
        <v>#REF!</v>
      </c>
      <c r="BR117" s="516"/>
      <c r="BS117" s="516"/>
      <c r="BT117" s="516"/>
      <c r="BU117" s="516"/>
      <c r="BV117" s="11"/>
    </row>
    <row r="118" spans="1:74" s="5" customFormat="1" ht="30.75" customHeight="1" thickBot="1" x14ac:dyDescent="0.3">
      <c r="A118" s="549"/>
      <c r="B118" s="870"/>
      <c r="C118" s="869" t="s">
        <v>191</v>
      </c>
      <c r="D118" s="879" t="s">
        <v>196</v>
      </c>
      <c r="E118" s="880"/>
      <c r="F118" s="770"/>
      <c r="G118" s="12" t="s">
        <v>80</v>
      </c>
      <c r="H118" s="758"/>
      <c r="I118" s="758"/>
      <c r="J118" s="758"/>
      <c r="K118" s="758"/>
      <c r="L118" s="758"/>
      <c r="M118" s="806"/>
      <c r="N118" s="760"/>
      <c r="O118" s="135">
        <f>COUNTIF(O119:O124,"E")</f>
        <v>0</v>
      </c>
      <c r="P118" s="128">
        <f t="shared" ref="P118:BL118" si="54">COUNTIF(P119:P124,"E")</f>
        <v>0</v>
      </c>
      <c r="Q118" s="128">
        <f t="shared" si="54"/>
        <v>0</v>
      </c>
      <c r="R118" s="136">
        <f t="shared" si="54"/>
        <v>0</v>
      </c>
      <c r="S118" s="135">
        <f t="shared" si="54"/>
        <v>0</v>
      </c>
      <c r="T118" s="128">
        <f t="shared" si="54"/>
        <v>0</v>
      </c>
      <c r="U118" s="128">
        <f t="shared" si="54"/>
        <v>0</v>
      </c>
      <c r="V118" s="136">
        <f t="shared" si="54"/>
        <v>0</v>
      </c>
      <c r="W118" s="135">
        <f t="shared" si="54"/>
        <v>0</v>
      </c>
      <c r="X118" s="128">
        <f t="shared" si="54"/>
        <v>0</v>
      </c>
      <c r="Y118" s="128">
        <f t="shared" si="54"/>
        <v>0</v>
      </c>
      <c r="Z118" s="128">
        <f t="shared" si="54"/>
        <v>0</v>
      </c>
      <c r="AA118" s="136"/>
      <c r="AB118" s="135">
        <f t="shared" si="54"/>
        <v>0</v>
      </c>
      <c r="AC118" s="128">
        <f t="shared" si="54"/>
        <v>0</v>
      </c>
      <c r="AD118" s="128">
        <f t="shared" si="54"/>
        <v>0</v>
      </c>
      <c r="AE118" s="136">
        <f t="shared" si="54"/>
        <v>0</v>
      </c>
      <c r="AF118" s="135">
        <f t="shared" si="54"/>
        <v>0</v>
      </c>
      <c r="AG118" s="128">
        <f t="shared" si="54"/>
        <v>0</v>
      </c>
      <c r="AH118" s="128">
        <f t="shared" si="54"/>
        <v>0</v>
      </c>
      <c r="AI118" s="136">
        <f t="shared" si="54"/>
        <v>0</v>
      </c>
      <c r="AJ118" s="135">
        <f t="shared" si="54"/>
        <v>0</v>
      </c>
      <c r="AK118" s="128">
        <f t="shared" si="54"/>
        <v>0</v>
      </c>
      <c r="AL118" s="128">
        <f t="shared" si="54"/>
        <v>0</v>
      </c>
      <c r="AM118" s="136">
        <f t="shared" si="54"/>
        <v>0</v>
      </c>
      <c r="AN118" s="135">
        <f t="shared" si="54"/>
        <v>0</v>
      </c>
      <c r="AO118" s="128">
        <f t="shared" si="54"/>
        <v>0</v>
      </c>
      <c r="AP118" s="128">
        <f t="shared" si="54"/>
        <v>0</v>
      </c>
      <c r="AQ118" s="128">
        <f t="shared" si="54"/>
        <v>0</v>
      </c>
      <c r="AR118" s="136">
        <f t="shared" si="54"/>
        <v>0</v>
      </c>
      <c r="AS118" s="135">
        <f t="shared" si="54"/>
        <v>0</v>
      </c>
      <c r="AT118" s="128">
        <f t="shared" si="54"/>
        <v>0</v>
      </c>
      <c r="AU118" s="128">
        <f t="shared" si="54"/>
        <v>0</v>
      </c>
      <c r="AV118" s="128">
        <f t="shared" si="54"/>
        <v>0</v>
      </c>
      <c r="AW118" s="135">
        <f t="shared" si="54"/>
        <v>0</v>
      </c>
      <c r="AX118" s="128">
        <f t="shared" si="54"/>
        <v>0</v>
      </c>
      <c r="AY118" s="128"/>
      <c r="AZ118" s="128">
        <f t="shared" si="54"/>
        <v>0</v>
      </c>
      <c r="BA118" s="135">
        <f t="shared" si="54"/>
        <v>0</v>
      </c>
      <c r="BB118" s="128">
        <f t="shared" si="54"/>
        <v>0</v>
      </c>
      <c r="BC118" s="128">
        <f t="shared" si="54"/>
        <v>0</v>
      </c>
      <c r="BD118" s="128">
        <f t="shared" si="54"/>
        <v>0</v>
      </c>
      <c r="BE118" s="135">
        <f t="shared" si="54"/>
        <v>0</v>
      </c>
      <c r="BF118" s="128">
        <f t="shared" si="54"/>
        <v>0</v>
      </c>
      <c r="BG118" s="128">
        <f t="shared" si="54"/>
        <v>0</v>
      </c>
      <c r="BH118" s="136">
        <f t="shared" si="54"/>
        <v>0</v>
      </c>
      <c r="BI118" s="135">
        <f t="shared" si="54"/>
        <v>0</v>
      </c>
      <c r="BJ118" s="128">
        <f t="shared" si="54"/>
        <v>0</v>
      </c>
      <c r="BK118" s="128">
        <f t="shared" si="54"/>
        <v>0</v>
      </c>
      <c r="BL118" s="136">
        <f t="shared" si="54"/>
        <v>0</v>
      </c>
      <c r="BM118" s="515"/>
      <c r="BN118" s="515"/>
      <c r="BO118" s="515"/>
      <c r="BP118" s="515"/>
      <c r="BQ118" s="515"/>
      <c r="BR118" s="517"/>
      <c r="BS118" s="517"/>
      <c r="BT118" s="517"/>
      <c r="BU118" s="517"/>
      <c r="BV118" s="11"/>
    </row>
    <row r="119" spans="1:74" s="5" customFormat="1" ht="53.25" hidden="1" customHeight="1" outlineLevel="1" x14ac:dyDescent="0.25">
      <c r="A119" s="554">
        <v>24</v>
      </c>
      <c r="B119" s="868"/>
      <c r="C119" s="872"/>
      <c r="D119" s="873" t="s">
        <v>197</v>
      </c>
      <c r="E119" s="780" t="s">
        <v>198</v>
      </c>
      <c r="F119" s="881" t="s">
        <v>199</v>
      </c>
      <c r="G119" s="12" t="s">
        <v>76</v>
      </c>
      <c r="H119" s="783" t="s">
        <v>91</v>
      </c>
      <c r="I119" s="783"/>
      <c r="J119" s="783"/>
      <c r="K119" s="783" t="s">
        <v>91</v>
      </c>
      <c r="L119" s="783" t="s">
        <v>91</v>
      </c>
      <c r="M119" s="805" t="s">
        <v>194</v>
      </c>
      <c r="N119" s="760" t="s">
        <v>200</v>
      </c>
      <c r="O119" s="56"/>
      <c r="P119" s="25"/>
      <c r="Q119" s="25"/>
      <c r="R119" s="66" t="s">
        <v>76</v>
      </c>
      <c r="S119" s="56"/>
      <c r="T119" s="24"/>
      <c r="U119" s="24"/>
      <c r="V119" s="57" t="s">
        <v>76</v>
      </c>
      <c r="W119" s="69"/>
      <c r="X119" s="24"/>
      <c r="Y119" s="24"/>
      <c r="Z119" s="24" t="s">
        <v>76</v>
      </c>
      <c r="AA119" s="57"/>
      <c r="AB119" s="69"/>
      <c r="AC119" s="24"/>
      <c r="AD119" s="24"/>
      <c r="AE119" s="57" t="s">
        <v>76</v>
      </c>
      <c r="AF119" s="69"/>
      <c r="AG119" s="24"/>
      <c r="AH119" s="24"/>
      <c r="AI119" s="57" t="s">
        <v>76</v>
      </c>
      <c r="AJ119" s="69"/>
      <c r="AK119" s="24"/>
      <c r="AL119" s="24"/>
      <c r="AM119" s="57" t="s">
        <v>76</v>
      </c>
      <c r="AN119" s="69"/>
      <c r="AO119" s="24"/>
      <c r="AP119" s="24"/>
      <c r="AQ119" s="24"/>
      <c r="AR119" s="57" t="s">
        <v>76</v>
      </c>
      <c r="AS119" s="69"/>
      <c r="AT119" s="24"/>
      <c r="AU119" s="24"/>
      <c r="AV119" s="267" t="s">
        <v>76</v>
      </c>
      <c r="AW119" s="69"/>
      <c r="AX119" s="24"/>
      <c r="AY119" s="24"/>
      <c r="AZ119" s="24" t="s">
        <v>76</v>
      </c>
      <c r="BA119" s="69"/>
      <c r="BB119" s="24"/>
      <c r="BC119" s="24"/>
      <c r="BD119" s="267" t="s">
        <v>76</v>
      </c>
      <c r="BE119" s="69"/>
      <c r="BF119" s="24"/>
      <c r="BG119" s="24"/>
      <c r="BH119" s="57" t="s">
        <v>76</v>
      </c>
      <c r="BI119" s="69"/>
      <c r="BJ119" s="24"/>
      <c r="BK119" s="24"/>
      <c r="BL119" s="57" t="s">
        <v>76</v>
      </c>
      <c r="BM119" s="52">
        <f>COUNTIF(O119:AA119,"P")</f>
        <v>3</v>
      </c>
      <c r="BN119" s="13">
        <f>COUNTIF(AB119:AM119,"P")</f>
        <v>3</v>
      </c>
      <c r="BO119" s="13">
        <f>COUNTIF(AN119:AZ119,"P")</f>
        <v>3</v>
      </c>
      <c r="BP119" s="13">
        <f>COUNTIF(BA119:BL119,"P")</f>
        <v>3</v>
      </c>
      <c r="BQ119" s="13">
        <f t="shared" ref="BQ119:BQ124" si="55">SUM(BM119:BP119)</f>
        <v>12</v>
      </c>
      <c r="BR119" s="512">
        <f>+SUM(BM120)/(BM119)</f>
        <v>0</v>
      </c>
      <c r="BS119" s="512">
        <f>+SUM(BN120)/(BN119)</f>
        <v>0</v>
      </c>
      <c r="BT119" s="512">
        <f>+SUM(BO120)/(BO119)</f>
        <v>0</v>
      </c>
      <c r="BU119" s="512">
        <f>+SUM(BP120)/(BP119)</f>
        <v>0</v>
      </c>
      <c r="BV119" s="512">
        <f>+SUM(BQ120)/(BQ119)</f>
        <v>0</v>
      </c>
    </row>
    <row r="120" spans="1:74" s="5" customFormat="1" ht="31.5" hidden="1" customHeight="1" outlineLevel="1" x14ac:dyDescent="0.25">
      <c r="A120" s="555"/>
      <c r="B120" s="871"/>
      <c r="C120" s="875"/>
      <c r="D120" s="876"/>
      <c r="E120" s="782"/>
      <c r="F120" s="882"/>
      <c r="G120" s="12" t="s">
        <v>80</v>
      </c>
      <c r="H120" s="784"/>
      <c r="I120" s="784"/>
      <c r="J120" s="784"/>
      <c r="K120" s="784"/>
      <c r="L120" s="784"/>
      <c r="M120" s="806"/>
      <c r="N120" s="760"/>
      <c r="O120" s="71"/>
      <c r="P120" s="54"/>
      <c r="Q120" s="54"/>
      <c r="R120" s="59"/>
      <c r="S120" s="71"/>
      <c r="T120" s="54"/>
      <c r="U120" s="54"/>
      <c r="V120" s="222"/>
      <c r="W120" s="71"/>
      <c r="X120" s="54"/>
      <c r="Y120" s="54"/>
      <c r="Z120" s="54"/>
      <c r="AA120" s="222"/>
      <c r="AB120" s="71"/>
      <c r="AC120" s="54"/>
      <c r="AD120" s="54"/>
      <c r="AE120" s="59"/>
      <c r="AF120" s="71"/>
      <c r="AG120" s="54"/>
      <c r="AH120" s="54"/>
      <c r="AI120" s="222"/>
      <c r="AJ120" s="71"/>
      <c r="AK120" s="54"/>
      <c r="AL120" s="54"/>
      <c r="AM120" s="59"/>
      <c r="AN120" s="71"/>
      <c r="AO120" s="54"/>
      <c r="AP120" s="54"/>
      <c r="AQ120" s="54"/>
      <c r="AR120" s="59"/>
      <c r="AS120" s="71"/>
      <c r="AT120" s="54"/>
      <c r="AU120" s="54"/>
      <c r="AV120" s="123"/>
      <c r="AW120" s="71"/>
      <c r="AX120" s="54"/>
      <c r="AY120" s="54"/>
      <c r="AZ120" s="54"/>
      <c r="BA120" s="71"/>
      <c r="BB120" s="54"/>
      <c r="BC120" s="54"/>
      <c r="BD120" s="123"/>
      <c r="BE120" s="71"/>
      <c r="BF120" s="54"/>
      <c r="BG120" s="54"/>
      <c r="BH120" s="59"/>
      <c r="BI120" s="71"/>
      <c r="BJ120" s="54"/>
      <c r="BK120" s="54"/>
      <c r="BL120" s="59"/>
      <c r="BM120" s="60">
        <f>COUNTIF(O120:AA120,"E")</f>
        <v>0</v>
      </c>
      <c r="BN120" s="46">
        <f>COUNTIF(AB120:AM120,"E")</f>
        <v>0</v>
      </c>
      <c r="BO120" s="46">
        <f>COUNTIF(AN120:AZ120,"E")</f>
        <v>0</v>
      </c>
      <c r="BP120" s="46">
        <f>COUNTIF(BA120:BL120,"E")</f>
        <v>0</v>
      </c>
      <c r="BQ120" s="61">
        <f t="shared" si="55"/>
        <v>0</v>
      </c>
      <c r="BR120" s="513"/>
      <c r="BS120" s="513"/>
      <c r="BT120" s="513"/>
      <c r="BU120" s="513"/>
      <c r="BV120" s="513"/>
    </row>
    <row r="121" spans="1:74" s="5" customFormat="1" ht="15.75" hidden="1" customHeight="1" outlineLevel="1" x14ac:dyDescent="0.25">
      <c r="A121" s="554">
        <v>25</v>
      </c>
      <c r="B121" s="871"/>
      <c r="C121" s="875"/>
      <c r="D121" s="876"/>
      <c r="E121" s="780" t="s">
        <v>201</v>
      </c>
      <c r="F121" s="881" t="s">
        <v>202</v>
      </c>
      <c r="G121" s="12" t="s">
        <v>76</v>
      </c>
      <c r="H121" s="783" t="s">
        <v>91</v>
      </c>
      <c r="I121" s="783"/>
      <c r="J121" s="783"/>
      <c r="K121" s="783" t="s">
        <v>91</v>
      </c>
      <c r="L121" s="783" t="s">
        <v>91</v>
      </c>
      <c r="M121" s="805" t="s">
        <v>78</v>
      </c>
      <c r="N121" s="760" t="s">
        <v>94</v>
      </c>
      <c r="O121" s="56"/>
      <c r="P121" s="25"/>
      <c r="Q121" s="25"/>
      <c r="R121" s="66"/>
      <c r="S121" s="69"/>
      <c r="T121" s="24"/>
      <c r="U121" s="24"/>
      <c r="V121" s="57"/>
      <c r="W121" s="56"/>
      <c r="X121" s="25"/>
      <c r="Y121" s="25"/>
      <c r="Z121" s="25"/>
      <c r="AA121" s="57"/>
      <c r="AB121" s="69"/>
      <c r="AC121" s="24"/>
      <c r="AD121" s="24"/>
      <c r="AE121" s="57"/>
      <c r="AF121" s="69"/>
      <c r="AG121" s="24"/>
      <c r="AH121" s="24"/>
      <c r="AI121" s="57"/>
      <c r="AJ121" s="69"/>
      <c r="AK121" s="24"/>
      <c r="AL121" s="24"/>
      <c r="AM121" s="57" t="s">
        <v>76</v>
      </c>
      <c r="AN121" s="69"/>
      <c r="AO121" s="24"/>
      <c r="AP121" s="24"/>
      <c r="AQ121" s="24"/>
      <c r="AR121" s="57"/>
      <c r="AS121" s="69"/>
      <c r="AT121" s="24"/>
      <c r="AU121" s="24"/>
      <c r="AV121" s="267"/>
      <c r="AW121" s="69"/>
      <c r="AX121" s="24"/>
      <c r="AY121" s="24"/>
      <c r="AZ121" s="24"/>
      <c r="BA121" s="69"/>
      <c r="BB121" s="24"/>
      <c r="BC121" s="24"/>
      <c r="BD121" s="267"/>
      <c r="BE121" s="69"/>
      <c r="BF121" s="24"/>
      <c r="BG121" s="24"/>
      <c r="BH121" s="57"/>
      <c r="BI121" s="69"/>
      <c r="BJ121" s="24"/>
      <c r="BK121" s="24"/>
      <c r="BL121" s="57"/>
      <c r="BM121" s="52">
        <f>COUNTIF(O121:AA121,"P")</f>
        <v>0</v>
      </c>
      <c r="BN121" s="13">
        <f>COUNTIF(AB121:AM121,"P")</f>
        <v>1</v>
      </c>
      <c r="BO121" s="13">
        <f>COUNTIF(AN121:AZ121,"P")</f>
        <v>0</v>
      </c>
      <c r="BP121" s="13">
        <f>COUNTIF(BA121:BL121,"P")</f>
        <v>0</v>
      </c>
      <c r="BQ121" s="13">
        <f t="shared" si="55"/>
        <v>1</v>
      </c>
      <c r="BR121" s="512" t="e">
        <f>+SUM(BM122)/(BM121)</f>
        <v>#DIV/0!</v>
      </c>
      <c r="BS121" s="512">
        <f>+SUM(BN122)/(BN121)</f>
        <v>0</v>
      </c>
      <c r="BT121" s="512" t="e">
        <f>+SUM(BO122)/(BO121)</f>
        <v>#DIV/0!</v>
      </c>
      <c r="BU121" s="512" t="e">
        <f>+SUM(BP122)/(BP121)</f>
        <v>#DIV/0!</v>
      </c>
      <c r="BV121" s="512">
        <f>+SUM(BQ122)/(BQ121)</f>
        <v>0</v>
      </c>
    </row>
    <row r="122" spans="1:74" s="5" customFormat="1" ht="15.75" hidden="1" customHeight="1" outlineLevel="1" thickBot="1" x14ac:dyDescent="0.3">
      <c r="A122" s="555"/>
      <c r="B122" s="871"/>
      <c r="C122" s="875"/>
      <c r="D122" s="883"/>
      <c r="E122" s="782"/>
      <c r="F122" s="882"/>
      <c r="G122" s="12" t="s">
        <v>80</v>
      </c>
      <c r="H122" s="784"/>
      <c r="I122" s="784"/>
      <c r="J122" s="784"/>
      <c r="K122" s="784"/>
      <c r="L122" s="784"/>
      <c r="M122" s="806"/>
      <c r="N122" s="760"/>
      <c r="O122" s="71"/>
      <c r="P122" s="54"/>
      <c r="Q122" s="54"/>
      <c r="R122" s="59"/>
      <c r="S122" s="71"/>
      <c r="T122" s="54"/>
      <c r="U122" s="54"/>
      <c r="V122" s="59"/>
      <c r="W122" s="71"/>
      <c r="X122" s="54"/>
      <c r="Y122" s="54"/>
      <c r="Z122" s="54"/>
      <c r="AA122" s="59"/>
      <c r="AB122" s="71"/>
      <c r="AC122" s="54"/>
      <c r="AD122" s="54"/>
      <c r="AE122" s="59"/>
      <c r="AF122" s="71"/>
      <c r="AG122" s="54"/>
      <c r="AH122" s="54"/>
      <c r="AI122" s="59"/>
      <c r="AJ122" s="71"/>
      <c r="AK122" s="54"/>
      <c r="AL122" s="54"/>
      <c r="AM122" s="59"/>
      <c r="AN122" s="71"/>
      <c r="AO122" s="54"/>
      <c r="AP122" s="54"/>
      <c r="AQ122" s="54"/>
      <c r="AR122" s="59"/>
      <c r="AS122" s="71"/>
      <c r="AT122" s="54"/>
      <c r="AU122" s="54"/>
      <c r="AV122" s="123"/>
      <c r="AW122" s="71"/>
      <c r="AX122" s="54"/>
      <c r="AY122" s="54"/>
      <c r="AZ122" s="54"/>
      <c r="BA122" s="71"/>
      <c r="BB122" s="54"/>
      <c r="BC122" s="54"/>
      <c r="BD122" s="123"/>
      <c r="BE122" s="71"/>
      <c r="BF122" s="54"/>
      <c r="BG122" s="54"/>
      <c r="BH122" s="59"/>
      <c r="BI122" s="71"/>
      <c r="BJ122" s="54"/>
      <c r="BK122" s="54"/>
      <c r="BL122" s="59"/>
      <c r="BM122" s="60">
        <f>COUNTIF(O122:AA122,"E")</f>
        <v>0</v>
      </c>
      <c r="BN122" s="46">
        <f>COUNTIF(AB122:AM122,"E")</f>
        <v>0</v>
      </c>
      <c r="BO122" s="46">
        <f>COUNTIF(AN122:AZ122,"E")</f>
        <v>0</v>
      </c>
      <c r="BP122" s="46">
        <f>COUNTIF(BA122:BL122,"E")</f>
        <v>0</v>
      </c>
      <c r="BQ122" s="61">
        <f t="shared" si="55"/>
        <v>0</v>
      </c>
      <c r="BR122" s="513"/>
      <c r="BS122" s="513"/>
      <c r="BT122" s="513"/>
      <c r="BU122" s="513"/>
      <c r="BV122" s="513"/>
    </row>
    <row r="123" spans="1:74" s="5" customFormat="1" ht="15.75" hidden="1" customHeight="1" outlineLevel="2" x14ac:dyDescent="0.25">
      <c r="A123" s="549">
        <v>26</v>
      </c>
      <c r="B123" s="871"/>
      <c r="C123" s="875"/>
      <c r="D123" s="884" t="s">
        <v>203</v>
      </c>
      <c r="E123" s="885"/>
      <c r="F123" s="874" t="s">
        <v>204</v>
      </c>
      <c r="G123" s="12" t="s">
        <v>76</v>
      </c>
      <c r="H123" s="758" t="s">
        <v>91</v>
      </c>
      <c r="I123" s="758" t="s">
        <v>91</v>
      </c>
      <c r="J123" s="758" t="s">
        <v>91</v>
      </c>
      <c r="K123" s="758" t="s">
        <v>91</v>
      </c>
      <c r="L123" s="758" t="s">
        <v>91</v>
      </c>
      <c r="M123" s="805" t="s">
        <v>194</v>
      </c>
      <c r="N123" s="760" t="s">
        <v>200</v>
      </c>
      <c r="O123" s="56"/>
      <c r="P123" s="25"/>
      <c r="Q123" s="25"/>
      <c r="R123" s="66"/>
      <c r="S123" s="56"/>
      <c r="T123" s="25"/>
      <c r="U123" s="25"/>
      <c r="V123" s="66"/>
      <c r="W123" s="56"/>
      <c r="X123" s="25"/>
      <c r="Y123" s="25"/>
      <c r="Z123" s="25"/>
      <c r="AA123" s="66"/>
      <c r="AB123" s="56"/>
      <c r="AC123" s="25"/>
      <c r="AD123" s="25"/>
      <c r="AE123" s="66"/>
      <c r="AF123" s="56"/>
      <c r="AG123" s="25"/>
      <c r="AH123" s="25"/>
      <c r="AI123" s="66"/>
      <c r="AJ123" s="56"/>
      <c r="AK123" s="25"/>
      <c r="AL123" s="25"/>
      <c r="AM123" s="66"/>
      <c r="AN123" s="56"/>
      <c r="AO123" s="25"/>
      <c r="AP123" s="25"/>
      <c r="AQ123" s="25"/>
      <c r="AR123" s="66"/>
      <c r="AS123" s="56"/>
      <c r="AT123" s="25"/>
      <c r="AU123" s="25"/>
      <c r="AV123" s="98"/>
      <c r="AW123" s="56"/>
      <c r="AX123" s="25"/>
      <c r="AY123" s="25"/>
      <c r="AZ123" s="25"/>
      <c r="BA123" s="56"/>
      <c r="BB123" s="25"/>
      <c r="BC123" s="25"/>
      <c r="BD123" s="98"/>
      <c r="BE123" s="56"/>
      <c r="BF123" s="25"/>
      <c r="BG123" s="25"/>
      <c r="BH123" s="66"/>
      <c r="BI123" s="56"/>
      <c r="BJ123" s="25"/>
      <c r="BK123" s="25"/>
      <c r="BL123" s="66"/>
      <c r="BM123" s="52">
        <f>COUNTIF(O123:AA123,"P")</f>
        <v>0</v>
      </c>
      <c r="BN123" s="13">
        <f>COUNTIF(AB123:AM123,"P")</f>
        <v>0</v>
      </c>
      <c r="BO123" s="13">
        <f>COUNTIF(AN123:AZ123,"P")</f>
        <v>0</v>
      </c>
      <c r="BP123" s="13">
        <f>COUNTIF(BA123:BL123,"P")</f>
        <v>0</v>
      </c>
      <c r="BQ123" s="13">
        <f t="shared" si="55"/>
        <v>0</v>
      </c>
      <c r="BR123" s="522" t="e">
        <f>+SUM(BM124)/(BM123)</f>
        <v>#DIV/0!</v>
      </c>
      <c r="BS123" s="522" t="e">
        <f>+SUM(BN124)/(BN123)</f>
        <v>#DIV/0!</v>
      </c>
      <c r="BT123" s="522" t="e">
        <f>+SUM(BO124)/(BO123)</f>
        <v>#DIV/0!</v>
      </c>
      <c r="BU123" s="522" t="e">
        <f>+SUM(BP124)/(BP123)</f>
        <v>#DIV/0!</v>
      </c>
      <c r="BV123" s="522" t="e">
        <f>+SUM(BQ124)/(BQ123)</f>
        <v>#DIV/0!</v>
      </c>
    </row>
    <row r="124" spans="1:74" s="5" customFormat="1" ht="15.75" hidden="1" customHeight="1" outlineLevel="2" thickBot="1" x14ac:dyDescent="0.3">
      <c r="A124" s="549"/>
      <c r="B124" s="870"/>
      <c r="C124" s="877"/>
      <c r="D124" s="886"/>
      <c r="E124" s="887"/>
      <c r="F124" s="874"/>
      <c r="G124" s="12" t="s">
        <v>80</v>
      </c>
      <c r="H124" s="758"/>
      <c r="I124" s="758"/>
      <c r="J124" s="758"/>
      <c r="K124" s="758"/>
      <c r="L124" s="758"/>
      <c r="M124" s="806"/>
      <c r="N124" s="760"/>
      <c r="O124" s="58"/>
      <c r="P124" s="53"/>
      <c r="Q124" s="53"/>
      <c r="R124" s="67"/>
      <c r="S124" s="58"/>
      <c r="T124" s="53"/>
      <c r="U124" s="53"/>
      <c r="V124" s="67"/>
      <c r="W124" s="58"/>
      <c r="X124" s="53"/>
      <c r="Y124" s="53"/>
      <c r="Z124" s="53"/>
      <c r="AA124" s="67"/>
      <c r="AB124" s="58"/>
      <c r="AC124" s="53"/>
      <c r="AD124" s="53"/>
      <c r="AE124" s="67"/>
      <c r="AF124" s="58"/>
      <c r="AG124" s="53"/>
      <c r="AH124" s="53"/>
      <c r="AI124" s="67"/>
      <c r="AJ124" s="58"/>
      <c r="AK124" s="53"/>
      <c r="AL124" s="53"/>
      <c r="AM124" s="67"/>
      <c r="AN124" s="58"/>
      <c r="AO124" s="53"/>
      <c r="AP124" s="53"/>
      <c r="AQ124" s="53"/>
      <c r="AR124" s="67"/>
      <c r="AS124" s="58"/>
      <c r="AT124" s="53"/>
      <c r="AU124" s="53"/>
      <c r="AV124" s="99"/>
      <c r="AW124" s="58"/>
      <c r="AX124" s="53"/>
      <c r="AY124" s="53"/>
      <c r="AZ124" s="53"/>
      <c r="BA124" s="58"/>
      <c r="BB124" s="53"/>
      <c r="BC124" s="53"/>
      <c r="BD124" s="99"/>
      <c r="BE124" s="58"/>
      <c r="BF124" s="53"/>
      <c r="BG124" s="53"/>
      <c r="BH124" s="67"/>
      <c r="BI124" s="58"/>
      <c r="BJ124" s="53"/>
      <c r="BK124" s="53"/>
      <c r="BL124" s="67"/>
      <c r="BM124" s="60">
        <f>COUNTIF(O124:AA124,"E")</f>
        <v>0</v>
      </c>
      <c r="BN124" s="46">
        <f>COUNTIF(AB124:AM124,"E")</f>
        <v>0</v>
      </c>
      <c r="BO124" s="46">
        <f>COUNTIF(AN124:AZ124,"E")</f>
        <v>0</v>
      </c>
      <c r="BP124" s="46">
        <f>COUNTIF(BA124:BL124,"E")</f>
        <v>0</v>
      </c>
      <c r="BQ124" s="61">
        <f t="shared" si="55"/>
        <v>0</v>
      </c>
      <c r="BR124" s="522"/>
      <c r="BS124" s="522"/>
      <c r="BT124" s="522"/>
      <c r="BU124" s="522"/>
      <c r="BV124" s="522"/>
    </row>
    <row r="125" spans="1:74" s="5" customFormat="1" ht="21.75" customHeight="1" collapsed="1" x14ac:dyDescent="0.25">
      <c r="A125" s="549"/>
      <c r="B125" s="868"/>
      <c r="C125" s="872"/>
      <c r="D125" s="888" t="s">
        <v>205</v>
      </c>
      <c r="E125" s="889"/>
      <c r="F125" s="769" t="s">
        <v>206</v>
      </c>
      <c r="G125" s="12" t="s">
        <v>76</v>
      </c>
      <c r="H125" s="758" t="s">
        <v>77</v>
      </c>
      <c r="I125" s="758" t="s">
        <v>77</v>
      </c>
      <c r="J125" s="758" t="s">
        <v>77</v>
      </c>
      <c r="K125" s="758" t="s">
        <v>77</v>
      </c>
      <c r="L125" s="758" t="s">
        <v>77</v>
      </c>
      <c r="M125" s="805" t="s">
        <v>207</v>
      </c>
      <c r="N125" s="760" t="s">
        <v>208</v>
      </c>
      <c r="O125" s="133">
        <f t="shared" ref="O125:Z125" si="56">COUNTIF(O127:O144,"P")</f>
        <v>0</v>
      </c>
      <c r="P125" s="127">
        <f t="shared" si="56"/>
        <v>0</v>
      </c>
      <c r="Q125" s="127">
        <f t="shared" si="56"/>
        <v>0</v>
      </c>
      <c r="R125" s="134">
        <f t="shared" si="56"/>
        <v>2</v>
      </c>
      <c r="S125" s="133">
        <f t="shared" si="56"/>
        <v>2</v>
      </c>
      <c r="T125" s="127">
        <f t="shared" si="56"/>
        <v>2</v>
      </c>
      <c r="U125" s="127">
        <f t="shared" si="56"/>
        <v>0</v>
      </c>
      <c r="V125" s="134">
        <f t="shared" si="56"/>
        <v>0</v>
      </c>
      <c r="W125" s="133">
        <f t="shared" si="56"/>
        <v>1</v>
      </c>
      <c r="X125" s="127">
        <f t="shared" si="56"/>
        <v>0</v>
      </c>
      <c r="Y125" s="127">
        <f t="shared" si="56"/>
        <v>1</v>
      </c>
      <c r="Z125" s="127">
        <f t="shared" si="56"/>
        <v>2</v>
      </c>
      <c r="AA125" s="134"/>
      <c r="AB125" s="133">
        <f t="shared" ref="AB125:AP125" si="57">COUNTIF(AB127:AB144,"P")</f>
        <v>2</v>
      </c>
      <c r="AC125" s="127">
        <f t="shared" si="57"/>
        <v>0</v>
      </c>
      <c r="AD125" s="127">
        <f t="shared" si="57"/>
        <v>1</v>
      </c>
      <c r="AE125" s="134">
        <f t="shared" si="57"/>
        <v>1</v>
      </c>
      <c r="AF125" s="133">
        <f t="shared" si="57"/>
        <v>1</v>
      </c>
      <c r="AG125" s="127">
        <f t="shared" si="57"/>
        <v>0</v>
      </c>
      <c r="AH125" s="127">
        <f t="shared" si="57"/>
        <v>0</v>
      </c>
      <c r="AI125" s="134">
        <f t="shared" si="57"/>
        <v>2</v>
      </c>
      <c r="AJ125" s="133">
        <f t="shared" si="57"/>
        <v>1</v>
      </c>
      <c r="AK125" s="127">
        <f t="shared" si="57"/>
        <v>0</v>
      </c>
      <c r="AL125" s="127">
        <f t="shared" si="57"/>
        <v>1</v>
      </c>
      <c r="AM125" s="134">
        <f t="shared" si="57"/>
        <v>2</v>
      </c>
      <c r="AN125" s="133">
        <f t="shared" si="57"/>
        <v>3</v>
      </c>
      <c r="AO125" s="127">
        <f t="shared" si="57"/>
        <v>0</v>
      </c>
      <c r="AP125" s="127">
        <f t="shared" si="57"/>
        <v>0</v>
      </c>
      <c r="AQ125" s="127">
        <f>COUNTIF(AQ127:AQ144,"P")</f>
        <v>0</v>
      </c>
      <c r="AR125" s="134">
        <f>COUNTIF(AR127:AR144,"P")</f>
        <v>2</v>
      </c>
      <c r="AS125" s="133">
        <f>COUNTIF(AS127:AS144,"P")</f>
        <v>1</v>
      </c>
      <c r="AT125" s="127">
        <f>COUNTIF(AT127:AT144,"P")</f>
        <v>0</v>
      </c>
      <c r="AU125" s="127">
        <f>COUNTIF(AU127:AU144,"P")</f>
        <v>1</v>
      </c>
      <c r="AV125" s="418"/>
      <c r="AW125" s="133">
        <f>COUNTIF(AW127:AW144,"P")</f>
        <v>1</v>
      </c>
      <c r="AX125" s="127">
        <f>COUNTIF(AX127:AX144,"P")</f>
        <v>0</v>
      </c>
      <c r="AY125" s="127"/>
      <c r="AZ125" s="127">
        <f t="shared" ref="AZ125:BL125" si="58">COUNTIF(AZ127:AZ144,"P")</f>
        <v>1</v>
      </c>
      <c r="BA125" s="133">
        <f t="shared" si="58"/>
        <v>2</v>
      </c>
      <c r="BB125" s="127">
        <f t="shared" si="58"/>
        <v>0</v>
      </c>
      <c r="BC125" s="127">
        <f t="shared" si="58"/>
        <v>1</v>
      </c>
      <c r="BD125" s="127">
        <f t="shared" si="58"/>
        <v>0</v>
      </c>
      <c r="BE125" s="133">
        <f t="shared" si="58"/>
        <v>1</v>
      </c>
      <c r="BF125" s="127">
        <f t="shared" si="58"/>
        <v>1</v>
      </c>
      <c r="BG125" s="127">
        <f t="shared" si="58"/>
        <v>0</v>
      </c>
      <c r="BH125" s="134">
        <f t="shared" si="58"/>
        <v>1</v>
      </c>
      <c r="BI125" s="133">
        <f t="shared" si="58"/>
        <v>1</v>
      </c>
      <c r="BJ125" s="127">
        <f t="shared" si="58"/>
        <v>1</v>
      </c>
      <c r="BK125" s="127">
        <f t="shared" si="58"/>
        <v>1</v>
      </c>
      <c r="BL125" s="134">
        <f t="shared" si="58"/>
        <v>0</v>
      </c>
      <c r="BM125" s="514" t="e">
        <f>+SUM(BM128+BM130+BM132+BM134+BM136+BM140+BM142+BM144+#REF!)/SUM(BM127+BM129+BM131+BM133+BM135+BM139+BM141+BM143+#REF!)</f>
        <v>#REF!</v>
      </c>
      <c r="BN125" s="514" t="e">
        <f>+SUM(BN128+BN130+BN132+BN134+BN136+BN140+BN142+BN144+#REF!)/SUM(BN127+BN129+BN131+BN133+BN135+BN139+BN141+BN143+#REF!)</f>
        <v>#REF!</v>
      </c>
      <c r="BO125" s="514" t="e">
        <f>+SUM(BO128+BO130+BO132+BO134+BO136+BO140+BO142+BO144+#REF!)/SUM(BO127+BO129+BO131+BO133+BO135+BO139+BO141+BO143+#REF!)</f>
        <v>#REF!</v>
      </c>
      <c r="BP125" s="514" t="e">
        <f>+SUM(BP128+BP130+BP132+BP134+BP136+BP140+BP142+BP144+#REF!)/SUM(BP127+BP129+BP131+BP133+BP135+BP139+BP141+BP143+#REF!)</f>
        <v>#REF!</v>
      </c>
      <c r="BQ125" s="514" t="e">
        <f>+SUM(BQ128+BQ130+BQ132+BQ134+BQ136+BQ140+BQ142+BQ144+#REF!)/SUM(BQ127+BQ129+BQ131+BQ133+BQ135+BQ139+BQ141+BQ143+#REF!)</f>
        <v>#REF!</v>
      </c>
      <c r="BR125" s="516"/>
      <c r="BS125" s="516"/>
      <c r="BT125" s="516"/>
      <c r="BU125" s="516"/>
      <c r="BV125" s="516"/>
    </row>
    <row r="126" spans="1:74" s="5" customFormat="1" ht="15" thickBot="1" x14ac:dyDescent="0.3">
      <c r="A126" s="549"/>
      <c r="B126" s="870"/>
      <c r="C126" s="877"/>
      <c r="D126" s="890"/>
      <c r="E126" s="891"/>
      <c r="F126" s="770"/>
      <c r="G126" s="892" t="s">
        <v>80</v>
      </c>
      <c r="H126" s="783"/>
      <c r="I126" s="783"/>
      <c r="J126" s="783"/>
      <c r="K126" s="783"/>
      <c r="L126" s="783"/>
      <c r="M126" s="806"/>
      <c r="N126" s="760"/>
      <c r="O126" s="135">
        <f t="shared" ref="O126:Z126" si="59">COUNTIF(O127:O144,"E")</f>
        <v>0</v>
      </c>
      <c r="P126" s="128">
        <f t="shared" si="59"/>
        <v>0</v>
      </c>
      <c r="Q126" s="128">
        <f t="shared" si="59"/>
        <v>0</v>
      </c>
      <c r="R126" s="136">
        <f t="shared" si="59"/>
        <v>0</v>
      </c>
      <c r="S126" s="135">
        <f t="shared" si="59"/>
        <v>0</v>
      </c>
      <c r="T126" s="128">
        <f t="shared" si="59"/>
        <v>0</v>
      </c>
      <c r="U126" s="128">
        <f t="shared" si="59"/>
        <v>0</v>
      </c>
      <c r="V126" s="136">
        <f t="shared" si="59"/>
        <v>0</v>
      </c>
      <c r="W126" s="135">
        <f t="shared" si="59"/>
        <v>0</v>
      </c>
      <c r="X126" s="128">
        <f t="shared" si="59"/>
        <v>0</v>
      </c>
      <c r="Y126" s="128">
        <f t="shared" si="59"/>
        <v>0</v>
      </c>
      <c r="Z126" s="128">
        <f t="shared" si="59"/>
        <v>0</v>
      </c>
      <c r="AA126" s="136"/>
      <c r="AB126" s="135">
        <f t="shared" ref="AB126:AP126" si="60">COUNTIF(AB127:AB144,"E")</f>
        <v>0</v>
      </c>
      <c r="AC126" s="128">
        <f t="shared" si="60"/>
        <v>0</v>
      </c>
      <c r="AD126" s="128">
        <f t="shared" si="60"/>
        <v>0</v>
      </c>
      <c r="AE126" s="136">
        <f t="shared" si="60"/>
        <v>0</v>
      </c>
      <c r="AF126" s="135">
        <f t="shared" si="60"/>
        <v>0</v>
      </c>
      <c r="AG126" s="128">
        <f t="shared" si="60"/>
        <v>0</v>
      </c>
      <c r="AH126" s="128">
        <f t="shared" si="60"/>
        <v>0</v>
      </c>
      <c r="AI126" s="136">
        <f t="shared" si="60"/>
        <v>0</v>
      </c>
      <c r="AJ126" s="135">
        <f t="shared" si="60"/>
        <v>0</v>
      </c>
      <c r="AK126" s="128">
        <f t="shared" si="60"/>
        <v>0</v>
      </c>
      <c r="AL126" s="128">
        <f t="shared" si="60"/>
        <v>0</v>
      </c>
      <c r="AM126" s="136">
        <f t="shared" si="60"/>
        <v>0</v>
      </c>
      <c r="AN126" s="135">
        <f t="shared" si="60"/>
        <v>0</v>
      </c>
      <c r="AO126" s="128">
        <f t="shared" si="60"/>
        <v>0</v>
      </c>
      <c r="AP126" s="128">
        <f t="shared" si="60"/>
        <v>0</v>
      </c>
      <c r="AQ126" s="128">
        <f>COUNTIF(AQ127:AQ144,"E")</f>
        <v>0</v>
      </c>
      <c r="AR126" s="136">
        <f>COUNTIF(AR127:AR144,"E")</f>
        <v>0</v>
      </c>
      <c r="AS126" s="135">
        <f>COUNTIF(AS127:AS144,"E")</f>
        <v>0</v>
      </c>
      <c r="AT126" s="128">
        <f>COUNTIF(AT127:AT144,"E")</f>
        <v>0</v>
      </c>
      <c r="AU126" s="128">
        <f>COUNTIF(AU127:AU144,"E")</f>
        <v>0</v>
      </c>
      <c r="AV126" s="340"/>
      <c r="AW126" s="135">
        <f>COUNTIF(AW127:AW144,"E")</f>
        <v>0</v>
      </c>
      <c r="AX126" s="128">
        <f>COUNTIF(AX127:AX144,"E")</f>
        <v>0</v>
      </c>
      <c r="AY126" s="128"/>
      <c r="AZ126" s="128">
        <f t="shared" ref="AZ126:BL126" si="61">COUNTIF(AZ127:AZ144,"E")</f>
        <v>0</v>
      </c>
      <c r="BA126" s="135">
        <f t="shared" si="61"/>
        <v>0</v>
      </c>
      <c r="BB126" s="128">
        <f t="shared" si="61"/>
        <v>0</v>
      </c>
      <c r="BC126" s="128">
        <f t="shared" si="61"/>
        <v>0</v>
      </c>
      <c r="BD126" s="128">
        <f t="shared" si="61"/>
        <v>0</v>
      </c>
      <c r="BE126" s="135">
        <f t="shared" si="61"/>
        <v>0</v>
      </c>
      <c r="BF126" s="128">
        <f t="shared" si="61"/>
        <v>0</v>
      </c>
      <c r="BG126" s="128">
        <f t="shared" si="61"/>
        <v>0</v>
      </c>
      <c r="BH126" s="136">
        <f t="shared" si="61"/>
        <v>0</v>
      </c>
      <c r="BI126" s="135">
        <f t="shared" si="61"/>
        <v>0</v>
      </c>
      <c r="BJ126" s="128">
        <f t="shared" si="61"/>
        <v>0</v>
      </c>
      <c r="BK126" s="128">
        <f t="shared" si="61"/>
        <v>0</v>
      </c>
      <c r="BL126" s="136">
        <f t="shared" si="61"/>
        <v>0</v>
      </c>
      <c r="BM126" s="515"/>
      <c r="BN126" s="515"/>
      <c r="BO126" s="515"/>
      <c r="BP126" s="515"/>
      <c r="BQ126" s="515"/>
      <c r="BR126" s="517"/>
      <c r="BS126" s="517"/>
      <c r="BT126" s="517"/>
      <c r="BU126" s="517"/>
      <c r="BV126" s="517"/>
    </row>
    <row r="127" spans="1:74" s="5" customFormat="1" ht="25.5" hidden="1" customHeight="1" outlineLevel="1" x14ac:dyDescent="0.25">
      <c r="A127" s="540">
        <v>27</v>
      </c>
      <c r="B127" s="868"/>
      <c r="C127" s="872"/>
      <c r="D127" s="893" t="s">
        <v>209</v>
      </c>
      <c r="E127" s="894" t="s">
        <v>210</v>
      </c>
      <c r="F127" s="895" t="s">
        <v>211</v>
      </c>
      <c r="G127" s="25" t="s">
        <v>76</v>
      </c>
      <c r="H127" s="896" t="s">
        <v>77</v>
      </c>
      <c r="I127" s="896"/>
      <c r="J127" s="896"/>
      <c r="K127" s="896"/>
      <c r="L127" s="896" t="s">
        <v>77</v>
      </c>
      <c r="M127" s="805" t="s">
        <v>207</v>
      </c>
      <c r="N127" s="760" t="s">
        <v>208</v>
      </c>
      <c r="O127" s="56"/>
      <c r="P127" s="25"/>
      <c r="Q127" s="25"/>
      <c r="R127" s="66" t="s">
        <v>112</v>
      </c>
      <c r="S127" s="69" t="s">
        <v>112</v>
      </c>
      <c r="T127" s="24"/>
      <c r="U127" s="24"/>
      <c r="V127" s="66"/>
      <c r="W127" s="56"/>
      <c r="X127" s="24"/>
      <c r="Y127" s="24"/>
      <c r="Z127" s="24"/>
      <c r="AA127" s="57"/>
      <c r="AB127" s="69"/>
      <c r="AC127" s="24"/>
      <c r="AD127" s="24"/>
      <c r="AE127" s="57"/>
      <c r="AF127" s="69"/>
      <c r="AG127" s="24"/>
      <c r="AH127" s="24"/>
      <c r="AI127" s="57"/>
      <c r="AJ127" s="69"/>
      <c r="AK127" s="24"/>
      <c r="AL127" s="24"/>
      <c r="AM127" s="57"/>
      <c r="AN127" s="69" t="s">
        <v>112</v>
      </c>
      <c r="AO127" s="24"/>
      <c r="AP127" s="24"/>
      <c r="AQ127" s="24"/>
      <c r="AR127" s="57"/>
      <c r="AS127" s="69"/>
      <c r="AT127" s="24"/>
      <c r="AU127" s="24"/>
      <c r="AV127" s="267"/>
      <c r="AW127" s="69"/>
      <c r="AX127" s="24"/>
      <c r="AY127" s="24"/>
      <c r="AZ127" s="24"/>
      <c r="BA127" s="69"/>
      <c r="BB127" s="24"/>
      <c r="BC127" s="24"/>
      <c r="BD127" s="267"/>
      <c r="BE127" s="69"/>
      <c r="BF127" s="24"/>
      <c r="BG127" s="24"/>
      <c r="BH127" s="57"/>
      <c r="BI127" s="69"/>
      <c r="BJ127" s="24"/>
      <c r="BK127" s="24"/>
      <c r="BL127" s="57"/>
      <c r="BM127" s="52">
        <f>COUNTIF(O127:AA127,"P")</f>
        <v>2</v>
      </c>
      <c r="BN127" s="13">
        <f>COUNTIF(AB127:AM127,"P")</f>
        <v>0</v>
      </c>
      <c r="BO127" s="13">
        <f>COUNTIF(AN127:AZ127,"P")</f>
        <v>1</v>
      </c>
      <c r="BP127" s="13">
        <f>COUNTIF(BA127:BL127,"P")</f>
        <v>0</v>
      </c>
      <c r="BQ127" s="13">
        <f>SUM(BM127:BP127)</f>
        <v>3</v>
      </c>
      <c r="BR127" s="522">
        <f>+SUM(BM128)/(BM127)</f>
        <v>0</v>
      </c>
      <c r="BS127" s="522" t="e">
        <f>+SUM(BN128)/(BN127)</f>
        <v>#DIV/0!</v>
      </c>
      <c r="BT127" s="522">
        <f>+SUM(BO128)/(BO127)</f>
        <v>0</v>
      </c>
      <c r="BU127" s="522" t="e">
        <f>+SUM(BP128)/(BP127)</f>
        <v>#DIV/0!</v>
      </c>
      <c r="BV127" s="522">
        <f>+SUM(BQ128)/(BQ127)</f>
        <v>0</v>
      </c>
    </row>
    <row r="128" spans="1:74" s="5" customFormat="1" ht="19.5" hidden="1" customHeight="1" outlineLevel="1" x14ac:dyDescent="0.25">
      <c r="A128" s="540"/>
      <c r="B128" s="871"/>
      <c r="C128" s="875"/>
      <c r="D128" s="897"/>
      <c r="E128" s="898"/>
      <c r="F128" s="899"/>
      <c r="G128" s="25" t="s">
        <v>80</v>
      </c>
      <c r="H128" s="900"/>
      <c r="I128" s="900"/>
      <c r="J128" s="900"/>
      <c r="K128" s="900"/>
      <c r="L128" s="900"/>
      <c r="M128" s="806"/>
      <c r="N128" s="760"/>
      <c r="O128" s="58"/>
      <c r="P128" s="53"/>
      <c r="Q128" s="53"/>
      <c r="R128" s="67"/>
      <c r="S128" s="58"/>
      <c r="T128" s="54"/>
      <c r="U128" s="54"/>
      <c r="V128" s="59"/>
      <c r="W128" s="58"/>
      <c r="X128" s="54"/>
      <c r="Y128" s="54"/>
      <c r="Z128" s="54"/>
      <c r="AA128" s="59"/>
      <c r="AB128" s="71"/>
      <c r="AC128" s="54"/>
      <c r="AD128" s="54"/>
      <c r="AE128" s="59"/>
      <c r="AF128" s="71"/>
      <c r="AG128" s="54"/>
      <c r="AH128" s="54"/>
      <c r="AI128" s="59"/>
      <c r="AJ128" s="71"/>
      <c r="AK128" s="54"/>
      <c r="AL128" s="54"/>
      <c r="AM128" s="59"/>
      <c r="AN128" s="71"/>
      <c r="AO128" s="54"/>
      <c r="AP128" s="54"/>
      <c r="AQ128" s="54"/>
      <c r="AR128" s="59"/>
      <c r="AS128" s="71"/>
      <c r="AT128" s="54"/>
      <c r="AU128" s="54"/>
      <c r="AV128" s="123"/>
      <c r="AW128" s="71"/>
      <c r="AX128" s="54"/>
      <c r="AY128" s="54"/>
      <c r="AZ128" s="54"/>
      <c r="BA128" s="71"/>
      <c r="BB128" s="54"/>
      <c r="BC128" s="54"/>
      <c r="BD128" s="123"/>
      <c r="BE128" s="71"/>
      <c r="BF128" s="54"/>
      <c r="BG128" s="54"/>
      <c r="BH128" s="59"/>
      <c r="BI128" s="71"/>
      <c r="BJ128" s="54"/>
      <c r="BK128" s="54"/>
      <c r="BL128" s="59"/>
      <c r="BM128" s="60">
        <f>COUNTIF(O128:AA128,"E")</f>
        <v>0</v>
      </c>
      <c r="BN128" s="46">
        <f>COUNTIF(AB128:AM128,"E")</f>
        <v>0</v>
      </c>
      <c r="BO128" s="46">
        <f>COUNTIF(AN128:AZ128,"E")</f>
        <v>0</v>
      </c>
      <c r="BP128" s="46">
        <f>COUNTIF(BA128:BL128,"E")</f>
        <v>0</v>
      </c>
      <c r="BQ128" s="61">
        <f>SUM(BM128:BP128)</f>
        <v>0</v>
      </c>
      <c r="BR128" s="522"/>
      <c r="BS128" s="522"/>
      <c r="BT128" s="522"/>
      <c r="BU128" s="522"/>
      <c r="BV128" s="522"/>
    </row>
    <row r="129" spans="1:74" s="5" customFormat="1" ht="19.5" hidden="1" customHeight="1" outlineLevel="1" x14ac:dyDescent="0.25">
      <c r="A129" s="495"/>
      <c r="B129" s="871"/>
      <c r="C129" s="875"/>
      <c r="D129" s="893" t="s">
        <v>212</v>
      </c>
      <c r="E129" s="894" t="s">
        <v>213</v>
      </c>
      <c r="F129" s="895" t="s">
        <v>214</v>
      </c>
      <c r="G129" s="25" t="s">
        <v>76</v>
      </c>
      <c r="H129" s="896" t="s">
        <v>77</v>
      </c>
      <c r="I129" s="896"/>
      <c r="J129" s="896"/>
      <c r="K129" s="896"/>
      <c r="L129" s="896" t="s">
        <v>77</v>
      </c>
      <c r="M129" s="805" t="s">
        <v>207</v>
      </c>
      <c r="N129" s="901" t="s">
        <v>208</v>
      </c>
      <c r="O129" s="68"/>
      <c r="P129" s="62"/>
      <c r="Q129" s="62"/>
      <c r="R129" s="125"/>
      <c r="S129" s="68"/>
      <c r="T129" s="63" t="s">
        <v>76</v>
      </c>
      <c r="U129" s="63"/>
      <c r="V129" s="70"/>
      <c r="W129" s="68"/>
      <c r="X129" s="63"/>
      <c r="Y129" s="63"/>
      <c r="Z129" s="63"/>
      <c r="AA129" s="70"/>
      <c r="AB129" s="72"/>
      <c r="AC129" s="63"/>
      <c r="AD129" s="63"/>
      <c r="AE129" s="70"/>
      <c r="AF129" s="72"/>
      <c r="AG129" s="63"/>
      <c r="AH129" s="63"/>
      <c r="AI129" s="70"/>
      <c r="AJ129" s="72"/>
      <c r="AK129" s="63"/>
      <c r="AL129" s="63"/>
      <c r="AM129" s="70"/>
      <c r="AN129" s="72"/>
      <c r="AO129" s="63"/>
      <c r="AP129" s="63"/>
      <c r="AQ129" s="63"/>
      <c r="AR129" s="70"/>
      <c r="AS129" s="72"/>
      <c r="AT129" s="63"/>
      <c r="AU129" s="63"/>
      <c r="AV129" s="264"/>
      <c r="AW129" s="72"/>
      <c r="AX129" s="63"/>
      <c r="AY129" s="63"/>
      <c r="AZ129" s="63"/>
      <c r="BA129" s="72"/>
      <c r="BB129" s="63"/>
      <c r="BC129" s="63"/>
      <c r="BD129" s="264"/>
      <c r="BE129" s="72"/>
      <c r="BF129" s="63" t="s">
        <v>76</v>
      </c>
      <c r="BG129" s="63"/>
      <c r="BH129" s="70"/>
      <c r="BI129" s="72"/>
      <c r="BJ129" s="63"/>
      <c r="BK129" s="63"/>
      <c r="BL129" s="70"/>
      <c r="BM129" s="52">
        <f>COUNTIF(O129:AA129,"P")</f>
        <v>1</v>
      </c>
      <c r="BN129" s="13">
        <f>COUNTIF(AB129:AM129,"P")</f>
        <v>0</v>
      </c>
      <c r="BO129" s="13">
        <f>COUNTIF(AN129:AZ129,"P")</f>
        <v>0</v>
      </c>
      <c r="BP129" s="13">
        <f>COUNTIF(BA129:BL129,"P")</f>
        <v>1</v>
      </c>
      <c r="BQ129" s="13">
        <f t="shared" ref="BQ129:BQ142" si="62">SUM(BM129:BP129)</f>
        <v>2</v>
      </c>
      <c r="BR129" s="522">
        <f>+SUM(BM130)/(BM129)</f>
        <v>0</v>
      </c>
      <c r="BS129" s="522" t="e">
        <f>+SUM(BN130)/(BN129)</f>
        <v>#DIV/0!</v>
      </c>
      <c r="BT129" s="522" t="e">
        <f>+SUM(BO130)/(BO129)</f>
        <v>#DIV/0!</v>
      </c>
      <c r="BU129" s="522">
        <f>+SUM(BP130)/(BP129)</f>
        <v>0</v>
      </c>
      <c r="BV129" s="522">
        <f>+SUM(BQ130)/(BQ129)</f>
        <v>0</v>
      </c>
    </row>
    <row r="130" spans="1:74" s="5" customFormat="1" ht="19.5" hidden="1" customHeight="1" outlineLevel="1" x14ac:dyDescent="0.25">
      <c r="A130" s="495"/>
      <c r="B130" s="871"/>
      <c r="C130" s="875"/>
      <c r="D130" s="902"/>
      <c r="E130" s="898"/>
      <c r="F130" s="899"/>
      <c r="G130" s="25" t="s">
        <v>80</v>
      </c>
      <c r="H130" s="900"/>
      <c r="I130" s="900"/>
      <c r="J130" s="900"/>
      <c r="K130" s="900"/>
      <c r="L130" s="900"/>
      <c r="M130" s="806"/>
      <c r="N130" s="903"/>
      <c r="O130" s="58"/>
      <c r="P130" s="53"/>
      <c r="Q130" s="53"/>
      <c r="R130" s="67"/>
      <c r="S130" s="58"/>
      <c r="T130" s="54"/>
      <c r="U130" s="54"/>
      <c r="V130" s="59"/>
      <c r="W130" s="58"/>
      <c r="X130" s="54"/>
      <c r="Y130" s="54"/>
      <c r="Z130" s="54"/>
      <c r="AA130" s="59"/>
      <c r="AB130" s="71"/>
      <c r="AC130" s="54"/>
      <c r="AD130" s="54"/>
      <c r="AE130" s="59"/>
      <c r="AF130" s="71"/>
      <c r="AG130" s="54"/>
      <c r="AH130" s="54"/>
      <c r="AI130" s="59"/>
      <c r="AJ130" s="71"/>
      <c r="AK130" s="54"/>
      <c r="AL130" s="54"/>
      <c r="AM130" s="59"/>
      <c r="AN130" s="71"/>
      <c r="AO130" s="54"/>
      <c r="AP130" s="54"/>
      <c r="AQ130" s="54"/>
      <c r="AR130" s="59"/>
      <c r="AS130" s="71"/>
      <c r="AT130" s="54"/>
      <c r="AU130" s="54"/>
      <c r="AV130" s="123"/>
      <c r="AW130" s="71"/>
      <c r="AX130" s="54"/>
      <c r="AY130" s="54"/>
      <c r="AZ130" s="54"/>
      <c r="BA130" s="71"/>
      <c r="BB130" s="54"/>
      <c r="BC130" s="54"/>
      <c r="BD130" s="123"/>
      <c r="BE130" s="71"/>
      <c r="BF130" s="54"/>
      <c r="BG130" s="54"/>
      <c r="BH130" s="59"/>
      <c r="BI130" s="71"/>
      <c r="BJ130" s="54"/>
      <c r="BK130" s="54"/>
      <c r="BL130" s="59"/>
      <c r="BM130" s="60">
        <f>COUNTIF(O130:AA130,"E")</f>
        <v>0</v>
      </c>
      <c r="BN130" s="46">
        <f>COUNTIF(AB130:AM130,"E")</f>
        <v>0</v>
      </c>
      <c r="BO130" s="46">
        <f>COUNTIF(AN130:AZ130,"E")</f>
        <v>0</v>
      </c>
      <c r="BP130" s="46">
        <f>COUNTIF(BA130:BL130,"E")</f>
        <v>0</v>
      </c>
      <c r="BQ130" s="61">
        <f t="shared" si="62"/>
        <v>0</v>
      </c>
      <c r="BR130" s="522"/>
      <c r="BS130" s="522"/>
      <c r="BT130" s="522"/>
      <c r="BU130" s="522"/>
      <c r="BV130" s="522"/>
    </row>
    <row r="131" spans="1:74" s="5" customFormat="1" ht="19.5" hidden="1" customHeight="1" outlineLevel="1" x14ac:dyDescent="0.25">
      <c r="A131" s="495"/>
      <c r="B131" s="871"/>
      <c r="C131" s="875"/>
      <c r="D131" s="902"/>
      <c r="E131" s="904" t="s">
        <v>215</v>
      </c>
      <c r="F131" s="895" t="s">
        <v>216</v>
      </c>
      <c r="G131" s="25" t="s">
        <v>76</v>
      </c>
      <c r="H131" s="896" t="s">
        <v>77</v>
      </c>
      <c r="I131" s="896"/>
      <c r="J131" s="896"/>
      <c r="K131" s="896"/>
      <c r="L131" s="896" t="s">
        <v>77</v>
      </c>
      <c r="M131" s="805" t="s">
        <v>207</v>
      </c>
      <c r="N131" s="901" t="s">
        <v>208</v>
      </c>
      <c r="O131" s="56"/>
      <c r="P131" s="25"/>
      <c r="Q131" s="25"/>
      <c r="R131" s="66"/>
      <c r="S131" s="56"/>
      <c r="T131" s="24"/>
      <c r="U131" s="24"/>
      <c r="V131" s="57"/>
      <c r="W131" s="56"/>
      <c r="X131" s="24"/>
      <c r="Y131" s="24"/>
      <c r="Z131" s="24" t="s">
        <v>76</v>
      </c>
      <c r="AA131" s="57"/>
      <c r="AB131" s="69"/>
      <c r="AC131" s="24"/>
      <c r="AD131" s="24"/>
      <c r="AE131" s="57"/>
      <c r="AF131" s="69"/>
      <c r="AG131" s="24"/>
      <c r="AH131" s="24"/>
      <c r="AI131" s="57" t="s">
        <v>76</v>
      </c>
      <c r="AJ131" s="69"/>
      <c r="AK131" s="24"/>
      <c r="AL131" s="24"/>
      <c r="AM131" s="57"/>
      <c r="AN131" s="69"/>
      <c r="AO131" s="24"/>
      <c r="AP131" s="24"/>
      <c r="AQ131" s="24"/>
      <c r="AR131" s="57" t="s">
        <v>76</v>
      </c>
      <c r="AS131" s="69"/>
      <c r="AT131" s="24"/>
      <c r="AU131" s="24"/>
      <c r="AV131" s="267"/>
      <c r="AW131" s="69"/>
      <c r="AX131" s="24"/>
      <c r="AY131" s="24"/>
      <c r="AZ131" s="24" t="s">
        <v>76</v>
      </c>
      <c r="BA131" s="69"/>
      <c r="BB131" s="24"/>
      <c r="BC131" s="24"/>
      <c r="BD131" s="267"/>
      <c r="BE131" s="69"/>
      <c r="BF131" s="24"/>
      <c r="BG131" s="24"/>
      <c r="BH131" s="57" t="s">
        <v>76</v>
      </c>
      <c r="BI131" s="69"/>
      <c r="BJ131" s="24"/>
      <c r="BK131" s="24"/>
      <c r="BL131" s="57"/>
      <c r="BM131" s="52">
        <f>COUNTIF(O131:AA131,"P")</f>
        <v>1</v>
      </c>
      <c r="BN131" s="13">
        <f>COUNTIF(AB131:AM131,"P")</f>
        <v>1</v>
      </c>
      <c r="BO131" s="13">
        <f>COUNTIF(AN131:AZ131,"P")</f>
        <v>2</v>
      </c>
      <c r="BP131" s="13">
        <f>COUNTIF(BA131:BL131,"P")</f>
        <v>1</v>
      </c>
      <c r="BQ131" s="13">
        <f t="shared" si="62"/>
        <v>5</v>
      </c>
      <c r="BR131" s="522">
        <f>+SUM(BM132)/(BM131)</f>
        <v>0</v>
      </c>
      <c r="BS131" s="522">
        <f>+SUM(BN132)/(BN131)</f>
        <v>0</v>
      </c>
      <c r="BT131" s="522">
        <f>+SUM(BO132)/(BO131)</f>
        <v>0</v>
      </c>
      <c r="BU131" s="522">
        <f>+SUM(BP132)/(BP131)</f>
        <v>0</v>
      </c>
      <c r="BV131" s="522">
        <f>+SUM(BQ132)/(BQ131)</f>
        <v>0</v>
      </c>
    </row>
    <row r="132" spans="1:74" s="5" customFormat="1" ht="19.5" hidden="1" customHeight="1" outlineLevel="1" x14ac:dyDescent="0.25">
      <c r="A132" s="495"/>
      <c r="B132" s="871"/>
      <c r="C132" s="875"/>
      <c r="D132" s="902"/>
      <c r="E132" s="905"/>
      <c r="F132" s="899"/>
      <c r="G132" s="25" t="s">
        <v>80</v>
      </c>
      <c r="H132" s="900"/>
      <c r="I132" s="900"/>
      <c r="J132" s="900"/>
      <c r="K132" s="900"/>
      <c r="L132" s="900"/>
      <c r="M132" s="806"/>
      <c r="N132" s="903"/>
      <c r="O132" s="58"/>
      <c r="P132" s="53"/>
      <c r="Q132" s="53"/>
      <c r="R132" s="67"/>
      <c r="S132" s="58"/>
      <c r="T132" s="54"/>
      <c r="U132" s="54"/>
      <c r="V132" s="59"/>
      <c r="W132" s="58"/>
      <c r="X132" s="54"/>
      <c r="Y132" s="54"/>
      <c r="Z132" s="54"/>
      <c r="AA132" s="59"/>
      <c r="AB132" s="71"/>
      <c r="AC132" s="54"/>
      <c r="AD132" s="54"/>
      <c r="AE132" s="59"/>
      <c r="AF132" s="71"/>
      <c r="AG132" s="54"/>
      <c r="AH132" s="54"/>
      <c r="AI132" s="59"/>
      <c r="AJ132" s="71"/>
      <c r="AK132" s="54"/>
      <c r="AL132" s="54"/>
      <c r="AM132" s="59"/>
      <c r="AN132" s="71"/>
      <c r="AO132" s="54"/>
      <c r="AP132" s="54"/>
      <c r="AQ132" s="54"/>
      <c r="AR132" s="59"/>
      <c r="AS132" s="71"/>
      <c r="AT132" s="54"/>
      <c r="AU132" s="54"/>
      <c r="AV132" s="123"/>
      <c r="AW132" s="71"/>
      <c r="AX132" s="54"/>
      <c r="AY132" s="54"/>
      <c r="AZ132" s="54"/>
      <c r="BA132" s="71"/>
      <c r="BB132" s="54"/>
      <c r="BC132" s="54"/>
      <c r="BD132" s="123"/>
      <c r="BE132" s="71"/>
      <c r="BF132" s="54"/>
      <c r="BG132" s="54"/>
      <c r="BH132" s="59"/>
      <c r="BI132" s="71"/>
      <c r="BJ132" s="54"/>
      <c r="BK132" s="54"/>
      <c r="BL132" s="59"/>
      <c r="BM132" s="60">
        <f>COUNTIF(O132:AA132,"E")</f>
        <v>0</v>
      </c>
      <c r="BN132" s="46">
        <f>COUNTIF(AB132:AM132,"E")</f>
        <v>0</v>
      </c>
      <c r="BO132" s="46">
        <f>COUNTIF(AN132:AZ132,"E")</f>
        <v>0</v>
      </c>
      <c r="BP132" s="46">
        <f>COUNTIF(BA132:BL132,"E")</f>
        <v>0</v>
      </c>
      <c r="BQ132" s="61">
        <f t="shared" si="62"/>
        <v>0</v>
      </c>
      <c r="BR132" s="522"/>
      <c r="BS132" s="522"/>
      <c r="BT132" s="522"/>
      <c r="BU132" s="522"/>
      <c r="BV132" s="522"/>
    </row>
    <row r="133" spans="1:74" s="5" customFormat="1" ht="19.5" hidden="1" customHeight="1" outlineLevel="1" x14ac:dyDescent="0.25">
      <c r="A133" s="495"/>
      <c r="B133" s="871"/>
      <c r="C133" s="875"/>
      <c r="D133" s="902"/>
      <c r="E133" s="894" t="s">
        <v>217</v>
      </c>
      <c r="F133" s="895" t="s">
        <v>218</v>
      </c>
      <c r="G133" s="25" t="s">
        <v>76</v>
      </c>
      <c r="H133" s="896" t="s">
        <v>77</v>
      </c>
      <c r="I133" s="896"/>
      <c r="J133" s="896"/>
      <c r="K133" s="896"/>
      <c r="L133" s="896" t="s">
        <v>77</v>
      </c>
      <c r="M133" s="805" t="s">
        <v>207</v>
      </c>
      <c r="N133" s="901" t="s">
        <v>208</v>
      </c>
      <c r="O133" s="68"/>
      <c r="P133" s="62"/>
      <c r="Q133" s="62"/>
      <c r="R133" s="125"/>
      <c r="S133" s="68"/>
      <c r="T133" s="63"/>
      <c r="U133" s="63"/>
      <c r="V133" s="70"/>
      <c r="W133" s="68"/>
      <c r="X133" s="63"/>
      <c r="Y133" s="63" t="s">
        <v>76</v>
      </c>
      <c r="Z133" s="63"/>
      <c r="AA133" s="70"/>
      <c r="AB133" s="72"/>
      <c r="AC133" s="63"/>
      <c r="AD133" s="63" t="s">
        <v>76</v>
      </c>
      <c r="AE133" s="70"/>
      <c r="AF133" s="69"/>
      <c r="AG133" s="63"/>
      <c r="AH133" s="63"/>
      <c r="AI133" s="70"/>
      <c r="AJ133" s="72"/>
      <c r="AK133" s="63"/>
      <c r="AL133" s="63" t="s">
        <v>76</v>
      </c>
      <c r="AM133" s="70"/>
      <c r="AN133" s="72"/>
      <c r="AO133" s="63"/>
      <c r="AP133" s="63"/>
      <c r="AQ133" s="63"/>
      <c r="AR133" s="70"/>
      <c r="AS133" s="72"/>
      <c r="AT133" s="63"/>
      <c r="AU133" s="63" t="s">
        <v>76</v>
      </c>
      <c r="AV133" s="264"/>
      <c r="AW133" s="72"/>
      <c r="AX133" s="63"/>
      <c r="AY133" s="63"/>
      <c r="AZ133" s="63"/>
      <c r="BA133" s="72"/>
      <c r="BB133" s="63"/>
      <c r="BC133" s="63" t="s">
        <v>76</v>
      </c>
      <c r="BD133" s="264"/>
      <c r="BE133" s="72"/>
      <c r="BF133" s="63"/>
      <c r="BG133" s="63"/>
      <c r="BH133" s="70"/>
      <c r="BI133" s="72"/>
      <c r="BJ133" s="63" t="s">
        <v>76</v>
      </c>
      <c r="BK133" s="63"/>
      <c r="BL133" s="70"/>
      <c r="BM133" s="52">
        <f>COUNTIF(O133:AA133,"P")</f>
        <v>1</v>
      </c>
      <c r="BN133" s="13">
        <f>COUNTIF(AB133:AM133,"P")</f>
        <v>2</v>
      </c>
      <c r="BO133" s="13">
        <f>COUNTIF(AN133:AZ133,"P")</f>
        <v>1</v>
      </c>
      <c r="BP133" s="13">
        <f>COUNTIF(BA133:BL133,"P")</f>
        <v>2</v>
      </c>
      <c r="BQ133" s="13">
        <f t="shared" si="62"/>
        <v>6</v>
      </c>
      <c r="BR133" s="522">
        <f>+SUM(BM134)/(BM133)</f>
        <v>0</v>
      </c>
      <c r="BS133" s="522">
        <f>+SUM(BN134)/(BN133)</f>
        <v>0</v>
      </c>
      <c r="BT133" s="522">
        <f>+SUM(BO134)/(BO133)</f>
        <v>0</v>
      </c>
      <c r="BU133" s="522">
        <f>+SUM(BP134)/(BP133)</f>
        <v>0</v>
      </c>
      <c r="BV133" s="522">
        <f>+SUM(BQ134)/(BQ133)</f>
        <v>0</v>
      </c>
    </row>
    <row r="134" spans="1:74" s="5" customFormat="1" ht="19.5" hidden="1" customHeight="1" outlineLevel="1" x14ac:dyDescent="0.25">
      <c r="A134" s="495"/>
      <c r="B134" s="871"/>
      <c r="C134" s="875"/>
      <c r="D134" s="902"/>
      <c r="E134" s="898"/>
      <c r="F134" s="899"/>
      <c r="G134" s="25" t="s">
        <v>80</v>
      </c>
      <c r="H134" s="900"/>
      <c r="I134" s="900"/>
      <c r="J134" s="900"/>
      <c r="K134" s="900"/>
      <c r="L134" s="900"/>
      <c r="M134" s="806"/>
      <c r="N134" s="903"/>
      <c r="O134" s="58"/>
      <c r="P134" s="53"/>
      <c r="Q134" s="53"/>
      <c r="R134" s="67"/>
      <c r="S134" s="58"/>
      <c r="T134" s="54"/>
      <c r="U134" s="54"/>
      <c r="V134" s="59"/>
      <c r="W134" s="58"/>
      <c r="X134" s="54"/>
      <c r="Y134" s="54"/>
      <c r="Z134" s="54"/>
      <c r="AA134" s="59"/>
      <c r="AB134" s="71"/>
      <c r="AC134" s="54"/>
      <c r="AD134" s="54"/>
      <c r="AE134" s="59"/>
      <c r="AF134" s="71"/>
      <c r="AG134" s="54"/>
      <c r="AH134" s="54"/>
      <c r="AI134" s="59"/>
      <c r="AJ134" s="71"/>
      <c r="AK134" s="54"/>
      <c r="AL134" s="54"/>
      <c r="AM134" s="59"/>
      <c r="AN134" s="71"/>
      <c r="AO134" s="54"/>
      <c r="AP134" s="54"/>
      <c r="AQ134" s="54"/>
      <c r="AR134" s="59"/>
      <c r="AS134" s="71"/>
      <c r="AT134" s="54"/>
      <c r="AU134" s="54"/>
      <c r="AV134" s="123"/>
      <c r="AW134" s="71"/>
      <c r="AX134" s="54"/>
      <c r="AY134" s="54"/>
      <c r="AZ134" s="54"/>
      <c r="BA134" s="71"/>
      <c r="BB134" s="54"/>
      <c r="BC134" s="54"/>
      <c r="BD134" s="123"/>
      <c r="BE134" s="71"/>
      <c r="BF134" s="54"/>
      <c r="BG134" s="54"/>
      <c r="BH134" s="59"/>
      <c r="BI134" s="71"/>
      <c r="BJ134" s="54"/>
      <c r="BK134" s="54"/>
      <c r="BL134" s="59"/>
      <c r="BM134" s="60">
        <f>COUNTIF(O134:AA134,"E")</f>
        <v>0</v>
      </c>
      <c r="BN134" s="46">
        <f>COUNTIF(AB134:AM134,"E")</f>
        <v>0</v>
      </c>
      <c r="BO134" s="46">
        <f>COUNTIF(AN134:AZ134,"E")</f>
        <v>0</v>
      </c>
      <c r="BP134" s="46">
        <f>COUNTIF(BA134:BL134,"E")</f>
        <v>0</v>
      </c>
      <c r="BQ134" s="61">
        <f t="shared" si="62"/>
        <v>0</v>
      </c>
      <c r="BR134" s="522"/>
      <c r="BS134" s="522"/>
      <c r="BT134" s="522"/>
      <c r="BU134" s="522"/>
      <c r="BV134" s="522"/>
    </row>
    <row r="135" spans="1:74" s="5" customFormat="1" ht="19.5" hidden="1" customHeight="1" outlineLevel="1" x14ac:dyDescent="0.25">
      <c r="A135" s="540">
        <v>29</v>
      </c>
      <c r="B135" s="871"/>
      <c r="C135" s="875"/>
      <c r="D135" s="902"/>
      <c r="E135" s="894" t="s">
        <v>219</v>
      </c>
      <c r="F135" s="906" t="s">
        <v>220</v>
      </c>
      <c r="G135" s="25" t="s">
        <v>76</v>
      </c>
      <c r="H135" s="896" t="s">
        <v>77</v>
      </c>
      <c r="I135" s="896"/>
      <c r="J135" s="896"/>
      <c r="K135" s="896"/>
      <c r="L135" s="896" t="s">
        <v>77</v>
      </c>
      <c r="M135" s="805" t="s">
        <v>207</v>
      </c>
      <c r="N135" s="760" t="s">
        <v>208</v>
      </c>
      <c r="O135" s="68"/>
      <c r="P135" s="62"/>
      <c r="Q135" s="62"/>
      <c r="R135" s="125" t="s">
        <v>76</v>
      </c>
      <c r="S135" s="68" t="s">
        <v>76</v>
      </c>
      <c r="T135" s="63"/>
      <c r="U135" s="63"/>
      <c r="V135" s="70"/>
      <c r="W135" s="68" t="s">
        <v>76</v>
      </c>
      <c r="X135" s="63"/>
      <c r="Y135" s="63"/>
      <c r="Z135" s="63"/>
      <c r="AA135" s="70"/>
      <c r="AB135" s="72" t="s">
        <v>76</v>
      </c>
      <c r="AC135" s="63"/>
      <c r="AD135" s="63"/>
      <c r="AE135" s="70"/>
      <c r="AF135" s="69" t="s">
        <v>76</v>
      </c>
      <c r="AG135" s="63"/>
      <c r="AH135" s="63"/>
      <c r="AI135" s="70"/>
      <c r="AJ135" s="72" t="s">
        <v>76</v>
      </c>
      <c r="AK135" s="63"/>
      <c r="AL135" s="63"/>
      <c r="AM135" s="70"/>
      <c r="AN135" s="72" t="s">
        <v>76</v>
      </c>
      <c r="AO135" s="63"/>
      <c r="AP135" s="63"/>
      <c r="AQ135" s="63"/>
      <c r="AR135" s="70"/>
      <c r="AS135" s="72" t="s">
        <v>76</v>
      </c>
      <c r="AT135" s="63"/>
      <c r="AU135" s="63"/>
      <c r="AV135" s="264"/>
      <c r="AW135" s="72" t="s">
        <v>76</v>
      </c>
      <c r="AX135" s="63"/>
      <c r="AY135" s="63"/>
      <c r="AZ135" s="63"/>
      <c r="BA135" s="72" t="s">
        <v>76</v>
      </c>
      <c r="BB135" s="63"/>
      <c r="BC135" s="63"/>
      <c r="BD135" s="264"/>
      <c r="BE135" s="72" t="s">
        <v>76</v>
      </c>
      <c r="BF135" s="63"/>
      <c r="BG135" s="63"/>
      <c r="BH135" s="70"/>
      <c r="BI135" s="72" t="s">
        <v>76</v>
      </c>
      <c r="BJ135" s="63"/>
      <c r="BK135" s="63"/>
      <c r="BL135" s="70"/>
      <c r="BM135" s="52">
        <f>COUNTIF(O135:AA135,"P")</f>
        <v>3</v>
      </c>
      <c r="BN135" s="13">
        <f>COUNTIF(AB135:AM135,"P")</f>
        <v>3</v>
      </c>
      <c r="BO135" s="13">
        <f>COUNTIF(AN135:AZ135,"P")</f>
        <v>3</v>
      </c>
      <c r="BP135" s="13">
        <f>COUNTIF(BA135:BL135,"P")</f>
        <v>3</v>
      </c>
      <c r="BQ135" s="13">
        <f t="shared" si="62"/>
        <v>12</v>
      </c>
      <c r="BR135" s="512">
        <f>+SUM(BM136)/(BM135)</f>
        <v>0</v>
      </c>
      <c r="BS135" s="512">
        <f>+SUM(BN136)/(BN135)</f>
        <v>0</v>
      </c>
      <c r="BT135" s="512">
        <f>+SUM(BO136)/(BO135)</f>
        <v>0</v>
      </c>
      <c r="BU135" s="512">
        <f>+SUM(BP136)/(BP135)</f>
        <v>0</v>
      </c>
      <c r="BV135" s="512">
        <f>+SUM(BQ136)/(BQ135)</f>
        <v>0</v>
      </c>
    </row>
    <row r="136" spans="1:74" s="5" customFormat="1" ht="19.5" hidden="1" customHeight="1" outlineLevel="1" x14ac:dyDescent="0.25">
      <c r="A136" s="540"/>
      <c r="B136" s="871"/>
      <c r="C136" s="875"/>
      <c r="D136" s="902"/>
      <c r="E136" s="898"/>
      <c r="F136" s="907"/>
      <c r="G136" s="25" t="s">
        <v>80</v>
      </c>
      <c r="H136" s="900"/>
      <c r="I136" s="900"/>
      <c r="J136" s="900"/>
      <c r="K136" s="900"/>
      <c r="L136" s="900"/>
      <c r="M136" s="806"/>
      <c r="N136" s="760"/>
      <c r="O136" s="58"/>
      <c r="P136" s="53"/>
      <c r="Q136" s="53"/>
      <c r="R136" s="67"/>
      <c r="S136" s="58"/>
      <c r="T136" s="54"/>
      <c r="U136" s="54"/>
      <c r="V136" s="59"/>
      <c r="W136" s="58"/>
      <c r="X136" s="54"/>
      <c r="Y136" s="54"/>
      <c r="Z136" s="54"/>
      <c r="AA136" s="59"/>
      <c r="AB136" s="71"/>
      <c r="AC136" s="54"/>
      <c r="AD136" s="54"/>
      <c r="AE136" s="59"/>
      <c r="AF136" s="71"/>
      <c r="AG136" s="54"/>
      <c r="AH136" s="54"/>
      <c r="AI136" s="59"/>
      <c r="AJ136" s="71"/>
      <c r="AK136" s="54"/>
      <c r="AL136" s="54"/>
      <c r="AM136" s="59"/>
      <c r="AN136" s="71"/>
      <c r="AO136" s="54"/>
      <c r="AP136" s="54"/>
      <c r="AQ136" s="54"/>
      <c r="AR136" s="59"/>
      <c r="AS136" s="71"/>
      <c r="AT136" s="54"/>
      <c r="AU136" s="54"/>
      <c r="AV136" s="123"/>
      <c r="AW136" s="71"/>
      <c r="AX136" s="54"/>
      <c r="AY136" s="54"/>
      <c r="AZ136" s="54"/>
      <c r="BA136" s="71"/>
      <c r="BB136" s="54"/>
      <c r="BC136" s="54"/>
      <c r="BD136" s="123"/>
      <c r="BE136" s="71"/>
      <c r="BF136" s="54"/>
      <c r="BG136" s="54"/>
      <c r="BH136" s="59"/>
      <c r="BI136" s="71"/>
      <c r="BJ136" s="54"/>
      <c r="BK136" s="54"/>
      <c r="BL136" s="59"/>
      <c r="BM136" s="60">
        <f>COUNTIF(O136:AA136,"E")</f>
        <v>0</v>
      </c>
      <c r="BN136" s="46">
        <f>COUNTIF(AB136:AM136,"E")</f>
        <v>0</v>
      </c>
      <c r="BO136" s="46">
        <f>COUNTIF(AN136:AZ136,"E")</f>
        <v>0</v>
      </c>
      <c r="BP136" s="46">
        <f>COUNTIF(BA136:BL136,"E")</f>
        <v>0</v>
      </c>
      <c r="BQ136" s="61">
        <f t="shared" si="62"/>
        <v>0</v>
      </c>
      <c r="BR136" s="513"/>
      <c r="BS136" s="513"/>
      <c r="BT136" s="513"/>
      <c r="BU136" s="513"/>
      <c r="BV136" s="513"/>
    </row>
    <row r="137" spans="1:74" s="5" customFormat="1" ht="19.5" hidden="1" customHeight="1" outlineLevel="1" x14ac:dyDescent="0.25">
      <c r="A137" s="495"/>
      <c r="B137" s="871"/>
      <c r="C137" s="875"/>
      <c r="D137" s="902"/>
      <c r="E137" s="894" t="s">
        <v>221</v>
      </c>
      <c r="F137" s="906" t="s">
        <v>220</v>
      </c>
      <c r="G137" s="25" t="s">
        <v>76</v>
      </c>
      <c r="H137" s="896" t="s">
        <v>77</v>
      </c>
      <c r="I137" s="896"/>
      <c r="J137" s="896"/>
      <c r="K137" s="896"/>
      <c r="L137" s="896" t="s">
        <v>77</v>
      </c>
      <c r="M137" s="805" t="s">
        <v>207</v>
      </c>
      <c r="N137" s="760" t="s">
        <v>208</v>
      </c>
      <c r="O137" s="68"/>
      <c r="P137" s="62"/>
      <c r="Q137" s="62"/>
      <c r="R137" s="125"/>
      <c r="S137" s="68"/>
      <c r="T137" s="63"/>
      <c r="U137" s="63"/>
      <c r="V137" s="70"/>
      <c r="W137" s="68"/>
      <c r="X137" s="63"/>
      <c r="Y137" s="63"/>
      <c r="Z137" s="63" t="s">
        <v>76</v>
      </c>
      <c r="AA137" s="70"/>
      <c r="AB137" s="72"/>
      <c r="AC137" s="63"/>
      <c r="AD137" s="63"/>
      <c r="AE137" s="63" t="s">
        <v>76</v>
      </c>
      <c r="AF137" s="72"/>
      <c r="AG137" s="63"/>
      <c r="AH137" s="63"/>
      <c r="AI137" s="63" t="s">
        <v>76</v>
      </c>
      <c r="AJ137" s="72"/>
      <c r="AK137" s="63"/>
      <c r="AL137" s="63"/>
      <c r="AM137" s="63" t="s">
        <v>76</v>
      </c>
      <c r="AN137" s="72"/>
      <c r="AO137" s="63"/>
      <c r="AP137" s="63"/>
      <c r="AQ137" s="63"/>
      <c r="AR137" s="70" t="s">
        <v>76</v>
      </c>
      <c r="AS137" s="72"/>
      <c r="AT137" s="63"/>
      <c r="AU137" s="63"/>
      <c r="AV137" s="264"/>
      <c r="AW137" s="72"/>
      <c r="AX137" s="63"/>
      <c r="AY137" s="63"/>
      <c r="AZ137" s="63"/>
      <c r="BA137" s="72"/>
      <c r="BB137" s="63"/>
      <c r="BC137" s="63"/>
      <c r="BD137" s="264"/>
      <c r="BE137" s="72"/>
      <c r="BF137" s="63"/>
      <c r="BG137" s="63"/>
      <c r="BH137" s="70"/>
      <c r="BI137" s="72"/>
      <c r="BJ137" s="63"/>
      <c r="BK137" s="63"/>
      <c r="BL137" s="70"/>
      <c r="BM137" s="60"/>
      <c r="BN137" s="46"/>
      <c r="BO137" s="46"/>
      <c r="BP137" s="46"/>
      <c r="BQ137" s="61"/>
      <c r="BR137" s="489"/>
      <c r="BS137" s="489"/>
      <c r="BT137" s="489"/>
      <c r="BU137" s="489"/>
      <c r="BV137" s="489"/>
    </row>
    <row r="138" spans="1:74" s="5" customFormat="1" ht="19.5" hidden="1" customHeight="1" outlineLevel="1" x14ac:dyDescent="0.25">
      <c r="A138" s="495"/>
      <c r="B138" s="871"/>
      <c r="C138" s="875"/>
      <c r="D138" s="902"/>
      <c r="E138" s="898"/>
      <c r="F138" s="907"/>
      <c r="G138" s="25" t="s">
        <v>80</v>
      </c>
      <c r="H138" s="900"/>
      <c r="I138" s="900"/>
      <c r="J138" s="900"/>
      <c r="K138" s="900"/>
      <c r="L138" s="900"/>
      <c r="M138" s="806"/>
      <c r="N138" s="760"/>
      <c r="O138" s="58"/>
      <c r="P138" s="53"/>
      <c r="Q138" s="53"/>
      <c r="R138" s="67"/>
      <c r="S138" s="58"/>
      <c r="T138" s="54"/>
      <c r="U138" s="54"/>
      <c r="V138" s="59"/>
      <c r="W138" s="58"/>
      <c r="X138" s="54"/>
      <c r="Y138" s="54"/>
      <c r="Z138" s="54"/>
      <c r="AA138" s="59"/>
      <c r="AB138" s="71"/>
      <c r="AC138" s="54"/>
      <c r="AD138" s="54"/>
      <c r="AE138" s="59"/>
      <c r="AF138" s="71"/>
      <c r="AG138" s="54"/>
      <c r="AH138" s="54"/>
      <c r="AI138" s="59"/>
      <c r="AJ138" s="71"/>
      <c r="AK138" s="54"/>
      <c r="AL138" s="54"/>
      <c r="AM138" s="59"/>
      <c r="AN138" s="71"/>
      <c r="AO138" s="54"/>
      <c r="AP138" s="54"/>
      <c r="AQ138" s="54"/>
      <c r="AR138" s="59"/>
      <c r="AS138" s="71"/>
      <c r="AT138" s="54"/>
      <c r="AU138" s="54"/>
      <c r="AV138" s="123"/>
      <c r="AW138" s="71"/>
      <c r="AX138" s="54"/>
      <c r="AY138" s="54"/>
      <c r="AZ138" s="54"/>
      <c r="BA138" s="71"/>
      <c r="BB138" s="54"/>
      <c r="BC138" s="54"/>
      <c r="BD138" s="123"/>
      <c r="BE138" s="71"/>
      <c r="BF138" s="54"/>
      <c r="BG138" s="54"/>
      <c r="BH138" s="59"/>
      <c r="BI138" s="71"/>
      <c r="BJ138" s="54"/>
      <c r="BK138" s="54"/>
      <c r="BL138" s="59"/>
      <c r="BM138" s="60"/>
      <c r="BN138" s="46"/>
      <c r="BO138" s="46"/>
      <c r="BP138" s="46"/>
      <c r="BQ138" s="61"/>
      <c r="BR138" s="489"/>
      <c r="BS138" s="489"/>
      <c r="BT138" s="489"/>
      <c r="BU138" s="489"/>
      <c r="BV138" s="489"/>
    </row>
    <row r="139" spans="1:74" s="5" customFormat="1" ht="15.75" hidden="1" customHeight="1" outlineLevel="1" x14ac:dyDescent="0.25">
      <c r="A139" s="540">
        <v>32</v>
      </c>
      <c r="B139" s="871"/>
      <c r="C139" s="875"/>
      <c r="D139" s="902"/>
      <c r="E139" s="894" t="s">
        <v>222</v>
      </c>
      <c r="F139" s="906" t="s">
        <v>223</v>
      </c>
      <c r="G139" s="25" t="s">
        <v>76</v>
      </c>
      <c r="H139" s="896" t="s">
        <v>77</v>
      </c>
      <c r="I139" s="896"/>
      <c r="J139" s="896" t="s">
        <v>77</v>
      </c>
      <c r="K139" s="896" t="s">
        <v>77</v>
      </c>
      <c r="L139" s="896" t="s">
        <v>77</v>
      </c>
      <c r="M139" s="805" t="s">
        <v>207</v>
      </c>
      <c r="N139" s="760" t="s">
        <v>208</v>
      </c>
      <c r="O139" s="68"/>
      <c r="P139" s="62"/>
      <c r="Q139" s="62"/>
      <c r="R139" s="125"/>
      <c r="S139" s="68"/>
      <c r="T139" s="63" t="s">
        <v>76</v>
      </c>
      <c r="U139" s="63"/>
      <c r="V139" s="70"/>
      <c r="W139" s="68"/>
      <c r="X139" s="63"/>
      <c r="Y139" s="63"/>
      <c r="Z139" s="63"/>
      <c r="AA139" s="70"/>
      <c r="AB139" s="72"/>
      <c r="AC139" s="63"/>
      <c r="AD139" s="63"/>
      <c r="AE139" s="70"/>
      <c r="AF139" s="72"/>
      <c r="AG139" s="63"/>
      <c r="AH139" s="63"/>
      <c r="AI139" s="70"/>
      <c r="AJ139" s="72"/>
      <c r="AK139" s="63"/>
      <c r="AL139" s="63"/>
      <c r="AM139" s="70"/>
      <c r="AN139" s="72"/>
      <c r="AO139" s="63"/>
      <c r="AP139" s="63"/>
      <c r="AQ139" s="63"/>
      <c r="AR139" s="70"/>
      <c r="AS139" s="72"/>
      <c r="AT139" s="63"/>
      <c r="AU139" s="63"/>
      <c r="AV139" s="264"/>
      <c r="AW139" s="72"/>
      <c r="AX139" s="63"/>
      <c r="AY139" s="63"/>
      <c r="AZ139" s="63"/>
      <c r="BA139" s="72"/>
      <c r="BB139" s="63"/>
      <c r="BC139" s="63"/>
      <c r="BD139" s="264"/>
      <c r="BE139" s="72"/>
      <c r="BF139" s="63"/>
      <c r="BG139" s="63"/>
      <c r="BH139" s="70"/>
      <c r="BI139" s="72"/>
      <c r="BJ139" s="63"/>
      <c r="BK139" s="63"/>
      <c r="BL139" s="70"/>
      <c r="BM139" s="52">
        <f>COUNTIF(O139:AA139,"P")</f>
        <v>1</v>
      </c>
      <c r="BN139" s="13">
        <f>COUNTIF(AB139:AM139,"P")</f>
        <v>0</v>
      </c>
      <c r="BO139" s="13">
        <f>COUNTIF(AN139:AZ139,"P")</f>
        <v>0</v>
      </c>
      <c r="BP139" s="13">
        <f>COUNTIF(BA139:BL139,"P")</f>
        <v>0</v>
      </c>
      <c r="BQ139" s="13">
        <f t="shared" si="62"/>
        <v>1</v>
      </c>
      <c r="BR139" s="522">
        <f>+SUM(BM140)/(BM139)</f>
        <v>0</v>
      </c>
      <c r="BS139" s="522" t="e">
        <f>+SUM(BN140)/(BN139)</f>
        <v>#DIV/0!</v>
      </c>
      <c r="BT139" s="522" t="e">
        <f>+SUM(BO140)/(BO139)</f>
        <v>#DIV/0!</v>
      </c>
      <c r="BU139" s="522" t="e">
        <f>+SUM(BP140)/(BP139)</f>
        <v>#DIV/0!</v>
      </c>
      <c r="BV139" s="522">
        <f>+SUM(BQ140)/(BQ139)</f>
        <v>0</v>
      </c>
    </row>
    <row r="140" spans="1:74" s="5" customFormat="1" ht="15.75" hidden="1" customHeight="1" outlineLevel="1" x14ac:dyDescent="0.25">
      <c r="A140" s="540"/>
      <c r="B140" s="871"/>
      <c r="C140" s="875"/>
      <c r="D140" s="897"/>
      <c r="E140" s="898"/>
      <c r="F140" s="907"/>
      <c r="G140" s="25" t="s">
        <v>80</v>
      </c>
      <c r="H140" s="900"/>
      <c r="I140" s="900"/>
      <c r="J140" s="900"/>
      <c r="K140" s="900"/>
      <c r="L140" s="900"/>
      <c r="M140" s="806"/>
      <c r="N140" s="760"/>
      <c r="O140" s="58"/>
      <c r="P140" s="53"/>
      <c r="Q140" s="53"/>
      <c r="R140" s="67"/>
      <c r="S140" s="58"/>
      <c r="T140" s="54"/>
      <c r="U140" s="54"/>
      <c r="V140" s="59"/>
      <c r="W140" s="58"/>
      <c r="X140" s="54"/>
      <c r="Y140" s="54"/>
      <c r="Z140" s="54"/>
      <c r="AA140" s="59"/>
      <c r="AB140" s="71"/>
      <c r="AC140" s="54"/>
      <c r="AD140" s="54"/>
      <c r="AE140" s="59"/>
      <c r="AF140" s="71"/>
      <c r="AG140" s="54"/>
      <c r="AH140" s="54"/>
      <c r="AI140" s="59"/>
      <c r="AJ140" s="71"/>
      <c r="AK140" s="54"/>
      <c r="AL140" s="54"/>
      <c r="AM140" s="59"/>
      <c r="AN140" s="71"/>
      <c r="AO140" s="54"/>
      <c r="AP140" s="54"/>
      <c r="AQ140" s="54"/>
      <c r="AR140" s="54"/>
      <c r="AS140" s="71"/>
      <c r="AT140" s="54"/>
      <c r="AU140" s="54"/>
      <c r="AV140" s="123"/>
      <c r="AW140" s="71"/>
      <c r="AX140" s="54"/>
      <c r="AY140" s="54"/>
      <c r="AZ140" s="54"/>
      <c r="BA140" s="71"/>
      <c r="BB140" s="54"/>
      <c r="BC140" s="54"/>
      <c r="BD140" s="123"/>
      <c r="BE140" s="71"/>
      <c r="BF140" s="54"/>
      <c r="BG140" s="54"/>
      <c r="BH140" s="59"/>
      <c r="BI140" s="71"/>
      <c r="BJ140" s="54"/>
      <c r="BK140" s="54"/>
      <c r="BL140" s="59"/>
      <c r="BM140" s="60">
        <f>COUNTIF(O140:AA140,"E")</f>
        <v>0</v>
      </c>
      <c r="BN140" s="46">
        <f>COUNTIF(AB140:AM140,"E")</f>
        <v>0</v>
      </c>
      <c r="BO140" s="46">
        <f>COUNTIF(AN140:AZ140,"E")</f>
        <v>0</v>
      </c>
      <c r="BP140" s="46">
        <f>COUNTIF(BA140:BL140,"E")</f>
        <v>0</v>
      </c>
      <c r="BQ140" s="61">
        <f t="shared" si="62"/>
        <v>0</v>
      </c>
      <c r="BR140" s="522"/>
      <c r="BS140" s="522"/>
      <c r="BT140" s="522"/>
      <c r="BU140" s="522"/>
      <c r="BV140" s="522"/>
    </row>
    <row r="141" spans="1:74" s="5" customFormat="1" ht="15.75" hidden="1" customHeight="1" outlineLevel="1" x14ac:dyDescent="0.25">
      <c r="A141" s="540">
        <v>41</v>
      </c>
      <c r="B141" s="871"/>
      <c r="C141" s="875"/>
      <c r="D141" s="893" t="s">
        <v>224</v>
      </c>
      <c r="E141" s="894" t="s">
        <v>225</v>
      </c>
      <c r="F141" s="906" t="s">
        <v>226</v>
      </c>
      <c r="G141" s="25" t="s">
        <v>76</v>
      </c>
      <c r="H141" s="896" t="s">
        <v>77</v>
      </c>
      <c r="I141" s="896"/>
      <c r="J141" s="896"/>
      <c r="K141" s="896"/>
      <c r="L141" s="896" t="s">
        <v>77</v>
      </c>
      <c r="M141" s="805" t="s">
        <v>207</v>
      </c>
      <c r="N141" s="760" t="s">
        <v>208</v>
      </c>
      <c r="O141" s="68"/>
      <c r="P141" s="62"/>
      <c r="Q141" s="62"/>
      <c r="R141" s="125"/>
      <c r="S141" s="68"/>
      <c r="T141" s="63"/>
      <c r="U141" s="63"/>
      <c r="V141" s="70"/>
      <c r="W141" s="68"/>
      <c r="X141" s="63"/>
      <c r="Y141" s="63"/>
      <c r="Z141" s="63"/>
      <c r="AA141" s="70"/>
      <c r="AB141" s="72"/>
      <c r="AC141" s="63"/>
      <c r="AD141" s="63"/>
      <c r="AE141" s="70"/>
      <c r="AF141" s="72"/>
      <c r="AG141" s="63"/>
      <c r="AH141" s="63"/>
      <c r="AI141" s="70"/>
      <c r="AJ141" s="72"/>
      <c r="AK141" s="63"/>
      <c r="AL141" s="63"/>
      <c r="AM141" s="70" t="s">
        <v>76</v>
      </c>
      <c r="AN141" s="72"/>
      <c r="AO141" s="63"/>
      <c r="AP141" s="63"/>
      <c r="AQ141" s="63"/>
      <c r="AR141" s="70"/>
      <c r="AS141" s="72"/>
      <c r="AT141" s="63"/>
      <c r="AU141" s="63"/>
      <c r="AV141" s="264"/>
      <c r="AW141" s="72"/>
      <c r="AX141" s="63"/>
      <c r="AY141" s="63"/>
      <c r="AZ141" s="63"/>
      <c r="BA141" s="72"/>
      <c r="BB141" s="63"/>
      <c r="BC141" s="63"/>
      <c r="BD141" s="264"/>
      <c r="BE141" s="72"/>
      <c r="BF141" s="63"/>
      <c r="BG141" s="63"/>
      <c r="BH141" s="70"/>
      <c r="BI141" s="72"/>
      <c r="BJ141" s="63"/>
      <c r="BK141" s="63"/>
      <c r="BL141" s="70"/>
      <c r="BM141" s="52">
        <f>COUNTIF(O141:AA141,"P")</f>
        <v>0</v>
      </c>
      <c r="BN141" s="13">
        <f>COUNTIF(AB141:AM141,"P")</f>
        <v>1</v>
      </c>
      <c r="BO141" s="13">
        <f>COUNTIF(AN141:AZ141,"P")</f>
        <v>0</v>
      </c>
      <c r="BP141" s="13">
        <f>COUNTIF(BA141:BL141,"P")</f>
        <v>0</v>
      </c>
      <c r="BQ141" s="13">
        <f t="shared" si="62"/>
        <v>1</v>
      </c>
      <c r="BR141" s="522" t="e">
        <f>+SUM(BM142)/(BM141)</f>
        <v>#DIV/0!</v>
      </c>
      <c r="BS141" s="522">
        <f>+SUM(BN142)/(BN141)</f>
        <v>0</v>
      </c>
      <c r="BT141" s="522" t="e">
        <f>+SUM(BO142)/(BO141)</f>
        <v>#DIV/0!</v>
      </c>
      <c r="BU141" s="522" t="e">
        <f>+SUM(BP142)/(BP141)</f>
        <v>#DIV/0!</v>
      </c>
      <c r="BV141" s="522">
        <f>+SUM(BQ142)/(BQ141)</f>
        <v>0</v>
      </c>
    </row>
    <row r="142" spans="1:74" s="5" customFormat="1" ht="15.75" hidden="1" customHeight="1" outlineLevel="1" x14ac:dyDescent="0.25">
      <c r="A142" s="540"/>
      <c r="B142" s="871"/>
      <c r="C142" s="875"/>
      <c r="D142" s="897"/>
      <c r="E142" s="898"/>
      <c r="F142" s="907"/>
      <c r="G142" s="25" t="s">
        <v>80</v>
      </c>
      <c r="H142" s="900"/>
      <c r="I142" s="900"/>
      <c r="J142" s="900"/>
      <c r="K142" s="900"/>
      <c r="L142" s="900"/>
      <c r="M142" s="806"/>
      <c r="N142" s="760"/>
      <c r="O142" s="332"/>
      <c r="P142" s="333"/>
      <c r="Q142" s="333"/>
      <c r="R142" s="334"/>
      <c r="S142" s="332"/>
      <c r="T142" s="335"/>
      <c r="U142" s="335"/>
      <c r="V142" s="336"/>
      <c r="W142" s="332"/>
      <c r="X142" s="335"/>
      <c r="Y142" s="335"/>
      <c r="Z142" s="335"/>
      <c r="AA142" s="336"/>
      <c r="AB142" s="337"/>
      <c r="AC142" s="335"/>
      <c r="AD142" s="335"/>
      <c r="AE142" s="336"/>
      <c r="AF142" s="337"/>
      <c r="AG142" s="335"/>
      <c r="AH142" s="335"/>
      <c r="AI142" s="336"/>
      <c r="AJ142" s="337"/>
      <c r="AK142" s="335"/>
      <c r="AL142" s="335"/>
      <c r="AM142" s="336"/>
      <c r="AN142" s="337"/>
      <c r="AO142" s="335"/>
      <c r="AP142" s="335"/>
      <c r="AQ142" s="335"/>
      <c r="AR142" s="336"/>
      <c r="AS142" s="337"/>
      <c r="AT142" s="335"/>
      <c r="AU142" s="335"/>
      <c r="AV142" s="338"/>
      <c r="AW142" s="337"/>
      <c r="AX142" s="335"/>
      <c r="AY142" s="335"/>
      <c r="AZ142" s="335"/>
      <c r="BA142" s="337"/>
      <c r="BB142" s="335"/>
      <c r="BC142" s="335"/>
      <c r="BD142" s="338"/>
      <c r="BE142" s="337"/>
      <c r="BF142" s="335"/>
      <c r="BG142" s="335"/>
      <c r="BH142" s="336"/>
      <c r="BI142" s="337"/>
      <c r="BJ142" s="335"/>
      <c r="BK142" s="335"/>
      <c r="BL142" s="336"/>
      <c r="BM142" s="60">
        <f>COUNTIF(O142:AA142,"E")</f>
        <v>0</v>
      </c>
      <c r="BN142" s="46">
        <f>COUNTIF(AB142:AM142,"E")</f>
        <v>0</v>
      </c>
      <c r="BO142" s="46">
        <f>COUNTIF(AN142:AZ142,"E")</f>
        <v>0</v>
      </c>
      <c r="BP142" s="46">
        <f>COUNTIF(BA142:BL142,"E")</f>
        <v>0</v>
      </c>
      <c r="BQ142" s="61">
        <f t="shared" si="62"/>
        <v>0</v>
      </c>
      <c r="BR142" s="522"/>
      <c r="BS142" s="522"/>
      <c r="BT142" s="522"/>
      <c r="BU142" s="522"/>
      <c r="BV142" s="522"/>
    </row>
    <row r="143" spans="1:74" s="5" customFormat="1" ht="15.75" hidden="1" customHeight="1" outlineLevel="1" x14ac:dyDescent="0.25">
      <c r="A143" s="495"/>
      <c r="B143" s="871"/>
      <c r="C143" s="875"/>
      <c r="D143" s="729" t="s">
        <v>227</v>
      </c>
      <c r="E143" s="730"/>
      <c r="F143" s="908"/>
      <c r="G143" s="25" t="s">
        <v>76</v>
      </c>
      <c r="H143" s="896" t="s">
        <v>77</v>
      </c>
      <c r="I143" s="896"/>
      <c r="J143" s="896"/>
      <c r="K143" s="896"/>
      <c r="L143" s="896" t="s">
        <v>77</v>
      </c>
      <c r="M143" s="805" t="s">
        <v>207</v>
      </c>
      <c r="N143" s="760" t="s">
        <v>208</v>
      </c>
      <c r="O143" s="56"/>
      <c r="P143" s="25"/>
      <c r="Q143" s="25"/>
      <c r="R143" s="66"/>
      <c r="S143" s="56"/>
      <c r="T143" s="24"/>
      <c r="U143" s="24"/>
      <c r="V143" s="57"/>
      <c r="W143" s="56"/>
      <c r="X143" s="24"/>
      <c r="Y143" s="24"/>
      <c r="Z143" s="24"/>
      <c r="AA143" s="57"/>
      <c r="AB143" s="69" t="s">
        <v>76</v>
      </c>
      <c r="AC143" s="24"/>
      <c r="AD143" s="24"/>
      <c r="AE143" s="57"/>
      <c r="AF143" s="72"/>
      <c r="AG143" s="63"/>
      <c r="AH143" s="24"/>
      <c r="AI143" s="57"/>
      <c r="AJ143" s="69"/>
      <c r="AK143" s="24"/>
      <c r="AL143" s="24"/>
      <c r="AM143" s="57"/>
      <c r="AN143" s="69" t="s">
        <v>76</v>
      </c>
      <c r="AO143" s="24"/>
      <c r="AP143" s="24"/>
      <c r="AQ143" s="24"/>
      <c r="AR143" s="57"/>
      <c r="AS143" s="69"/>
      <c r="AT143" s="24"/>
      <c r="AU143" s="24"/>
      <c r="AV143" s="267"/>
      <c r="AW143" s="69"/>
      <c r="AX143" s="24"/>
      <c r="AY143" s="24"/>
      <c r="AZ143" s="24"/>
      <c r="BA143" s="69" t="s">
        <v>76</v>
      </c>
      <c r="BB143" s="24"/>
      <c r="BC143" s="24"/>
      <c r="BD143" s="267"/>
      <c r="BE143" s="69"/>
      <c r="BF143" s="24"/>
      <c r="BG143" s="24"/>
      <c r="BH143" s="57"/>
      <c r="BI143" s="69"/>
      <c r="BJ143" s="24"/>
      <c r="BK143" s="24" t="s">
        <v>76</v>
      </c>
      <c r="BL143" s="57"/>
      <c r="BM143" s="52">
        <f>COUNTIF(O143:AA143,"P")</f>
        <v>0</v>
      </c>
      <c r="BN143" s="13">
        <f>COUNTIF(AB143:AM143,"P")</f>
        <v>1</v>
      </c>
      <c r="BO143" s="13">
        <f>COUNTIF(AN143:AZ143,"P")</f>
        <v>1</v>
      </c>
      <c r="BP143" s="13">
        <f>COUNTIF(BA143:BL143,"P")</f>
        <v>2</v>
      </c>
      <c r="BQ143" s="13">
        <f>SUM(BM143:BP143)</f>
        <v>4</v>
      </c>
      <c r="BR143" s="487"/>
      <c r="BS143" s="487"/>
      <c r="BT143" s="487"/>
      <c r="BU143" s="487"/>
      <c r="BV143" s="487"/>
    </row>
    <row r="144" spans="1:74" s="5" customFormat="1" ht="15.75" hidden="1" customHeight="1" outlineLevel="1" thickBot="1" x14ac:dyDescent="0.3">
      <c r="A144" s="495"/>
      <c r="B144" s="871"/>
      <c r="C144" s="875"/>
      <c r="D144" s="731"/>
      <c r="E144" s="732"/>
      <c r="F144" s="909"/>
      <c r="G144" s="25" t="s">
        <v>80</v>
      </c>
      <c r="H144" s="900"/>
      <c r="I144" s="900"/>
      <c r="J144" s="900"/>
      <c r="K144" s="900"/>
      <c r="L144" s="900"/>
      <c r="M144" s="806"/>
      <c r="N144" s="760"/>
      <c r="O144" s="58"/>
      <c r="P144" s="53"/>
      <c r="Q144" s="53"/>
      <c r="R144" s="67"/>
      <c r="S144" s="58"/>
      <c r="T144" s="54"/>
      <c r="U144" s="54"/>
      <c r="V144" s="59"/>
      <c r="W144" s="58"/>
      <c r="X144" s="54"/>
      <c r="Y144" s="54"/>
      <c r="Z144" s="54"/>
      <c r="AA144" s="59"/>
      <c r="AB144" s="71"/>
      <c r="AC144" s="54"/>
      <c r="AD144" s="54"/>
      <c r="AE144" s="59"/>
      <c r="AF144" s="71"/>
      <c r="AG144" s="54"/>
      <c r="AH144" s="54"/>
      <c r="AI144" s="59"/>
      <c r="AJ144" s="71"/>
      <c r="AK144" s="54"/>
      <c r="AL144" s="54"/>
      <c r="AM144" s="59"/>
      <c r="AN144" s="71"/>
      <c r="AO144" s="54"/>
      <c r="AP144" s="54"/>
      <c r="AQ144" s="54"/>
      <c r="AR144" s="59"/>
      <c r="AS144" s="71"/>
      <c r="AT144" s="54"/>
      <c r="AU144" s="54"/>
      <c r="AV144" s="123"/>
      <c r="AW144" s="71"/>
      <c r="AX144" s="54"/>
      <c r="AY144" s="54"/>
      <c r="AZ144" s="54"/>
      <c r="BA144" s="71"/>
      <c r="BB144" s="54"/>
      <c r="BC144" s="54"/>
      <c r="BD144" s="123"/>
      <c r="BE144" s="71"/>
      <c r="BF144" s="54"/>
      <c r="BG144" s="54"/>
      <c r="BH144" s="59"/>
      <c r="BI144" s="71"/>
      <c r="BJ144" s="54"/>
      <c r="BK144" s="54"/>
      <c r="BL144" s="59"/>
      <c r="BM144" s="60">
        <f>COUNTIF(O144:AA144,"E")</f>
        <v>0</v>
      </c>
      <c r="BN144" s="46">
        <f>COUNTIF(AB144:AM144,"E")</f>
        <v>0</v>
      </c>
      <c r="BO144" s="46">
        <f>COUNTIF(AN144:AZ144,"E")</f>
        <v>0</v>
      </c>
      <c r="BP144" s="46">
        <f>COUNTIF(BA144:BL144,"E")</f>
        <v>0</v>
      </c>
      <c r="BQ144" s="61">
        <f>SUM(BM144:BP144)</f>
        <v>0</v>
      </c>
      <c r="BR144" s="487"/>
      <c r="BS144" s="487"/>
      <c r="BT144" s="487"/>
      <c r="BU144" s="487"/>
      <c r="BV144" s="487"/>
    </row>
    <row r="145" spans="1:74" s="5" customFormat="1" ht="24.75" customHeight="1" collapsed="1" x14ac:dyDescent="0.25">
      <c r="A145" s="550"/>
      <c r="B145" s="868"/>
      <c r="D145" s="910" t="s">
        <v>228</v>
      </c>
      <c r="E145" s="911"/>
      <c r="F145" s="769" t="s">
        <v>206</v>
      </c>
      <c r="G145" s="12" t="s">
        <v>76</v>
      </c>
      <c r="H145" s="758" t="s">
        <v>77</v>
      </c>
      <c r="I145" s="758" t="s">
        <v>77</v>
      </c>
      <c r="J145" s="758"/>
      <c r="K145" s="758" t="s">
        <v>77</v>
      </c>
      <c r="L145" s="758" t="s">
        <v>77</v>
      </c>
      <c r="M145" s="805" t="s">
        <v>229</v>
      </c>
      <c r="N145" s="760" t="s">
        <v>230</v>
      </c>
      <c r="O145" s="133">
        <f t="shared" ref="O145:AP145" si="63">COUNTIF(O147:O160,"P")</f>
        <v>0</v>
      </c>
      <c r="P145" s="133">
        <f t="shared" si="63"/>
        <v>0</v>
      </c>
      <c r="Q145" s="133">
        <f t="shared" si="63"/>
        <v>0</v>
      </c>
      <c r="R145" s="133">
        <f t="shared" si="63"/>
        <v>2</v>
      </c>
      <c r="S145" s="133">
        <f t="shared" si="63"/>
        <v>0</v>
      </c>
      <c r="T145" s="133">
        <f t="shared" si="63"/>
        <v>0</v>
      </c>
      <c r="U145" s="133">
        <f t="shared" si="63"/>
        <v>0</v>
      </c>
      <c r="V145" s="133">
        <f t="shared" si="63"/>
        <v>1</v>
      </c>
      <c r="W145" s="133">
        <f t="shared" si="63"/>
        <v>0</v>
      </c>
      <c r="X145" s="133">
        <f t="shared" si="63"/>
        <v>0</v>
      </c>
      <c r="Y145" s="133">
        <f t="shared" si="63"/>
        <v>0</v>
      </c>
      <c r="Z145" s="133">
        <f t="shared" si="63"/>
        <v>1</v>
      </c>
      <c r="AA145" s="382">
        <f t="shared" si="63"/>
        <v>0</v>
      </c>
      <c r="AB145" s="127">
        <f t="shared" si="63"/>
        <v>3</v>
      </c>
      <c r="AC145" s="127">
        <f t="shared" si="63"/>
        <v>0</v>
      </c>
      <c r="AD145" s="127">
        <f t="shared" si="63"/>
        <v>0</v>
      </c>
      <c r="AE145" s="127">
        <f t="shared" si="63"/>
        <v>1</v>
      </c>
      <c r="AF145" s="127">
        <f t="shared" si="63"/>
        <v>0</v>
      </c>
      <c r="AG145" s="127">
        <f t="shared" si="63"/>
        <v>0</v>
      </c>
      <c r="AH145" s="127">
        <f t="shared" si="63"/>
        <v>0</v>
      </c>
      <c r="AI145" s="127">
        <f t="shared" si="63"/>
        <v>1</v>
      </c>
      <c r="AJ145" s="384">
        <f t="shared" si="63"/>
        <v>0</v>
      </c>
      <c r="AK145" s="133">
        <f t="shared" si="63"/>
        <v>0</v>
      </c>
      <c r="AL145" s="133">
        <f t="shared" si="63"/>
        <v>0</v>
      </c>
      <c r="AM145" s="133">
        <f t="shared" si="63"/>
        <v>1</v>
      </c>
      <c r="AN145" s="133">
        <f t="shared" si="63"/>
        <v>3</v>
      </c>
      <c r="AO145" s="133">
        <f t="shared" si="63"/>
        <v>0</v>
      </c>
      <c r="AP145" s="133">
        <f t="shared" si="63"/>
        <v>1</v>
      </c>
      <c r="AQ145" s="133">
        <f>COUNTIF(AQ147:AQ160,"P")</f>
        <v>0</v>
      </c>
      <c r="AR145" s="133">
        <f>COUNTIF(AR147:AR160,"P")</f>
        <v>1</v>
      </c>
      <c r="AS145" s="133">
        <f>COUNTIF(AS147:AS160,"P")</f>
        <v>0</v>
      </c>
      <c r="AT145" s="133">
        <f>COUNTIF(AT147:AT160,"P")</f>
        <v>0</v>
      </c>
      <c r="AU145" s="133">
        <f>COUNTIF(AU147:AU160,"P")</f>
        <v>0</v>
      </c>
      <c r="AV145" s="133"/>
      <c r="AW145" s="133">
        <f>COUNTIF(AW147:AW160,"P")</f>
        <v>0</v>
      </c>
      <c r="AX145" s="133">
        <f>COUNTIF(AX147:AX160,"P")</f>
        <v>0</v>
      </c>
      <c r="AY145" s="133"/>
      <c r="AZ145" s="133">
        <f t="shared" ref="AZ145:BL145" si="64">COUNTIF(AZ147:AZ160,"P")</f>
        <v>1</v>
      </c>
      <c r="BA145" s="133">
        <f t="shared" si="64"/>
        <v>3</v>
      </c>
      <c r="BB145" s="133">
        <f t="shared" si="64"/>
        <v>0</v>
      </c>
      <c r="BC145" s="133">
        <f t="shared" si="64"/>
        <v>0</v>
      </c>
      <c r="BD145" s="133">
        <f t="shared" si="64"/>
        <v>1</v>
      </c>
      <c r="BE145" s="133">
        <f t="shared" si="64"/>
        <v>0</v>
      </c>
      <c r="BF145" s="133">
        <f t="shared" si="64"/>
        <v>0</v>
      </c>
      <c r="BG145" s="133">
        <f t="shared" si="64"/>
        <v>0</v>
      </c>
      <c r="BH145" s="133">
        <f t="shared" si="64"/>
        <v>1</v>
      </c>
      <c r="BI145" s="133">
        <f t="shared" si="64"/>
        <v>0</v>
      </c>
      <c r="BJ145" s="133">
        <f t="shared" si="64"/>
        <v>1</v>
      </c>
      <c r="BK145" s="133">
        <f t="shared" si="64"/>
        <v>2</v>
      </c>
      <c r="BL145" s="133">
        <f t="shared" si="64"/>
        <v>1</v>
      </c>
      <c r="BM145" s="514" t="e">
        <f>+SUM(BM148+BM150+BM152+BM154+BM156+BM158+BM160+#REF!+#REF!)/SUM(BM147+BM149+BM151+BM153+BM155+BM157+BM159+#REF!+#REF!)</f>
        <v>#REF!</v>
      </c>
      <c r="BN145" s="514" t="e">
        <f>+SUM(BN148+BN150+BN152+BN154+BN156+BN158+BN160+#REF!+#REF!)/SUM(BN147+BN149+BN151+BN153+BN155+BN157+BN159+#REF!+#REF!)</f>
        <v>#REF!</v>
      </c>
      <c r="BO145" s="514" t="e">
        <f>+SUM(BO148+BO150+BO152+BO154+BO156+BO158+BO160+#REF!+#REF!)/SUM(BO147+BO149+BO151+BO153+BO155+BO157+BO159+#REF!+#REF!)</f>
        <v>#REF!</v>
      </c>
      <c r="BP145" s="514" t="e">
        <f>+SUM(BP148+BP150+BP152+BP154+BP156+BP158+BP160+#REF!+#REF!)/SUM(BP147+BP149+BP151+BP153+BP155+BP157+BP159+#REF!+#REF!)</f>
        <v>#REF!</v>
      </c>
      <c r="BQ145" s="514" t="e">
        <f>+SUM(BQ148+BQ150+BQ152+BQ154+BQ156+BQ158+BQ160+#REF!+#REF!)/SUM(BQ147+BQ149+BQ151+BQ153+BQ155+BQ157+BQ159+#REF!+#REF!)</f>
        <v>#REF!</v>
      </c>
      <c r="BR145" s="516"/>
      <c r="BS145" s="516"/>
      <c r="BT145" s="516"/>
      <c r="BU145" s="516"/>
      <c r="BV145" s="516"/>
    </row>
    <row r="146" spans="1:74" s="5" customFormat="1" ht="15" thickBot="1" x14ac:dyDescent="0.3">
      <c r="A146" s="548"/>
      <c r="B146" s="870"/>
      <c r="C146" s="912"/>
      <c r="D146" s="913"/>
      <c r="E146" s="914"/>
      <c r="F146" s="770"/>
      <c r="G146" s="892" t="s">
        <v>80</v>
      </c>
      <c r="H146" s="783"/>
      <c r="I146" s="783"/>
      <c r="J146" s="783"/>
      <c r="K146" s="783"/>
      <c r="L146" s="783"/>
      <c r="M146" s="806"/>
      <c r="N146" s="760"/>
      <c r="O146" s="135">
        <f t="shared" ref="O146:AP146" si="65">COUNTIF(O147:O160,"E")</f>
        <v>0</v>
      </c>
      <c r="P146" s="135">
        <f t="shared" si="65"/>
        <v>0</v>
      </c>
      <c r="Q146" s="135">
        <f t="shared" si="65"/>
        <v>0</v>
      </c>
      <c r="R146" s="135">
        <f t="shared" si="65"/>
        <v>0</v>
      </c>
      <c r="S146" s="135">
        <f t="shared" si="65"/>
        <v>0</v>
      </c>
      <c r="T146" s="135">
        <f t="shared" si="65"/>
        <v>0</v>
      </c>
      <c r="U146" s="135">
        <f t="shared" si="65"/>
        <v>0</v>
      </c>
      <c r="V146" s="135">
        <f t="shared" si="65"/>
        <v>0</v>
      </c>
      <c r="W146" s="135">
        <f t="shared" si="65"/>
        <v>0</v>
      </c>
      <c r="X146" s="135">
        <f t="shared" si="65"/>
        <v>0</v>
      </c>
      <c r="Y146" s="135">
        <f t="shared" si="65"/>
        <v>0</v>
      </c>
      <c r="Z146" s="135">
        <f t="shared" si="65"/>
        <v>0</v>
      </c>
      <c r="AA146" s="383">
        <f t="shared" si="65"/>
        <v>0</v>
      </c>
      <c r="AB146" s="128">
        <f t="shared" si="65"/>
        <v>0</v>
      </c>
      <c r="AC146" s="128">
        <f t="shared" si="65"/>
        <v>0</v>
      </c>
      <c r="AD146" s="128">
        <f t="shared" si="65"/>
        <v>0</v>
      </c>
      <c r="AE146" s="128">
        <f t="shared" si="65"/>
        <v>0</v>
      </c>
      <c r="AF146" s="128">
        <f t="shared" si="65"/>
        <v>0</v>
      </c>
      <c r="AG146" s="128">
        <f t="shared" si="65"/>
        <v>0</v>
      </c>
      <c r="AH146" s="128">
        <f t="shared" si="65"/>
        <v>0</v>
      </c>
      <c r="AI146" s="128">
        <f t="shared" si="65"/>
        <v>0</v>
      </c>
      <c r="AJ146" s="385">
        <f t="shared" si="65"/>
        <v>0</v>
      </c>
      <c r="AK146" s="135">
        <f t="shared" si="65"/>
        <v>0</v>
      </c>
      <c r="AL146" s="135">
        <f t="shared" si="65"/>
        <v>0</v>
      </c>
      <c r="AM146" s="135">
        <f t="shared" si="65"/>
        <v>0</v>
      </c>
      <c r="AN146" s="135">
        <f t="shared" si="65"/>
        <v>0</v>
      </c>
      <c r="AO146" s="135">
        <f t="shared" si="65"/>
        <v>0</v>
      </c>
      <c r="AP146" s="135">
        <f t="shared" si="65"/>
        <v>0</v>
      </c>
      <c r="AQ146" s="135">
        <f>COUNTIF(AQ147:AQ160,"E")</f>
        <v>0</v>
      </c>
      <c r="AR146" s="135">
        <f>COUNTIF(AR147:AR160,"E")</f>
        <v>0</v>
      </c>
      <c r="AS146" s="135">
        <f>COUNTIF(AS147:AS160,"E")</f>
        <v>0</v>
      </c>
      <c r="AT146" s="135">
        <f>COUNTIF(AT147:AT160,"E")</f>
        <v>0</v>
      </c>
      <c r="AU146" s="135">
        <f>COUNTIF(AU147:AU160,"E")</f>
        <v>0</v>
      </c>
      <c r="AV146" s="135"/>
      <c r="AW146" s="135">
        <f>COUNTIF(AW147:AW160,"E")</f>
        <v>0</v>
      </c>
      <c r="AX146" s="135">
        <f>COUNTIF(AX147:AX160,"E")</f>
        <v>0</v>
      </c>
      <c r="AY146" s="135"/>
      <c r="AZ146" s="135">
        <f t="shared" ref="AZ146:BL146" si="66">COUNTIF(AZ147:AZ160,"E")</f>
        <v>0</v>
      </c>
      <c r="BA146" s="135">
        <f t="shared" si="66"/>
        <v>0</v>
      </c>
      <c r="BB146" s="135">
        <f t="shared" si="66"/>
        <v>0</v>
      </c>
      <c r="BC146" s="135">
        <f t="shared" si="66"/>
        <v>0</v>
      </c>
      <c r="BD146" s="135">
        <f t="shared" si="66"/>
        <v>0</v>
      </c>
      <c r="BE146" s="135">
        <f t="shared" si="66"/>
        <v>0</v>
      </c>
      <c r="BF146" s="135">
        <f t="shared" si="66"/>
        <v>0</v>
      </c>
      <c r="BG146" s="135">
        <f t="shared" si="66"/>
        <v>0</v>
      </c>
      <c r="BH146" s="135">
        <f t="shared" si="66"/>
        <v>0</v>
      </c>
      <c r="BI146" s="135">
        <f t="shared" si="66"/>
        <v>0</v>
      </c>
      <c r="BJ146" s="135">
        <f t="shared" si="66"/>
        <v>0</v>
      </c>
      <c r="BK146" s="135">
        <f t="shared" si="66"/>
        <v>0</v>
      </c>
      <c r="BL146" s="135">
        <f t="shared" si="66"/>
        <v>0</v>
      </c>
      <c r="BM146" s="515"/>
      <c r="BN146" s="515"/>
      <c r="BO146" s="515"/>
      <c r="BP146" s="515"/>
      <c r="BQ146" s="515"/>
      <c r="BR146" s="517"/>
      <c r="BS146" s="517"/>
      <c r="BT146" s="517"/>
      <c r="BU146" s="517"/>
      <c r="BV146" s="517"/>
    </row>
    <row r="147" spans="1:74" s="5" customFormat="1" ht="24.75" hidden="1" customHeight="1" outlineLevel="1" x14ac:dyDescent="0.25">
      <c r="A147" s="551"/>
      <c r="B147" s="915"/>
      <c r="C147" s="916" t="s">
        <v>231</v>
      </c>
      <c r="D147" s="917" t="s">
        <v>232</v>
      </c>
      <c r="E147" s="918"/>
      <c r="F147" s="919" t="s">
        <v>233</v>
      </c>
      <c r="G147" s="12" t="s">
        <v>76</v>
      </c>
      <c r="H147" s="783" t="s">
        <v>91</v>
      </c>
      <c r="I147" s="783"/>
      <c r="J147" s="783"/>
      <c r="K147" s="783"/>
      <c r="L147" s="783"/>
      <c r="M147" s="805" t="s">
        <v>229</v>
      </c>
      <c r="N147" s="760" t="s">
        <v>230</v>
      </c>
      <c r="O147" s="159"/>
      <c r="P147" s="505"/>
      <c r="Q147" s="505"/>
      <c r="R147" s="485" t="s">
        <v>76</v>
      </c>
      <c r="S147" s="505"/>
      <c r="T147" s="505"/>
      <c r="U147" s="505"/>
      <c r="V147" s="265"/>
      <c r="W147" s="159"/>
      <c r="X147" s="505"/>
      <c r="Y147" s="505"/>
      <c r="Z147" s="505"/>
      <c r="AA147" s="160"/>
      <c r="AB147" s="230"/>
      <c r="AC147" s="231"/>
      <c r="AD147" s="231"/>
      <c r="AE147" s="491"/>
      <c r="AF147" s="159"/>
      <c r="AG147" s="505"/>
      <c r="AH147" s="505"/>
      <c r="AI147" s="160"/>
      <c r="AJ147" s="159"/>
      <c r="AK147" s="505"/>
      <c r="AL147" s="505"/>
      <c r="AM147" s="160"/>
      <c r="AN147" s="159"/>
      <c r="AO147" s="505"/>
      <c r="AP147" s="505"/>
      <c r="AQ147" s="505"/>
      <c r="AR147" s="160"/>
      <c r="AS147" s="259"/>
      <c r="AT147" s="231"/>
      <c r="AU147" s="231"/>
      <c r="AV147" s="496"/>
      <c r="AW147" s="159"/>
      <c r="AX147" s="505"/>
      <c r="AY147" s="505"/>
      <c r="AZ147" s="505"/>
      <c r="BA147" s="159"/>
      <c r="BB147" s="505"/>
      <c r="BC147" s="505"/>
      <c r="BD147" s="265"/>
      <c r="BE147" s="159"/>
      <c r="BF147" s="505"/>
      <c r="BG147" s="505"/>
      <c r="BH147" s="160"/>
      <c r="BI147" s="159"/>
      <c r="BJ147" s="505"/>
      <c r="BK147" s="505"/>
      <c r="BL147" s="160"/>
      <c r="BM147" s="156">
        <f>COUNTIF(O147:AA147,"P")</f>
        <v>1</v>
      </c>
      <c r="BN147" s="157">
        <f>COUNTIF(AB147:AM147,"P")</f>
        <v>0</v>
      </c>
      <c r="BO147" s="157">
        <f>COUNTIF(AN147:AZ147,"P")</f>
        <v>0</v>
      </c>
      <c r="BP147" s="157">
        <f>COUNTIF(BA147:BL147,"P")</f>
        <v>0</v>
      </c>
      <c r="BQ147" s="157">
        <f>SUM(BM147:BP147)</f>
        <v>1</v>
      </c>
      <c r="BR147" s="523">
        <f>+SUM(BM148)/(BM147)</f>
        <v>0</v>
      </c>
      <c r="BS147" s="523" t="e">
        <f>+SUM(BN148)/(BN147)</f>
        <v>#DIV/0!</v>
      </c>
      <c r="BT147" s="523" t="e">
        <f>+SUM(BO148)/(BO147)</f>
        <v>#DIV/0!</v>
      </c>
      <c r="BU147" s="523" t="e">
        <f>+SUM(BP148)/(BP147)</f>
        <v>#DIV/0!</v>
      </c>
      <c r="BV147" s="523">
        <f>+SUM(BQ148)/(BQ147)</f>
        <v>0</v>
      </c>
    </row>
    <row r="148" spans="1:74" s="5" customFormat="1" ht="32.25" hidden="1" customHeight="1" outlineLevel="1" x14ac:dyDescent="0.25">
      <c r="A148" s="552"/>
      <c r="B148" s="915"/>
      <c r="C148" s="920"/>
      <c r="D148" s="921"/>
      <c r="E148" s="922"/>
      <c r="F148" s="923"/>
      <c r="G148" s="892" t="s">
        <v>80</v>
      </c>
      <c r="H148" s="924"/>
      <c r="I148" s="924"/>
      <c r="J148" s="924"/>
      <c r="K148" s="924"/>
      <c r="L148" s="924"/>
      <c r="M148" s="806"/>
      <c r="N148" s="760"/>
      <c r="O148" s="161"/>
      <c r="P148" s="162"/>
      <c r="Q148" s="162"/>
      <c r="R148" s="163"/>
      <c r="S148" s="161"/>
      <c r="T148" s="168"/>
      <c r="U148" s="168"/>
      <c r="V148" s="274"/>
      <c r="W148" s="161"/>
      <c r="X148" s="168"/>
      <c r="Y148" s="168"/>
      <c r="Z148" s="168"/>
      <c r="AA148" s="169"/>
      <c r="AB148" s="232"/>
      <c r="AC148" s="233"/>
      <c r="AD148" s="233"/>
      <c r="AE148" s="234"/>
      <c r="AF148" s="170"/>
      <c r="AG148" s="168"/>
      <c r="AH148" s="168"/>
      <c r="AI148" s="169"/>
      <c r="AJ148" s="170"/>
      <c r="AK148" s="168"/>
      <c r="AL148" s="168"/>
      <c r="AM148" s="169"/>
      <c r="AN148" s="170"/>
      <c r="AO148" s="168"/>
      <c r="AP148" s="168"/>
      <c r="AQ148" s="168"/>
      <c r="AR148" s="169"/>
      <c r="AS148" s="260"/>
      <c r="AT148" s="233"/>
      <c r="AU148" s="233"/>
      <c r="AV148" s="277"/>
      <c r="AW148" s="170"/>
      <c r="AX148" s="168"/>
      <c r="AY148" s="168"/>
      <c r="AZ148" s="168"/>
      <c r="BA148" s="170"/>
      <c r="BB148" s="168"/>
      <c r="BC148" s="168"/>
      <c r="BD148" s="274"/>
      <c r="BE148" s="170"/>
      <c r="BF148" s="168"/>
      <c r="BG148" s="168"/>
      <c r="BH148" s="169"/>
      <c r="BI148" s="170"/>
      <c r="BJ148" s="168"/>
      <c r="BK148" s="168"/>
      <c r="BL148" s="169"/>
      <c r="BM148" s="153">
        <f>COUNTIF(O148:AA148,"E")</f>
        <v>0</v>
      </c>
      <c r="BN148" s="154">
        <f>COUNTIF(AB148:AM148,"E")</f>
        <v>0</v>
      </c>
      <c r="BO148" s="154">
        <f>COUNTIF(AN148:AZ148,"E")</f>
        <v>0</v>
      </c>
      <c r="BP148" s="154">
        <f>COUNTIF(BA148:BL148,"E")</f>
        <v>0</v>
      </c>
      <c r="BQ148" s="155">
        <f>SUM(BM148:BP148)</f>
        <v>0</v>
      </c>
      <c r="BR148" s="523"/>
      <c r="BS148" s="523"/>
      <c r="BT148" s="523"/>
      <c r="BU148" s="523"/>
      <c r="BV148" s="523"/>
    </row>
    <row r="149" spans="1:74" s="5" customFormat="1" ht="26.25" hidden="1" customHeight="1" outlineLevel="1" x14ac:dyDescent="0.25">
      <c r="A149" s="553">
        <v>48</v>
      </c>
      <c r="B149" s="871"/>
      <c r="C149" s="920"/>
      <c r="D149" s="925" t="s">
        <v>571</v>
      </c>
      <c r="E149" s="926"/>
      <c r="F149" s="919" t="s">
        <v>234</v>
      </c>
      <c r="G149" s="12" t="s">
        <v>76</v>
      </c>
      <c r="H149" s="783" t="s">
        <v>91</v>
      </c>
      <c r="I149" s="783"/>
      <c r="J149" s="783"/>
      <c r="K149" s="783" t="s">
        <v>91</v>
      </c>
      <c r="L149" s="783" t="s">
        <v>91</v>
      </c>
      <c r="M149" s="805" t="s">
        <v>229</v>
      </c>
      <c r="N149" s="760" t="s">
        <v>230</v>
      </c>
      <c r="O149" s="56"/>
      <c r="P149" s="25"/>
      <c r="Q149" s="25"/>
      <c r="R149" s="66"/>
      <c r="S149" s="56"/>
      <c r="T149" s="24"/>
      <c r="U149" s="24"/>
      <c r="V149" s="57"/>
      <c r="W149" s="56"/>
      <c r="X149" s="24"/>
      <c r="Y149" s="24"/>
      <c r="Z149" s="24"/>
      <c r="AA149" s="57"/>
      <c r="AB149" s="69"/>
      <c r="AC149" s="24"/>
      <c r="AD149" s="24"/>
      <c r="AE149" s="57"/>
      <c r="AF149" s="69"/>
      <c r="AG149" s="24"/>
      <c r="AH149" s="24"/>
      <c r="AI149" s="57"/>
      <c r="AJ149" s="69"/>
      <c r="AK149" s="24"/>
      <c r="AL149" s="24"/>
      <c r="AM149" s="57"/>
      <c r="AN149" s="69"/>
      <c r="AO149" s="24"/>
      <c r="AP149" s="24"/>
      <c r="AQ149" s="24"/>
      <c r="AR149" s="57"/>
      <c r="AS149" s="56"/>
      <c r="AT149" s="24"/>
      <c r="AU149" s="24"/>
      <c r="AV149" s="267"/>
      <c r="AW149" s="69"/>
      <c r="AX149" s="24"/>
      <c r="AY149" s="24"/>
      <c r="AZ149" s="24"/>
      <c r="BA149" s="69"/>
      <c r="BB149" s="24"/>
      <c r="BC149" s="24"/>
      <c r="BD149" s="267"/>
      <c r="BE149" s="69"/>
      <c r="BF149" s="24"/>
      <c r="BG149" s="24"/>
      <c r="BH149" s="57"/>
      <c r="BI149" s="69"/>
      <c r="BJ149" s="24"/>
      <c r="BK149" s="24"/>
      <c r="BL149" s="57"/>
      <c r="BM149" s="52">
        <f>COUNTIF(O149:AA149,"P")</f>
        <v>0</v>
      </c>
      <c r="BN149" s="13">
        <f>COUNTIF(AB149:AM149,"P")</f>
        <v>0</v>
      </c>
      <c r="BO149" s="13">
        <f>COUNTIF(AN149:AZ149,"P")</f>
        <v>0</v>
      </c>
      <c r="BP149" s="13">
        <f>COUNTIF(BA149:BL149,"P")</f>
        <v>0</v>
      </c>
      <c r="BQ149" s="13">
        <f t="shared" ref="BQ149:BQ158" si="67">SUM(BM149:BP149)</f>
        <v>0</v>
      </c>
      <c r="BR149" s="522" t="e">
        <f>+SUM(BM150)/(BM149)</f>
        <v>#DIV/0!</v>
      </c>
      <c r="BS149" s="522" t="e">
        <f>+SUM(BN150)/(BN149)</f>
        <v>#DIV/0!</v>
      </c>
      <c r="BT149" s="522" t="e">
        <f>+SUM(BO150)/(BO149)</f>
        <v>#DIV/0!</v>
      </c>
      <c r="BU149" s="522" t="e">
        <f>+SUM(BP150)/(BP149)</f>
        <v>#DIV/0!</v>
      </c>
      <c r="BV149" s="522" t="e">
        <f>+SUM(BQ150)/(BQ149)</f>
        <v>#DIV/0!</v>
      </c>
    </row>
    <row r="150" spans="1:74" s="5" customFormat="1" ht="30.75" hidden="1" customHeight="1" outlineLevel="1" x14ac:dyDescent="0.25">
      <c r="A150" s="553"/>
      <c r="B150" s="871"/>
      <c r="C150" s="920"/>
      <c r="D150" s="927"/>
      <c r="E150" s="928"/>
      <c r="F150" s="923"/>
      <c r="G150" s="892" t="s">
        <v>80</v>
      </c>
      <c r="H150" s="924"/>
      <c r="I150" s="924"/>
      <c r="J150" s="924"/>
      <c r="K150" s="924"/>
      <c r="L150" s="924"/>
      <c r="M150" s="806"/>
      <c r="N150" s="760"/>
      <c r="O150" s="58"/>
      <c r="P150" s="53"/>
      <c r="Q150" s="162"/>
      <c r="R150" s="163"/>
      <c r="S150" s="58"/>
      <c r="T150" s="54"/>
      <c r="U150" s="54"/>
      <c r="V150" s="59"/>
      <c r="W150" s="58"/>
      <c r="X150" s="54"/>
      <c r="Y150" s="54"/>
      <c r="Z150" s="54"/>
      <c r="AA150" s="59"/>
      <c r="AB150" s="71"/>
      <c r="AC150" s="54"/>
      <c r="AD150" s="54"/>
      <c r="AE150" s="59"/>
      <c r="AF150" s="71"/>
      <c r="AG150" s="54"/>
      <c r="AH150" s="54"/>
      <c r="AI150" s="59"/>
      <c r="AJ150" s="71"/>
      <c r="AK150" s="54"/>
      <c r="AL150" s="54"/>
      <c r="AM150" s="59"/>
      <c r="AN150" s="71"/>
      <c r="AO150" s="54"/>
      <c r="AP150" s="54"/>
      <c r="AQ150" s="54"/>
      <c r="AR150" s="59"/>
      <c r="AS150" s="71"/>
      <c r="AT150" s="54"/>
      <c r="AU150" s="54"/>
      <c r="AV150" s="123"/>
      <c r="AW150" s="71"/>
      <c r="AX150" s="54"/>
      <c r="AY150" s="54"/>
      <c r="AZ150" s="54"/>
      <c r="BA150" s="71"/>
      <c r="BB150" s="54"/>
      <c r="BC150" s="54"/>
      <c r="BD150" s="123"/>
      <c r="BE150" s="71"/>
      <c r="BF150" s="54"/>
      <c r="BG150" s="54"/>
      <c r="BH150" s="59"/>
      <c r="BI150" s="71"/>
      <c r="BJ150" s="54"/>
      <c r="BK150" s="54"/>
      <c r="BL150" s="59"/>
      <c r="BM150" s="60">
        <f>COUNTIF(O150:AA150,"E")</f>
        <v>0</v>
      </c>
      <c r="BN150" s="46">
        <f>COUNTIF(AB150:AM150,"E")</f>
        <v>0</v>
      </c>
      <c r="BO150" s="46">
        <f>COUNTIF(AN150:AZ150,"E")</f>
        <v>0</v>
      </c>
      <c r="BP150" s="46">
        <f>COUNTIF(BA150:BL150,"E")</f>
        <v>0</v>
      </c>
      <c r="BQ150" s="61">
        <f t="shared" si="67"/>
        <v>0</v>
      </c>
      <c r="BR150" s="522"/>
      <c r="BS150" s="522"/>
      <c r="BT150" s="522"/>
      <c r="BU150" s="522"/>
      <c r="BV150" s="522"/>
    </row>
    <row r="151" spans="1:74" s="5" customFormat="1" ht="27" hidden="1" customHeight="1" outlineLevel="1" x14ac:dyDescent="0.25">
      <c r="A151" s="494"/>
      <c r="B151" s="871"/>
      <c r="C151" s="920"/>
      <c r="D151" s="925" t="s">
        <v>572</v>
      </c>
      <c r="E151" s="926"/>
      <c r="F151" s="919" t="s">
        <v>235</v>
      </c>
      <c r="G151" s="12" t="s">
        <v>76</v>
      </c>
      <c r="H151" s="783" t="s">
        <v>91</v>
      </c>
      <c r="I151" s="783"/>
      <c r="J151" s="783"/>
      <c r="K151" s="783"/>
      <c r="L151" s="783" t="s">
        <v>91</v>
      </c>
      <c r="M151" s="805" t="s">
        <v>229</v>
      </c>
      <c r="N151" s="760" t="s">
        <v>230</v>
      </c>
      <c r="O151" s="56"/>
      <c r="P151" s="25"/>
      <c r="Q151" s="25"/>
      <c r="R151" s="66" t="s">
        <v>76</v>
      </c>
      <c r="S151" s="56"/>
      <c r="T151" s="24"/>
      <c r="U151" s="24"/>
      <c r="V151" s="57" t="s">
        <v>76</v>
      </c>
      <c r="W151" s="56"/>
      <c r="X151" s="24"/>
      <c r="Y151" s="24"/>
      <c r="Z151" s="24" t="s">
        <v>76</v>
      </c>
      <c r="AA151" s="57"/>
      <c r="AB151" s="69"/>
      <c r="AC151" s="24"/>
      <c r="AD151" s="24"/>
      <c r="AE151" s="57" t="s">
        <v>76</v>
      </c>
      <c r="AF151" s="69"/>
      <c r="AG151" s="24"/>
      <c r="AH151" s="24"/>
      <c r="AI151" s="57" t="s">
        <v>76</v>
      </c>
      <c r="AJ151" s="69"/>
      <c r="AK151" s="24"/>
      <c r="AL151" s="24"/>
      <c r="AM151" s="57" t="s">
        <v>76</v>
      </c>
      <c r="AN151" s="69"/>
      <c r="AO151" s="24"/>
      <c r="AP151" s="24"/>
      <c r="AQ151" s="24"/>
      <c r="AR151" s="57" t="s">
        <v>76</v>
      </c>
      <c r="AS151" s="56"/>
      <c r="AT151" s="24"/>
      <c r="AU151" s="24"/>
      <c r="AV151" s="267" t="s">
        <v>76</v>
      </c>
      <c r="AW151" s="69"/>
      <c r="AX151" s="24"/>
      <c r="AY151" s="24"/>
      <c r="AZ151" s="24" t="s">
        <v>76</v>
      </c>
      <c r="BA151" s="69"/>
      <c r="BB151" s="24"/>
      <c r="BC151" s="24"/>
      <c r="BD151" s="267" t="s">
        <v>76</v>
      </c>
      <c r="BE151" s="69"/>
      <c r="BF151" s="24"/>
      <c r="BG151" s="24"/>
      <c r="BH151" s="57" t="s">
        <v>76</v>
      </c>
      <c r="BI151" s="69"/>
      <c r="BJ151" s="24"/>
      <c r="BK151" s="24"/>
      <c r="BL151" s="57" t="s">
        <v>76</v>
      </c>
      <c r="BM151" s="52">
        <f>COUNTIF(O151:AA151,"P")</f>
        <v>3</v>
      </c>
      <c r="BN151" s="13">
        <f>COUNTIF(AB151:AM151,"P")</f>
        <v>3</v>
      </c>
      <c r="BO151" s="13">
        <f>COUNTIF(AN151:AZ151,"P")</f>
        <v>3</v>
      </c>
      <c r="BP151" s="13">
        <f>COUNTIF(BA151:BL151,"P")</f>
        <v>3</v>
      </c>
      <c r="BQ151" s="13">
        <f t="shared" si="67"/>
        <v>12</v>
      </c>
      <c r="BR151" s="522">
        <f>+SUM(BM152)/(BM151)</f>
        <v>0</v>
      </c>
      <c r="BS151" s="522">
        <f>+SUM(BN152)/(BN151)</f>
        <v>0</v>
      </c>
      <c r="BT151" s="522">
        <f>+SUM(BO152)/(BO151)</f>
        <v>0</v>
      </c>
      <c r="BU151" s="522">
        <f>+SUM(BP152)/(BP151)</f>
        <v>0</v>
      </c>
      <c r="BV151" s="522">
        <f>+SUM(BQ152)/(BQ151)</f>
        <v>0</v>
      </c>
    </row>
    <row r="152" spans="1:74" s="5" customFormat="1" ht="33" hidden="1" customHeight="1" outlineLevel="1" x14ac:dyDescent="0.25">
      <c r="A152" s="494"/>
      <c r="B152" s="871"/>
      <c r="C152" s="920"/>
      <c r="D152" s="927"/>
      <c r="E152" s="928"/>
      <c r="F152" s="923"/>
      <c r="G152" s="892" t="s">
        <v>80</v>
      </c>
      <c r="H152" s="924"/>
      <c r="I152" s="924"/>
      <c r="J152" s="924"/>
      <c r="K152" s="924"/>
      <c r="L152" s="924"/>
      <c r="M152" s="806"/>
      <c r="N152" s="760"/>
      <c r="O152" s="58"/>
      <c r="P152" s="53"/>
      <c r="Q152" s="53"/>
      <c r="R152" s="67"/>
      <c r="S152" s="58"/>
      <c r="T152" s="54"/>
      <c r="U152" s="54"/>
      <c r="V152" s="59"/>
      <c r="W152" s="58"/>
      <c r="X152" s="54"/>
      <c r="Y152" s="54"/>
      <c r="Z152" s="54"/>
      <c r="AA152" s="59"/>
      <c r="AB152" s="71"/>
      <c r="AC152" s="54"/>
      <c r="AD152" s="54"/>
      <c r="AE152" s="59"/>
      <c r="AF152" s="71"/>
      <c r="AG152" s="54"/>
      <c r="AH152" s="54"/>
      <c r="AI152" s="59"/>
      <c r="AJ152" s="71"/>
      <c r="AK152" s="54"/>
      <c r="AL152" s="54"/>
      <c r="AM152" s="59"/>
      <c r="AN152" s="71"/>
      <c r="AO152" s="54"/>
      <c r="AP152" s="54"/>
      <c r="AQ152" s="54"/>
      <c r="AR152" s="59"/>
      <c r="AS152" s="71"/>
      <c r="AT152" s="54"/>
      <c r="AU152" s="54"/>
      <c r="AV152" s="123"/>
      <c r="AW152" s="71"/>
      <c r="AX152" s="54"/>
      <c r="AY152" s="54"/>
      <c r="AZ152" s="54"/>
      <c r="BA152" s="71"/>
      <c r="BB152" s="54"/>
      <c r="BC152" s="54"/>
      <c r="BD152" s="123"/>
      <c r="BE152" s="71"/>
      <c r="BF152" s="54"/>
      <c r="BG152" s="54"/>
      <c r="BH152" s="59"/>
      <c r="BI152" s="71"/>
      <c r="BJ152" s="54"/>
      <c r="BK152" s="54"/>
      <c r="BL152" s="59"/>
      <c r="BM152" s="60">
        <f>COUNTIF(O152:AA152,"E")</f>
        <v>0</v>
      </c>
      <c r="BN152" s="46">
        <f>COUNTIF(AB152:AM152,"E")</f>
        <v>0</v>
      </c>
      <c r="BO152" s="46">
        <f>COUNTIF(AN152:AZ152,"E")</f>
        <v>0</v>
      </c>
      <c r="BP152" s="46">
        <f>COUNTIF(BA152:BL152,"E")</f>
        <v>0</v>
      </c>
      <c r="BQ152" s="61">
        <f t="shared" si="67"/>
        <v>0</v>
      </c>
      <c r="BR152" s="522"/>
      <c r="BS152" s="522"/>
      <c r="BT152" s="522"/>
      <c r="BU152" s="522"/>
      <c r="BV152" s="522"/>
    </row>
    <row r="153" spans="1:74" s="5" customFormat="1" ht="25.5" hidden="1" customHeight="1" outlineLevel="1" x14ac:dyDescent="0.25">
      <c r="A153" s="494"/>
      <c r="B153" s="871"/>
      <c r="C153" s="920"/>
      <c r="D153" s="929" t="s">
        <v>236</v>
      </c>
      <c r="E153" s="918"/>
      <c r="F153" s="919" t="s">
        <v>237</v>
      </c>
      <c r="G153" s="12" t="s">
        <v>76</v>
      </c>
      <c r="H153" s="783" t="s">
        <v>91</v>
      </c>
      <c r="I153" s="783"/>
      <c r="J153" s="783" t="s">
        <v>91</v>
      </c>
      <c r="K153" s="783"/>
      <c r="L153" s="783" t="s">
        <v>91</v>
      </c>
      <c r="M153" s="805" t="s">
        <v>229</v>
      </c>
      <c r="N153" s="760" t="s">
        <v>230</v>
      </c>
      <c r="O153" s="56"/>
      <c r="P153" s="25"/>
      <c r="Q153" s="25"/>
      <c r="R153" s="66"/>
      <c r="S153" s="56"/>
      <c r="T153" s="24"/>
      <c r="U153" s="24"/>
      <c r="V153" s="57"/>
      <c r="W153" s="56"/>
      <c r="X153" s="24"/>
      <c r="Y153" s="24"/>
      <c r="Z153" s="24"/>
      <c r="AA153" s="57"/>
      <c r="AB153" s="69" t="s">
        <v>76</v>
      </c>
      <c r="AC153" s="24"/>
      <c r="AD153" s="24"/>
      <c r="AE153" s="57"/>
      <c r="AF153" s="69"/>
      <c r="AG153" s="24"/>
      <c r="AH153" s="24"/>
      <c r="AI153" s="57"/>
      <c r="AJ153" s="69"/>
      <c r="AK153" s="24"/>
      <c r="AL153" s="24"/>
      <c r="AM153" s="57"/>
      <c r="AN153" s="69" t="s">
        <v>76</v>
      </c>
      <c r="AO153" s="24"/>
      <c r="AP153" s="24"/>
      <c r="AQ153" s="24"/>
      <c r="AR153" s="57"/>
      <c r="AS153" s="56"/>
      <c r="AT153" s="24"/>
      <c r="AU153" s="24"/>
      <c r="AV153" s="267"/>
      <c r="AW153" s="69"/>
      <c r="AX153" s="24"/>
      <c r="AY153" s="24"/>
      <c r="AZ153" s="24"/>
      <c r="BA153" s="69" t="s">
        <v>76</v>
      </c>
      <c r="BB153" s="24"/>
      <c r="BC153" s="24"/>
      <c r="BD153" s="267"/>
      <c r="BE153" s="69"/>
      <c r="BF153" s="24"/>
      <c r="BG153" s="24"/>
      <c r="BH153" s="57"/>
      <c r="BI153" s="69"/>
      <c r="BJ153" s="24"/>
      <c r="BK153" s="24" t="s">
        <v>76</v>
      </c>
      <c r="BL153" s="57"/>
      <c r="BM153" s="52">
        <f>COUNTIF(O153:AA153,"P")</f>
        <v>0</v>
      </c>
      <c r="BN153" s="13">
        <f>COUNTIF(AB153:AM153,"P")</f>
        <v>1</v>
      </c>
      <c r="BO153" s="13">
        <f>COUNTIF(AN153:AZ153,"P")</f>
        <v>1</v>
      </c>
      <c r="BP153" s="13">
        <f>COUNTIF(BA153:BL153,"P")</f>
        <v>2</v>
      </c>
      <c r="BQ153" s="13">
        <f t="shared" si="67"/>
        <v>4</v>
      </c>
      <c r="BR153" s="522" t="e">
        <f>+SUM(BM154)/(BM153)</f>
        <v>#DIV/0!</v>
      </c>
      <c r="BS153" s="522">
        <f>+SUM(BN154)/(BN153)</f>
        <v>0</v>
      </c>
      <c r="BT153" s="522">
        <f>+SUM(BO154)/(BO153)</f>
        <v>0</v>
      </c>
      <c r="BU153" s="522">
        <f>+SUM(BP154)/(BP153)</f>
        <v>0</v>
      </c>
      <c r="BV153" s="522">
        <f>+SUM(BQ154)/(BQ153)</f>
        <v>0</v>
      </c>
    </row>
    <row r="154" spans="1:74" s="5" customFormat="1" ht="27" hidden="1" customHeight="1" outlineLevel="1" x14ac:dyDescent="0.25">
      <c r="A154" s="494"/>
      <c r="B154" s="871"/>
      <c r="C154" s="920"/>
      <c r="D154" s="921"/>
      <c r="E154" s="922"/>
      <c r="F154" s="923"/>
      <c r="G154" s="892" t="s">
        <v>80</v>
      </c>
      <c r="H154" s="924"/>
      <c r="I154" s="924"/>
      <c r="J154" s="924"/>
      <c r="K154" s="924"/>
      <c r="L154" s="924"/>
      <c r="M154" s="806"/>
      <c r="N154" s="760"/>
      <c r="O154" s="58"/>
      <c r="P154" s="53"/>
      <c r="Q154" s="53"/>
      <c r="R154" s="67"/>
      <c r="S154" s="58"/>
      <c r="T154" s="54"/>
      <c r="U154" s="54"/>
      <c r="V154" s="59"/>
      <c r="W154" s="58"/>
      <c r="X154" s="54"/>
      <c r="Y154" s="54"/>
      <c r="Z154" s="54"/>
      <c r="AA154" s="59"/>
      <c r="AB154" s="71"/>
      <c r="AC154" s="54"/>
      <c r="AD154" s="54"/>
      <c r="AE154" s="59"/>
      <c r="AF154" s="71"/>
      <c r="AG154" s="54"/>
      <c r="AH154" s="54"/>
      <c r="AI154" s="59"/>
      <c r="AJ154" s="71"/>
      <c r="AK154" s="54"/>
      <c r="AL154" s="54"/>
      <c r="AM154" s="59"/>
      <c r="AN154" s="71"/>
      <c r="AO154" s="54"/>
      <c r="AP154" s="54"/>
      <c r="AQ154" s="54"/>
      <c r="AR154" s="59"/>
      <c r="AS154" s="71"/>
      <c r="AT154" s="54"/>
      <c r="AU154" s="54"/>
      <c r="AV154" s="123"/>
      <c r="AW154" s="71"/>
      <c r="AX154" s="54"/>
      <c r="AY154" s="54"/>
      <c r="AZ154" s="54"/>
      <c r="BA154" s="71"/>
      <c r="BB154" s="54"/>
      <c r="BC154" s="54"/>
      <c r="BD154" s="123"/>
      <c r="BE154" s="71"/>
      <c r="BF154" s="54"/>
      <c r="BG154" s="54"/>
      <c r="BH154" s="59"/>
      <c r="BI154" s="71"/>
      <c r="BJ154" s="54"/>
      <c r="BK154" s="54"/>
      <c r="BL154" s="59"/>
      <c r="BM154" s="60">
        <f>COUNTIF(O154:AA154,"E")</f>
        <v>0</v>
      </c>
      <c r="BN154" s="46">
        <f>COUNTIF(AB154:AM154,"E")</f>
        <v>0</v>
      </c>
      <c r="BO154" s="46">
        <f>COUNTIF(AN154:AZ154,"E")</f>
        <v>0</v>
      </c>
      <c r="BP154" s="46">
        <f>COUNTIF(BA154:BL154,"E")</f>
        <v>0</v>
      </c>
      <c r="BQ154" s="61">
        <f t="shared" si="67"/>
        <v>0</v>
      </c>
      <c r="BR154" s="522"/>
      <c r="BS154" s="522"/>
      <c r="BT154" s="522"/>
      <c r="BU154" s="522"/>
      <c r="BV154" s="522"/>
    </row>
    <row r="155" spans="1:74" s="5" customFormat="1" ht="27.75" hidden="1" customHeight="1" outlineLevel="1" x14ac:dyDescent="0.25">
      <c r="A155" s="494"/>
      <c r="B155" s="871"/>
      <c r="C155" s="920"/>
      <c r="D155" s="930" t="s">
        <v>573</v>
      </c>
      <c r="E155" s="931"/>
      <c r="F155" s="919" t="s">
        <v>238</v>
      </c>
      <c r="G155" s="12" t="s">
        <v>76</v>
      </c>
      <c r="H155" s="783" t="s">
        <v>91</v>
      </c>
      <c r="I155" s="783"/>
      <c r="J155" s="783"/>
      <c r="K155" s="783"/>
      <c r="L155" s="783" t="s">
        <v>91</v>
      </c>
      <c r="M155" s="805" t="s">
        <v>229</v>
      </c>
      <c r="N155" s="760" t="s">
        <v>230</v>
      </c>
      <c r="O155" s="56"/>
      <c r="P155" s="25"/>
      <c r="Q155" s="25"/>
      <c r="R155" s="25"/>
      <c r="S155" s="56"/>
      <c r="T155" s="24"/>
      <c r="U155" s="24"/>
      <c r="V155" s="57"/>
      <c r="W155" s="56"/>
      <c r="X155" s="24"/>
      <c r="Y155" s="24"/>
      <c r="Z155" s="24"/>
      <c r="AA155" s="57"/>
      <c r="AB155" s="69" t="s">
        <v>76</v>
      </c>
      <c r="AC155" s="24"/>
      <c r="AD155" s="24"/>
      <c r="AE155" s="57"/>
      <c r="AF155" s="69"/>
      <c r="AG155" s="24"/>
      <c r="AH155" s="24"/>
      <c r="AI155" s="57"/>
      <c r="AJ155" s="69"/>
      <c r="AK155" s="24"/>
      <c r="AL155" s="24"/>
      <c r="AM155" s="57"/>
      <c r="AN155" s="69" t="s">
        <v>76</v>
      </c>
      <c r="AO155" s="24"/>
      <c r="AP155" s="24"/>
      <c r="AQ155" s="24"/>
      <c r="AR155" s="57"/>
      <c r="AS155" s="56"/>
      <c r="AT155" s="24"/>
      <c r="AU155" s="24"/>
      <c r="AV155" s="267"/>
      <c r="AW155" s="69"/>
      <c r="AX155" s="24"/>
      <c r="AY155" s="24"/>
      <c r="AZ155" s="24"/>
      <c r="BA155" s="69" t="s">
        <v>76</v>
      </c>
      <c r="BB155" s="24"/>
      <c r="BC155" s="24"/>
      <c r="BD155" s="267"/>
      <c r="BE155" s="69"/>
      <c r="BF155" s="24"/>
      <c r="BG155" s="24"/>
      <c r="BH155" s="57"/>
      <c r="BI155" s="69"/>
      <c r="BJ155" s="24" t="s">
        <v>76</v>
      </c>
      <c r="BK155" s="24"/>
      <c r="BL155" s="57"/>
      <c r="BM155" s="52">
        <f>COUNTIF(O155:AA155,"P")</f>
        <v>0</v>
      </c>
      <c r="BN155" s="13">
        <f>COUNTIF(AB155:AM155,"P")</f>
        <v>1</v>
      </c>
      <c r="BO155" s="13">
        <f>COUNTIF(AN155:AZ155,"P")</f>
        <v>1</v>
      </c>
      <c r="BP155" s="13">
        <f>COUNTIF(BA155:BL155,"P")</f>
        <v>2</v>
      </c>
      <c r="BQ155" s="13">
        <f t="shared" si="67"/>
        <v>4</v>
      </c>
      <c r="BR155" s="522" t="e">
        <f>+SUM(BM156)/(BM155)</f>
        <v>#DIV/0!</v>
      </c>
      <c r="BS155" s="522">
        <f>+SUM(BN156)/(BN155)</f>
        <v>0</v>
      </c>
      <c r="BT155" s="522">
        <f>+SUM(BO156)/(BO155)</f>
        <v>0</v>
      </c>
      <c r="BU155" s="522">
        <f>+SUM(BP156)/(BP155)</f>
        <v>0</v>
      </c>
      <c r="BV155" s="522">
        <f>+SUM(BQ156)/(BQ155)</f>
        <v>0</v>
      </c>
    </row>
    <row r="156" spans="1:74" s="5" customFormat="1" ht="26.25" hidden="1" customHeight="1" outlineLevel="1" x14ac:dyDescent="0.25">
      <c r="A156" s="494"/>
      <c r="B156" s="871"/>
      <c r="C156" s="920"/>
      <c r="D156" s="932"/>
      <c r="E156" s="933"/>
      <c r="F156" s="923"/>
      <c r="G156" s="892" t="s">
        <v>80</v>
      </c>
      <c r="H156" s="924"/>
      <c r="I156" s="924"/>
      <c r="J156" s="924"/>
      <c r="K156" s="924"/>
      <c r="L156" s="924"/>
      <c r="M156" s="806"/>
      <c r="N156" s="760"/>
      <c r="O156" s="58"/>
      <c r="P156" s="53"/>
      <c r="Q156" s="53"/>
      <c r="R156" s="67"/>
      <c r="S156" s="58"/>
      <c r="T156" s="54"/>
      <c r="U156" s="54"/>
      <c r="V156" s="59"/>
      <c r="W156" s="58"/>
      <c r="X156" s="54"/>
      <c r="Y156" s="54"/>
      <c r="Z156" s="54"/>
      <c r="AA156" s="59"/>
      <c r="AB156" s="71"/>
      <c r="AC156" s="54"/>
      <c r="AD156" s="54"/>
      <c r="AE156" s="59"/>
      <c r="AF156" s="71"/>
      <c r="AG156" s="54"/>
      <c r="AH156" s="54"/>
      <c r="AI156" s="59"/>
      <c r="AJ156" s="71"/>
      <c r="AK156" s="54"/>
      <c r="AL156" s="54"/>
      <c r="AM156" s="59"/>
      <c r="AN156" s="71"/>
      <c r="AO156" s="54"/>
      <c r="AP156" s="54"/>
      <c r="AQ156" s="54"/>
      <c r="AR156" s="59"/>
      <c r="AS156" s="71"/>
      <c r="AT156" s="54"/>
      <c r="AU156" s="54"/>
      <c r="AV156" s="123"/>
      <c r="AW156" s="71"/>
      <c r="AX156" s="54"/>
      <c r="AY156" s="54"/>
      <c r="AZ156" s="54"/>
      <c r="BA156" s="71"/>
      <c r="BB156" s="54"/>
      <c r="BC156" s="54"/>
      <c r="BD156" s="123"/>
      <c r="BE156" s="71"/>
      <c r="BF156" s="54"/>
      <c r="BG156" s="54"/>
      <c r="BH156" s="59"/>
      <c r="BI156" s="71"/>
      <c r="BJ156" s="54"/>
      <c r="BK156" s="54"/>
      <c r="BL156" s="59"/>
      <c r="BM156" s="60">
        <f>COUNTIF(O156:AA156,"E")</f>
        <v>0</v>
      </c>
      <c r="BN156" s="46">
        <f>COUNTIF(AB156:AM156,"E")</f>
        <v>0</v>
      </c>
      <c r="BO156" s="46">
        <f>COUNTIF(AN156:AZ156,"E")</f>
        <v>0</v>
      </c>
      <c r="BP156" s="46">
        <f>COUNTIF(BA156:BL156,"E")</f>
        <v>0</v>
      </c>
      <c r="BQ156" s="61">
        <f t="shared" si="67"/>
        <v>0</v>
      </c>
      <c r="BR156" s="522"/>
      <c r="BS156" s="522"/>
      <c r="BT156" s="522"/>
      <c r="BU156" s="522"/>
      <c r="BV156" s="522"/>
    </row>
    <row r="157" spans="1:74" s="5" customFormat="1" ht="27" hidden="1" customHeight="1" outlineLevel="1" x14ac:dyDescent="0.25">
      <c r="A157" s="494"/>
      <c r="B157" s="871"/>
      <c r="C157" s="920"/>
      <c r="D157" s="930" t="s">
        <v>574</v>
      </c>
      <c r="E157" s="931"/>
      <c r="F157" s="919" t="s">
        <v>239</v>
      </c>
      <c r="G157" s="12" t="s">
        <v>76</v>
      </c>
      <c r="H157" s="783" t="s">
        <v>91</v>
      </c>
      <c r="I157" s="783"/>
      <c r="J157" s="783"/>
      <c r="K157" s="783"/>
      <c r="L157" s="783" t="s">
        <v>91</v>
      </c>
      <c r="M157" s="805" t="s">
        <v>229</v>
      </c>
      <c r="N157" s="760" t="s">
        <v>230</v>
      </c>
      <c r="O157" s="56"/>
      <c r="P157" s="25"/>
      <c r="Q157" s="25"/>
      <c r="R157" s="66"/>
      <c r="S157" s="56"/>
      <c r="T157" s="24"/>
      <c r="U157" s="24"/>
      <c r="V157" s="57"/>
      <c r="W157" s="56"/>
      <c r="X157" s="24"/>
      <c r="Y157" s="24"/>
      <c r="Z157" s="24"/>
      <c r="AA157" s="57"/>
      <c r="AB157" s="69"/>
      <c r="AC157" s="24"/>
      <c r="AD157" s="24"/>
      <c r="AE157" s="57"/>
      <c r="AF157" s="69"/>
      <c r="AG157" s="24"/>
      <c r="AH157" s="24"/>
      <c r="AI157" s="57"/>
      <c r="AJ157" s="69"/>
      <c r="AK157" s="24"/>
      <c r="AL157" s="24"/>
      <c r="AM157" s="57"/>
      <c r="AN157" s="69"/>
      <c r="AO157" s="24"/>
      <c r="AP157" s="24" t="s">
        <v>76</v>
      </c>
      <c r="AQ157" s="24"/>
      <c r="AR157" s="57"/>
      <c r="AS157" s="56"/>
      <c r="AT157" s="24"/>
      <c r="AU157" s="24"/>
      <c r="AV157" s="267"/>
      <c r="AW157" s="69"/>
      <c r="AX157" s="24"/>
      <c r="AY157" s="24"/>
      <c r="AZ157" s="24"/>
      <c r="BA157" s="69"/>
      <c r="BB157" s="24"/>
      <c r="BC157" s="24"/>
      <c r="BD157" s="267"/>
      <c r="BE157" s="69"/>
      <c r="BF157" s="24"/>
      <c r="BG157" s="24"/>
      <c r="BH157" s="57"/>
      <c r="BI157" s="69"/>
      <c r="BJ157" s="24"/>
      <c r="BK157" s="24"/>
      <c r="BL157" s="57"/>
      <c r="BM157" s="52">
        <f>COUNTIF(O157:AA157,"P")</f>
        <v>0</v>
      </c>
      <c r="BN157" s="13">
        <f>COUNTIF(AB157:AM157,"P")</f>
        <v>0</v>
      </c>
      <c r="BO157" s="13">
        <f>COUNTIF(AN157:AZ157,"P")</f>
        <v>1</v>
      </c>
      <c r="BP157" s="13">
        <f>COUNTIF(BA157:BL157,"P")</f>
        <v>0</v>
      </c>
      <c r="BQ157" s="13">
        <f t="shared" si="67"/>
        <v>1</v>
      </c>
      <c r="BR157" s="522" t="e">
        <f>+SUM(BM158)/(BM157)</f>
        <v>#DIV/0!</v>
      </c>
      <c r="BS157" s="522" t="e">
        <f>+SUM(BN158)/(BN157)</f>
        <v>#DIV/0!</v>
      </c>
      <c r="BT157" s="522">
        <f>+SUM(BO158)/(BO157)</f>
        <v>0</v>
      </c>
      <c r="BU157" s="522" t="e">
        <f>+SUM(BP158)/(BP157)</f>
        <v>#DIV/0!</v>
      </c>
      <c r="BV157" s="522">
        <f>+SUM(BQ158)/(BQ157)</f>
        <v>0</v>
      </c>
    </row>
    <row r="158" spans="1:74" s="5" customFormat="1" ht="30.75" hidden="1" customHeight="1" outlineLevel="1" x14ac:dyDescent="0.25">
      <c r="A158" s="494"/>
      <c r="B158" s="871"/>
      <c r="C158" s="920"/>
      <c r="D158" s="932"/>
      <c r="E158" s="933"/>
      <c r="F158" s="923"/>
      <c r="G158" s="892" t="s">
        <v>80</v>
      </c>
      <c r="H158" s="924"/>
      <c r="I158" s="924"/>
      <c r="J158" s="924"/>
      <c r="K158" s="924"/>
      <c r="L158" s="924"/>
      <c r="M158" s="806"/>
      <c r="N158" s="760"/>
      <c r="O158" s="58"/>
      <c r="P158" s="53"/>
      <c r="Q158" s="53"/>
      <c r="R158" s="67"/>
      <c r="S158" s="58"/>
      <c r="T158" s="54"/>
      <c r="U158" s="54"/>
      <c r="V158" s="59"/>
      <c r="W158" s="58"/>
      <c r="X158" s="54"/>
      <c r="Y158" s="54"/>
      <c r="Z158" s="54"/>
      <c r="AA158" s="59"/>
      <c r="AB158" s="71"/>
      <c r="AC158" s="54"/>
      <c r="AD158" s="54"/>
      <c r="AE158" s="59"/>
      <c r="AF158" s="71"/>
      <c r="AG158" s="54"/>
      <c r="AH158" s="54"/>
      <c r="AI158" s="59"/>
      <c r="AJ158" s="71"/>
      <c r="AK158" s="54"/>
      <c r="AL158" s="54"/>
      <c r="AM158" s="59"/>
      <c r="AN158" s="71"/>
      <c r="AO158" s="54"/>
      <c r="AP158" s="54"/>
      <c r="AQ158" s="54"/>
      <c r="AR158" s="59"/>
      <c r="AS158" s="71"/>
      <c r="AT158" s="54"/>
      <c r="AU158" s="54"/>
      <c r="AV158" s="123"/>
      <c r="AW158" s="71"/>
      <c r="AX158" s="54"/>
      <c r="AY158" s="54"/>
      <c r="AZ158" s="54"/>
      <c r="BA158" s="71"/>
      <c r="BB158" s="54"/>
      <c r="BC158" s="54"/>
      <c r="BD158" s="123"/>
      <c r="BE158" s="71"/>
      <c r="BF158" s="54"/>
      <c r="BG158" s="54"/>
      <c r="BH158" s="59"/>
      <c r="BI158" s="71"/>
      <c r="BJ158" s="54"/>
      <c r="BK158" s="54"/>
      <c r="BL158" s="59"/>
      <c r="BM158" s="60">
        <f>COUNTIF(O158:AA158,"E")</f>
        <v>0</v>
      </c>
      <c r="BN158" s="46">
        <f>COUNTIF(AB158:AM158,"E")</f>
        <v>0</v>
      </c>
      <c r="BO158" s="46">
        <f>COUNTIF(AN158:AZ158,"E")</f>
        <v>0</v>
      </c>
      <c r="BP158" s="46">
        <f>COUNTIF(BA158:BL158,"E")</f>
        <v>0</v>
      </c>
      <c r="BQ158" s="61">
        <f t="shared" si="67"/>
        <v>0</v>
      </c>
      <c r="BR158" s="522"/>
      <c r="BS158" s="522"/>
      <c r="BT158" s="522"/>
      <c r="BU158" s="522"/>
      <c r="BV158" s="522"/>
    </row>
    <row r="159" spans="1:74" s="5" customFormat="1" ht="30.75" hidden="1" customHeight="1" outlineLevel="1" x14ac:dyDescent="0.25">
      <c r="A159" s="494"/>
      <c r="B159" s="871"/>
      <c r="C159" s="920"/>
      <c r="D159" s="930" t="s">
        <v>575</v>
      </c>
      <c r="E159" s="931"/>
      <c r="F159" s="919" t="s">
        <v>240</v>
      </c>
      <c r="G159" s="12" t="s">
        <v>76</v>
      </c>
      <c r="H159" s="783" t="s">
        <v>91</v>
      </c>
      <c r="I159" s="783"/>
      <c r="J159" s="783"/>
      <c r="K159" s="783"/>
      <c r="L159" s="783" t="s">
        <v>91</v>
      </c>
      <c r="M159" s="805" t="s">
        <v>229</v>
      </c>
      <c r="N159" s="760" t="s">
        <v>230</v>
      </c>
      <c r="O159" s="56"/>
      <c r="P159" s="25"/>
      <c r="Q159" s="25"/>
      <c r="R159" s="66"/>
      <c r="S159" s="56"/>
      <c r="T159" s="24"/>
      <c r="U159" s="24"/>
      <c r="V159" s="57"/>
      <c r="W159" s="56"/>
      <c r="X159" s="24"/>
      <c r="Y159" s="24"/>
      <c r="Z159" s="24"/>
      <c r="AA159" s="57"/>
      <c r="AB159" s="69" t="s">
        <v>76</v>
      </c>
      <c r="AC159" s="24"/>
      <c r="AD159" s="24"/>
      <c r="AE159" s="57"/>
      <c r="AF159" s="69"/>
      <c r="AG159" s="24"/>
      <c r="AH159" s="24"/>
      <c r="AI159" s="57"/>
      <c r="AJ159" s="69"/>
      <c r="AK159" s="24"/>
      <c r="AL159" s="24"/>
      <c r="AM159" s="57"/>
      <c r="AN159" s="69" t="s">
        <v>76</v>
      </c>
      <c r="AO159" s="24"/>
      <c r="AP159" s="24"/>
      <c r="AQ159" s="24"/>
      <c r="AR159" s="57"/>
      <c r="AS159" s="56"/>
      <c r="AT159" s="24"/>
      <c r="AU159" s="24"/>
      <c r="AV159" s="267"/>
      <c r="AW159" s="69"/>
      <c r="AX159" s="24"/>
      <c r="AY159" s="24"/>
      <c r="AZ159" s="24"/>
      <c r="BA159" s="69" t="s">
        <v>76</v>
      </c>
      <c r="BB159" s="24"/>
      <c r="BC159" s="24"/>
      <c r="BD159" s="267"/>
      <c r="BE159" s="69"/>
      <c r="BF159" s="24"/>
      <c r="BG159" s="24"/>
      <c r="BH159" s="57"/>
      <c r="BI159" s="69"/>
      <c r="BJ159" s="24"/>
      <c r="BK159" s="24" t="s">
        <v>76</v>
      </c>
      <c r="BL159" s="57"/>
      <c r="BM159" s="52">
        <f>COUNTIF(O159:AA159,"P")</f>
        <v>0</v>
      </c>
      <c r="BN159" s="13">
        <f>COUNTIF(AB159:AM159,"P")</f>
        <v>1</v>
      </c>
      <c r="BO159" s="13">
        <f>COUNTIF(AN159:AZ159,"P")</f>
        <v>1</v>
      </c>
      <c r="BP159" s="13">
        <f>COUNTIF(BA159:BL159,"P")</f>
        <v>2</v>
      </c>
      <c r="BQ159" s="13">
        <f>SUM(BM159:BP159)</f>
        <v>4</v>
      </c>
      <c r="BR159" s="522" t="e">
        <f>+SUM(BM160)/(BM159)</f>
        <v>#DIV/0!</v>
      </c>
      <c r="BS159" s="522">
        <f>+SUM(BN160)/(BN159)</f>
        <v>0</v>
      </c>
      <c r="BT159" s="522">
        <f>+SUM(BO160)/(BO159)</f>
        <v>0</v>
      </c>
      <c r="BU159" s="522">
        <f>+SUM(BP160)/(BP159)</f>
        <v>0</v>
      </c>
      <c r="BV159" s="522">
        <f>+SUM(BQ160)/(BQ159)</f>
        <v>0</v>
      </c>
    </row>
    <row r="160" spans="1:74" s="5" customFormat="1" ht="30.75" hidden="1" customHeight="1" outlineLevel="1" thickBot="1" x14ac:dyDescent="0.3">
      <c r="A160" s="494"/>
      <c r="B160" s="871"/>
      <c r="C160" s="920"/>
      <c r="D160" s="932"/>
      <c r="E160" s="933"/>
      <c r="F160" s="923"/>
      <c r="G160" s="892" t="s">
        <v>80</v>
      </c>
      <c r="H160" s="924"/>
      <c r="I160" s="924"/>
      <c r="J160" s="924"/>
      <c r="K160" s="924"/>
      <c r="L160" s="924"/>
      <c r="M160" s="806"/>
      <c r="N160" s="760"/>
      <c r="O160" s="58"/>
      <c r="P160" s="53"/>
      <c r="Q160" s="53"/>
      <c r="R160" s="67"/>
      <c r="S160" s="58"/>
      <c r="T160" s="54"/>
      <c r="U160" s="54"/>
      <c r="V160" s="59"/>
      <c r="W160" s="58"/>
      <c r="X160" s="54"/>
      <c r="Y160" s="54"/>
      <c r="Z160" s="54"/>
      <c r="AA160" s="59"/>
      <c r="AB160" s="71"/>
      <c r="AC160" s="54"/>
      <c r="AD160" s="54"/>
      <c r="AE160" s="59"/>
      <c r="AF160" s="71"/>
      <c r="AG160" s="54"/>
      <c r="AH160" s="54"/>
      <c r="AI160" s="59"/>
      <c r="AJ160" s="71"/>
      <c r="AK160" s="54"/>
      <c r="AL160" s="54"/>
      <c r="AM160" s="59"/>
      <c r="AN160" s="71"/>
      <c r="AO160" s="54"/>
      <c r="AP160" s="54"/>
      <c r="AQ160" s="54"/>
      <c r="AR160" s="59"/>
      <c r="AS160" s="381"/>
      <c r="AT160" s="345"/>
      <c r="AU160" s="54"/>
      <c r="AV160" s="123"/>
      <c r="AW160" s="71"/>
      <c r="AX160" s="54"/>
      <c r="AY160" s="54"/>
      <c r="AZ160" s="54"/>
      <c r="BA160" s="71"/>
      <c r="BB160" s="54"/>
      <c r="BC160" s="54"/>
      <c r="BD160" s="123"/>
      <c r="BE160" s="71"/>
      <c r="BF160" s="54"/>
      <c r="BG160" s="54"/>
      <c r="BH160" s="59"/>
      <c r="BI160" s="71"/>
      <c r="BJ160" s="54"/>
      <c r="BK160" s="54"/>
      <c r="BL160" s="59"/>
      <c r="BM160" s="60">
        <f>COUNTIF(O160:AA160,"E")</f>
        <v>0</v>
      </c>
      <c r="BN160" s="46">
        <f>COUNTIF(AB160:AM160,"E")</f>
        <v>0</v>
      </c>
      <c r="BO160" s="46">
        <f>COUNTIF(AN160:AZ160,"E")</f>
        <v>0</v>
      </c>
      <c r="BP160" s="46">
        <f>COUNTIF(BA160:BL160,"E")</f>
        <v>0</v>
      </c>
      <c r="BQ160" s="61">
        <f>SUM(BM160:BP160)</f>
        <v>0</v>
      </c>
      <c r="BR160" s="522"/>
      <c r="BS160" s="522"/>
      <c r="BT160" s="522"/>
      <c r="BU160" s="522"/>
      <c r="BV160" s="522"/>
    </row>
    <row r="161" spans="1:74" s="5" customFormat="1" ht="27" hidden="1" customHeight="1" outlineLevel="1" x14ac:dyDescent="0.25">
      <c r="A161" s="494"/>
      <c r="B161" s="915"/>
      <c r="C161" s="934"/>
      <c r="D161" s="935" t="s">
        <v>241</v>
      </c>
      <c r="E161" s="936"/>
      <c r="F161" s="769" t="s">
        <v>206</v>
      </c>
      <c r="G161" s="12" t="s">
        <v>76</v>
      </c>
      <c r="H161" s="783" t="s">
        <v>77</v>
      </c>
      <c r="I161" s="783" t="s">
        <v>77</v>
      </c>
      <c r="J161" s="783" t="s">
        <v>77</v>
      </c>
      <c r="K161" s="783" t="s">
        <v>77</v>
      </c>
      <c r="L161" s="783" t="s">
        <v>77</v>
      </c>
      <c r="M161" s="805" t="s">
        <v>207</v>
      </c>
      <c r="N161" s="760" t="s">
        <v>79</v>
      </c>
      <c r="O161" s="133">
        <f>COUNTIF(O163:O174,"P")</f>
        <v>0</v>
      </c>
      <c r="P161" s="127">
        <f>COUNTIF(P163:P174,"P")</f>
        <v>0</v>
      </c>
      <c r="Q161" s="127">
        <f>COUNTIF(Q163:Q174,"P")</f>
        <v>0</v>
      </c>
      <c r="R161" s="134">
        <f>COUNTIF(R163:R174,"P")</f>
        <v>0</v>
      </c>
      <c r="S161" s="133">
        <f t="shared" ref="S161:BL161" si="68">COUNTIF(S163:S172,"P")</f>
        <v>0</v>
      </c>
      <c r="T161" s="127">
        <f t="shared" si="68"/>
        <v>0</v>
      </c>
      <c r="U161" s="127">
        <f t="shared" si="68"/>
        <v>0</v>
      </c>
      <c r="V161" s="134">
        <f t="shared" si="68"/>
        <v>0</v>
      </c>
      <c r="W161" s="133">
        <f>COUNTIF(W163:W174,"P")</f>
        <v>1</v>
      </c>
      <c r="X161" s="127">
        <f>COUNTIF(X163:X174,"P")</f>
        <v>0</v>
      </c>
      <c r="Y161" s="127">
        <f>COUNTIF(Y163:Y174,"P")</f>
        <v>1</v>
      </c>
      <c r="Z161" s="127">
        <f>COUNTIF(Z163:Z174,"P")</f>
        <v>3</v>
      </c>
      <c r="AA161" s="134"/>
      <c r="AB161" s="133">
        <f t="shared" si="68"/>
        <v>0</v>
      </c>
      <c r="AC161" s="127">
        <f t="shared" si="68"/>
        <v>1</v>
      </c>
      <c r="AD161" s="127">
        <f t="shared" si="68"/>
        <v>1</v>
      </c>
      <c r="AE161" s="134">
        <f t="shared" si="68"/>
        <v>0</v>
      </c>
      <c r="AF161" s="133">
        <f t="shared" si="68"/>
        <v>0</v>
      </c>
      <c r="AG161" s="127">
        <f t="shared" si="68"/>
        <v>1</v>
      </c>
      <c r="AH161" s="127">
        <f t="shared" si="68"/>
        <v>1</v>
      </c>
      <c r="AI161" s="134">
        <f t="shared" si="68"/>
        <v>0</v>
      </c>
      <c r="AJ161" s="133">
        <f t="shared" si="68"/>
        <v>0</v>
      </c>
      <c r="AK161" s="127">
        <f t="shared" si="68"/>
        <v>1</v>
      </c>
      <c r="AL161" s="127">
        <f t="shared" si="68"/>
        <v>0</v>
      </c>
      <c r="AM161" s="134">
        <f t="shared" si="68"/>
        <v>1</v>
      </c>
      <c r="AN161" s="133">
        <f t="shared" si="68"/>
        <v>0</v>
      </c>
      <c r="AO161" s="127">
        <f t="shared" si="68"/>
        <v>1</v>
      </c>
      <c r="AP161" s="127"/>
      <c r="AQ161" s="127">
        <f t="shared" si="68"/>
        <v>1</v>
      </c>
      <c r="AR161" s="134">
        <f t="shared" si="68"/>
        <v>0</v>
      </c>
      <c r="AS161" s="133">
        <f t="shared" si="68"/>
        <v>0</v>
      </c>
      <c r="AT161" s="127">
        <f t="shared" si="68"/>
        <v>1</v>
      </c>
      <c r="AU161" s="127">
        <f t="shared" si="68"/>
        <v>0</v>
      </c>
      <c r="AV161" s="418"/>
      <c r="AW161" s="133">
        <f t="shared" si="68"/>
        <v>0</v>
      </c>
      <c r="AX161" s="127">
        <f t="shared" si="68"/>
        <v>1</v>
      </c>
      <c r="AY161" s="127"/>
      <c r="AZ161" s="127">
        <f t="shared" si="68"/>
        <v>2</v>
      </c>
      <c r="BA161" s="133">
        <f t="shared" si="68"/>
        <v>0</v>
      </c>
      <c r="BB161" s="127">
        <f t="shared" si="68"/>
        <v>0</v>
      </c>
      <c r="BC161" s="127">
        <f t="shared" si="68"/>
        <v>2</v>
      </c>
      <c r="BD161" s="127">
        <f t="shared" si="68"/>
        <v>0</v>
      </c>
      <c r="BE161" s="133">
        <f t="shared" si="68"/>
        <v>0</v>
      </c>
      <c r="BF161" s="127">
        <f t="shared" si="68"/>
        <v>1</v>
      </c>
      <c r="BG161" s="127">
        <f t="shared" si="68"/>
        <v>0</v>
      </c>
      <c r="BH161" s="134">
        <f t="shared" si="68"/>
        <v>0</v>
      </c>
      <c r="BI161" s="133">
        <f t="shared" si="68"/>
        <v>0</v>
      </c>
      <c r="BJ161" s="127">
        <f t="shared" si="68"/>
        <v>1</v>
      </c>
      <c r="BK161" s="127">
        <f t="shared" si="68"/>
        <v>0</v>
      </c>
      <c r="BL161" s="134">
        <f t="shared" si="68"/>
        <v>0</v>
      </c>
      <c r="BM161" s="514" t="e">
        <f>+SUM(BM164+BM166+BM168+BM170+BM172+BM174+BM176+BM178+BM180)/SUM(BM163+BM165+BM167+BM169+BM171+BM173+BM175+BM177+BM179)</f>
        <v>#REF!</v>
      </c>
      <c r="BN161" s="514" t="e">
        <f>+SUM(BN164+BN166+BN168+BN170+BN172+BN174+BN176+BN178+BN180)/SUM(BN163+BN165+BN167+BN169+BN171+BN173+BN175+BN177+BN179)</f>
        <v>#REF!</v>
      </c>
      <c r="BO161" s="514" t="e">
        <f>+SUM(BO164+BO166+BO168+BO170+BO172+BO174+BO176+BO178+BO180)/SUM(BO163+BO165+BO167+BO169+BO171+BO173+BO175+BO177+BO179)</f>
        <v>#REF!</v>
      </c>
      <c r="BP161" s="514" t="e">
        <f>+SUM(BP164+BP166+BP168+BP170+BP172+BP174+BP176+BP178+BP180)/SUM(BP163+BP165+BP167+BP169+BP171+BP173+BP175+BP177+BP179)</f>
        <v>#REF!</v>
      </c>
      <c r="BQ161" s="514" t="e">
        <f>+SUM(BQ164+BQ166+BQ168+BQ170+BQ172+BQ174+BQ176+BQ178+BQ180)/SUM(BQ163+BQ165+BQ167+BQ169+BQ171+BQ173+BQ175+BQ177+BQ179)</f>
        <v>#REF!</v>
      </c>
      <c r="BR161" s="516"/>
      <c r="BS161" s="516"/>
      <c r="BT161" s="516"/>
      <c r="BU161" s="516"/>
      <c r="BV161" s="516"/>
    </row>
    <row r="162" spans="1:74" s="5" customFormat="1" ht="29.25" hidden="1" customHeight="1" outlineLevel="1" thickBot="1" x14ac:dyDescent="0.3">
      <c r="A162" s="494"/>
      <c r="B162" s="915"/>
      <c r="C162" s="934"/>
      <c r="D162" s="913"/>
      <c r="E162" s="914"/>
      <c r="F162" s="770"/>
      <c r="G162" s="12" t="s">
        <v>80</v>
      </c>
      <c r="H162" s="784"/>
      <c r="I162" s="784"/>
      <c r="J162" s="784"/>
      <c r="K162" s="784"/>
      <c r="L162" s="784"/>
      <c r="M162" s="806"/>
      <c r="N162" s="760"/>
      <c r="O162" s="135">
        <f t="shared" ref="O162:V162" si="69">COUNTIF(O163:O174,"E")</f>
        <v>0</v>
      </c>
      <c r="P162" s="128">
        <f t="shared" si="69"/>
        <v>0</v>
      </c>
      <c r="Q162" s="128">
        <f t="shared" si="69"/>
        <v>0</v>
      </c>
      <c r="R162" s="136">
        <f t="shared" si="69"/>
        <v>0</v>
      </c>
      <c r="S162" s="135">
        <f t="shared" si="69"/>
        <v>0</v>
      </c>
      <c r="T162" s="128">
        <f t="shared" si="69"/>
        <v>0</v>
      </c>
      <c r="U162" s="128">
        <f t="shared" si="69"/>
        <v>0</v>
      </c>
      <c r="V162" s="136">
        <f t="shared" si="69"/>
        <v>0</v>
      </c>
      <c r="W162" s="135">
        <f>COUNTIF(W163:W174,"E")</f>
        <v>0</v>
      </c>
      <c r="X162" s="128">
        <f t="shared" ref="X162:BL162" si="70">COUNTIF(X163:X174,"E")</f>
        <v>0</v>
      </c>
      <c r="Y162" s="128">
        <f t="shared" si="70"/>
        <v>0</v>
      </c>
      <c r="Z162" s="128">
        <f t="shared" si="70"/>
        <v>0</v>
      </c>
      <c r="AA162" s="136">
        <f t="shared" si="70"/>
        <v>0</v>
      </c>
      <c r="AB162" s="135">
        <f t="shared" si="70"/>
        <v>0</v>
      </c>
      <c r="AC162" s="128">
        <f t="shared" si="70"/>
        <v>0</v>
      </c>
      <c r="AD162" s="128">
        <f t="shared" si="70"/>
        <v>0</v>
      </c>
      <c r="AE162" s="136">
        <f t="shared" si="70"/>
        <v>0</v>
      </c>
      <c r="AF162" s="135">
        <f t="shared" si="70"/>
        <v>0</v>
      </c>
      <c r="AG162" s="128">
        <f t="shared" si="70"/>
        <v>0</v>
      </c>
      <c r="AH162" s="128">
        <f t="shared" si="70"/>
        <v>0</v>
      </c>
      <c r="AI162" s="136">
        <f t="shared" si="70"/>
        <v>0</v>
      </c>
      <c r="AJ162" s="135">
        <f t="shared" si="70"/>
        <v>0</v>
      </c>
      <c r="AK162" s="128">
        <f t="shared" si="70"/>
        <v>0</v>
      </c>
      <c r="AL162" s="128">
        <f t="shared" si="70"/>
        <v>0</v>
      </c>
      <c r="AM162" s="136">
        <f t="shared" si="70"/>
        <v>0</v>
      </c>
      <c r="AN162" s="135">
        <f t="shared" si="70"/>
        <v>0</v>
      </c>
      <c r="AO162" s="128">
        <f t="shared" si="70"/>
        <v>0</v>
      </c>
      <c r="AP162" s="128"/>
      <c r="AQ162" s="128">
        <f t="shared" si="70"/>
        <v>0</v>
      </c>
      <c r="AR162" s="136">
        <f t="shared" si="70"/>
        <v>0</v>
      </c>
      <c r="AS162" s="135">
        <f t="shared" si="70"/>
        <v>0</v>
      </c>
      <c r="AT162" s="128">
        <f t="shared" si="70"/>
        <v>0</v>
      </c>
      <c r="AU162" s="128">
        <f t="shared" si="70"/>
        <v>0</v>
      </c>
      <c r="AV162" s="340"/>
      <c r="AW162" s="135">
        <f t="shared" si="70"/>
        <v>0</v>
      </c>
      <c r="AX162" s="128">
        <f t="shared" si="70"/>
        <v>0</v>
      </c>
      <c r="AY162" s="128"/>
      <c r="AZ162" s="128">
        <f t="shared" si="70"/>
        <v>0</v>
      </c>
      <c r="BA162" s="135">
        <f t="shared" si="70"/>
        <v>0</v>
      </c>
      <c r="BB162" s="128">
        <f t="shared" si="70"/>
        <v>0</v>
      </c>
      <c r="BC162" s="128">
        <f t="shared" si="70"/>
        <v>0</v>
      </c>
      <c r="BD162" s="340">
        <f t="shared" si="70"/>
        <v>0</v>
      </c>
      <c r="BE162" s="135">
        <f t="shared" si="70"/>
        <v>0</v>
      </c>
      <c r="BF162" s="128">
        <f t="shared" si="70"/>
        <v>0</v>
      </c>
      <c r="BG162" s="128">
        <f t="shared" si="70"/>
        <v>0</v>
      </c>
      <c r="BH162" s="136">
        <f t="shared" si="70"/>
        <v>0</v>
      </c>
      <c r="BI162" s="135">
        <f t="shared" si="70"/>
        <v>0</v>
      </c>
      <c r="BJ162" s="128">
        <f t="shared" si="70"/>
        <v>0</v>
      </c>
      <c r="BK162" s="128">
        <f t="shared" si="70"/>
        <v>0</v>
      </c>
      <c r="BL162" s="136">
        <f t="shared" si="70"/>
        <v>0</v>
      </c>
      <c r="BM162" s="515"/>
      <c r="BN162" s="515"/>
      <c r="BO162" s="515"/>
      <c r="BP162" s="515"/>
      <c r="BQ162" s="515"/>
      <c r="BR162" s="517"/>
      <c r="BS162" s="517"/>
      <c r="BT162" s="517"/>
      <c r="BU162" s="517"/>
      <c r="BV162" s="517"/>
    </row>
    <row r="163" spans="1:74" s="5" customFormat="1" ht="21.75" customHeight="1" collapsed="1" x14ac:dyDescent="0.25">
      <c r="A163" s="666"/>
      <c r="B163" s="868"/>
      <c r="C163" s="904"/>
      <c r="D163" s="937" t="s">
        <v>576</v>
      </c>
      <c r="E163" s="885"/>
      <c r="F163" s="769" t="s">
        <v>242</v>
      </c>
      <c r="G163" s="12" t="s">
        <v>76</v>
      </c>
      <c r="H163" s="758" t="s">
        <v>77</v>
      </c>
      <c r="I163" s="758"/>
      <c r="J163" s="758"/>
      <c r="K163" s="758"/>
      <c r="L163" s="758" t="s">
        <v>77</v>
      </c>
      <c r="M163" s="805" t="s">
        <v>243</v>
      </c>
      <c r="N163" s="760" t="s">
        <v>244</v>
      </c>
      <c r="O163" s="56"/>
      <c r="P163" s="25"/>
      <c r="Q163" s="25"/>
      <c r="R163" s="66"/>
      <c r="S163" s="56"/>
      <c r="T163" s="25"/>
      <c r="U163" s="25"/>
      <c r="V163" s="66"/>
      <c r="W163" s="56" t="s">
        <v>76</v>
      </c>
      <c r="X163" s="25"/>
      <c r="Y163" s="25"/>
      <c r="Z163" s="25"/>
      <c r="AA163" s="66"/>
      <c r="AB163" s="56"/>
      <c r="AC163" s="25"/>
      <c r="AD163" s="25"/>
      <c r="AE163" s="66"/>
      <c r="AF163" s="56"/>
      <c r="AG163" s="25"/>
      <c r="AH163" s="25"/>
      <c r="AI163" s="66"/>
      <c r="AJ163" s="56"/>
      <c r="AK163" s="25"/>
      <c r="AL163" s="25"/>
      <c r="AM163" s="66"/>
      <c r="AN163" s="56"/>
      <c r="AO163" s="25"/>
      <c r="AP163" s="25"/>
      <c r="AQ163" s="25"/>
      <c r="AR163" s="66"/>
      <c r="AS163" s="56"/>
      <c r="AT163" s="25"/>
      <c r="AU163" s="25"/>
      <c r="AV163" s="98"/>
      <c r="AW163" s="56"/>
      <c r="AX163" s="25"/>
      <c r="AY163" s="25"/>
      <c r="AZ163" s="25"/>
      <c r="BA163" s="56"/>
      <c r="BB163" s="25"/>
      <c r="BC163" s="25"/>
      <c r="BD163" s="98"/>
      <c r="BE163" s="56"/>
      <c r="BF163" s="25"/>
      <c r="BG163" s="25"/>
      <c r="BH163" s="66"/>
      <c r="BI163" s="56"/>
      <c r="BJ163" s="25"/>
      <c r="BK163" s="25"/>
      <c r="BL163" s="66"/>
      <c r="BM163" s="52">
        <f>COUNTIF(O163:AA163,"P")</f>
        <v>1</v>
      </c>
      <c r="BN163" s="13">
        <f>COUNTIF(AB163:AM163,"P")</f>
        <v>0</v>
      </c>
      <c r="BO163" s="13">
        <f>COUNTIF(AN163:AZ163,"P")</f>
        <v>0</v>
      </c>
      <c r="BP163" s="13">
        <f>COUNTIF(BA163:BL163,"P")</f>
        <v>0</v>
      </c>
      <c r="BQ163" s="13">
        <f>SUM(BM163:BP163)</f>
        <v>1</v>
      </c>
      <c r="BR163" s="522">
        <f>+SUM(BM164)/(BM163)</f>
        <v>0</v>
      </c>
      <c r="BS163" s="522" t="e">
        <f>+SUM(BN164)/(BN163)</f>
        <v>#DIV/0!</v>
      </c>
      <c r="BT163" s="522" t="e">
        <f>+SUM(BO164)/(BO163)</f>
        <v>#DIV/0!</v>
      </c>
      <c r="BU163" s="522" t="e">
        <f>+SUM(BP164)/(BP163)</f>
        <v>#DIV/0!</v>
      </c>
      <c r="BV163" s="522">
        <f>+SUM(BQ164)/(BQ163)</f>
        <v>0</v>
      </c>
    </row>
    <row r="164" spans="1:74" s="5" customFormat="1" ht="19.5" customHeight="1" thickBot="1" x14ac:dyDescent="0.3">
      <c r="A164" s="667"/>
      <c r="B164" s="870"/>
      <c r="C164" s="938"/>
      <c r="D164" s="939"/>
      <c r="E164" s="887"/>
      <c r="F164" s="770"/>
      <c r="G164" s="12" t="s">
        <v>80</v>
      </c>
      <c r="H164" s="758"/>
      <c r="I164" s="758"/>
      <c r="J164" s="758"/>
      <c r="K164" s="758"/>
      <c r="L164" s="758"/>
      <c r="M164" s="806"/>
      <c r="N164" s="760"/>
      <c r="O164" s="58"/>
      <c r="P164" s="53"/>
      <c r="Q164" s="53"/>
      <c r="R164" s="67"/>
      <c r="S164" s="58"/>
      <c r="T164" s="54"/>
      <c r="U164" s="54"/>
      <c r="V164" s="59"/>
      <c r="W164" s="58"/>
      <c r="X164" s="54"/>
      <c r="Y164" s="54"/>
      <c r="Z164" s="54"/>
      <c r="AA164" s="59"/>
      <c r="AB164" s="71"/>
      <c r="AC164" s="54"/>
      <c r="AD164" s="54"/>
      <c r="AE164" s="59"/>
      <c r="AF164" s="71"/>
      <c r="AG164" s="54"/>
      <c r="AH164" s="54"/>
      <c r="AI164" s="59"/>
      <c r="AJ164" s="71"/>
      <c r="AK164" s="54"/>
      <c r="AL164" s="54"/>
      <c r="AM164" s="59"/>
      <c r="AN164" s="71"/>
      <c r="AO164" s="54"/>
      <c r="AP164" s="54"/>
      <c r="AQ164" s="54"/>
      <c r="AR164" s="59"/>
      <c r="AS164" s="71"/>
      <c r="AT164" s="54"/>
      <c r="AU164" s="54"/>
      <c r="AV164" s="123"/>
      <c r="AW164" s="71"/>
      <c r="AX164" s="54"/>
      <c r="AY164" s="54"/>
      <c r="AZ164" s="54"/>
      <c r="BA164" s="71"/>
      <c r="BB164" s="54"/>
      <c r="BC164" s="54"/>
      <c r="BD164" s="123"/>
      <c r="BE164" s="71"/>
      <c r="BF164" s="54"/>
      <c r="BG164" s="54"/>
      <c r="BH164" s="59"/>
      <c r="BI164" s="71"/>
      <c r="BJ164" s="54"/>
      <c r="BK164" s="54"/>
      <c r="BL164" s="59"/>
      <c r="BM164" s="60">
        <f>COUNTIF(O164:AA164,"E")</f>
        <v>0</v>
      </c>
      <c r="BN164" s="46">
        <f>COUNTIF(AB164:AM164,"E")</f>
        <v>0</v>
      </c>
      <c r="BO164" s="46">
        <f>COUNTIF(AN164:AZ164,"E")</f>
        <v>0</v>
      </c>
      <c r="BP164" s="46">
        <f>COUNTIF(BA164:BL164,"E")</f>
        <v>0</v>
      </c>
      <c r="BQ164" s="61">
        <f>SUM(BM164:BP164)</f>
        <v>0</v>
      </c>
      <c r="BR164" s="522"/>
      <c r="BS164" s="522"/>
      <c r="BT164" s="522"/>
      <c r="BU164" s="522"/>
      <c r="BV164" s="522"/>
    </row>
    <row r="165" spans="1:74" s="5" customFormat="1" ht="33.75" hidden="1" customHeight="1" outlineLevel="1" x14ac:dyDescent="0.25">
      <c r="A165" s="547">
        <v>58</v>
      </c>
      <c r="B165" s="868"/>
      <c r="C165" s="938"/>
      <c r="D165" s="937" t="s">
        <v>577</v>
      </c>
      <c r="E165" s="885"/>
      <c r="F165" s="940" t="s">
        <v>245</v>
      </c>
      <c r="G165" s="12" t="s">
        <v>76</v>
      </c>
      <c r="H165" s="941"/>
      <c r="I165" s="941"/>
      <c r="J165" s="941"/>
      <c r="K165" s="941"/>
      <c r="L165" s="941"/>
      <c r="M165" s="805" t="s">
        <v>243</v>
      </c>
      <c r="N165" s="760" t="s">
        <v>244</v>
      </c>
      <c r="O165" s="68"/>
      <c r="P165" s="62"/>
      <c r="Q165" s="62"/>
      <c r="R165" s="125"/>
      <c r="S165" s="68"/>
      <c r="T165" s="63"/>
      <c r="U165" s="63"/>
      <c r="V165" s="70"/>
      <c r="W165" s="68"/>
      <c r="X165" s="63"/>
      <c r="Y165" s="63" t="s">
        <v>76</v>
      </c>
      <c r="Z165" s="63" t="s">
        <v>76</v>
      </c>
      <c r="AA165" s="70"/>
      <c r="AB165" s="72"/>
      <c r="AC165" s="63" t="s">
        <v>76</v>
      </c>
      <c r="AD165" s="63"/>
      <c r="AE165" s="70"/>
      <c r="AF165" s="72"/>
      <c r="AG165" s="63" t="s">
        <v>76</v>
      </c>
      <c r="AH165" s="63"/>
      <c r="AI165" s="70"/>
      <c r="AJ165" s="72"/>
      <c r="AK165" s="63" t="s">
        <v>76</v>
      </c>
      <c r="AL165" s="63"/>
      <c r="AM165" s="70"/>
      <c r="AN165" s="72"/>
      <c r="AO165" s="63" t="s">
        <v>76</v>
      </c>
      <c r="AP165" s="63"/>
      <c r="AQ165" s="63"/>
      <c r="AR165" s="70"/>
      <c r="AS165" s="72"/>
      <c r="AT165" s="63" t="s">
        <v>76</v>
      </c>
      <c r="AU165" s="63"/>
      <c r="AV165" s="264"/>
      <c r="AW165" s="72"/>
      <c r="AX165" s="63" t="s">
        <v>76</v>
      </c>
      <c r="AY165" s="63"/>
      <c r="AZ165" s="63"/>
      <c r="BA165" s="72"/>
      <c r="BB165" s="63"/>
      <c r="BC165" s="63" t="s">
        <v>76</v>
      </c>
      <c r="BD165" s="264"/>
      <c r="BE165" s="72"/>
      <c r="BF165" s="63" t="s">
        <v>76</v>
      </c>
      <c r="BG165" s="63"/>
      <c r="BH165" s="70"/>
      <c r="BI165" s="72"/>
      <c r="BJ165" s="63"/>
      <c r="BK165" s="63"/>
      <c r="BL165" s="70"/>
      <c r="BM165" s="52">
        <f>COUNTIF(O165:AA165,"P")</f>
        <v>2</v>
      </c>
      <c r="BN165" s="13">
        <f>COUNTIF(AB165:AM165,"P")</f>
        <v>3</v>
      </c>
      <c r="BO165" s="13">
        <f>COUNTIF(AN165:AZ165,"P")</f>
        <v>3</v>
      </c>
      <c r="BP165" s="13">
        <f>COUNTIF(BA165:BL165,"P")</f>
        <v>2</v>
      </c>
      <c r="BQ165" s="13">
        <f t="shared" ref="BQ165:BQ172" si="71">SUM(BM165:BP165)</f>
        <v>10</v>
      </c>
      <c r="BR165" s="522">
        <f>+SUM(BM166)/(BM165)</f>
        <v>0</v>
      </c>
      <c r="BS165" s="522">
        <f>+SUM(BN166)/(BN165)</f>
        <v>0</v>
      </c>
      <c r="BT165" s="522">
        <f>+SUM(BO166)/(BO165)</f>
        <v>0</v>
      </c>
      <c r="BU165" s="522">
        <f>+SUM(BP166)/(BP165)</f>
        <v>0</v>
      </c>
      <c r="BV165" s="522">
        <f>+SUM(BQ166)/(BQ165)</f>
        <v>0</v>
      </c>
    </row>
    <row r="166" spans="1:74" s="5" customFormat="1" ht="39" hidden="1" customHeight="1" outlineLevel="1" x14ac:dyDescent="0.25">
      <c r="A166" s="548"/>
      <c r="B166" s="871"/>
      <c r="C166" s="938"/>
      <c r="D166" s="939"/>
      <c r="E166" s="887"/>
      <c r="F166" s="770"/>
      <c r="G166" s="12" t="s">
        <v>80</v>
      </c>
      <c r="H166" s="941"/>
      <c r="I166" s="941"/>
      <c r="J166" s="941"/>
      <c r="K166" s="941"/>
      <c r="L166" s="941"/>
      <c r="M166" s="806"/>
      <c r="N166" s="760"/>
      <c r="O166" s="58"/>
      <c r="P166" s="53"/>
      <c r="Q166" s="53"/>
      <c r="R166" s="67"/>
      <c r="S166" s="58"/>
      <c r="T166" s="54"/>
      <c r="U166" s="54"/>
      <c r="V166" s="59"/>
      <c r="W166" s="58"/>
      <c r="X166" s="54"/>
      <c r="Y166" s="54"/>
      <c r="Z166" s="54"/>
      <c r="AA166" s="59"/>
      <c r="AB166" s="252"/>
      <c r="AC166" s="236"/>
      <c r="AD166" s="236"/>
      <c r="AE166" s="253"/>
      <c r="AF166" s="235"/>
      <c r="AG166" s="252"/>
      <c r="AH166" s="236"/>
      <c r="AI166" s="237"/>
      <c r="AJ166" s="71"/>
      <c r="AK166" s="252"/>
      <c r="AL166" s="54"/>
      <c r="AM166" s="252"/>
      <c r="AN166" s="71"/>
      <c r="AO166" s="54"/>
      <c r="AP166" s="54"/>
      <c r="AQ166" s="54"/>
      <c r="AR166" s="59"/>
      <c r="AS166" s="71"/>
      <c r="AT166" s="54"/>
      <c r="AU166" s="54"/>
      <c r="AV166" s="123"/>
      <c r="AW166" s="71"/>
      <c r="AX166" s="54"/>
      <c r="AY166" s="54"/>
      <c r="AZ166" s="54"/>
      <c r="BA166" s="71"/>
      <c r="BB166" s="54"/>
      <c r="BC166" s="54"/>
      <c r="BD166" s="123"/>
      <c r="BE166" s="71"/>
      <c r="BF166" s="54"/>
      <c r="BG166" s="54"/>
      <c r="BH166" s="59"/>
      <c r="BI166" s="71"/>
      <c r="BJ166" s="54"/>
      <c r="BK166" s="54"/>
      <c r="BL166" s="59"/>
      <c r="BM166" s="60">
        <f>COUNTIF(O166:AA166,"E")</f>
        <v>0</v>
      </c>
      <c r="BN166" s="46">
        <f>COUNTIF(AB166:AM166,"E")</f>
        <v>0</v>
      </c>
      <c r="BO166" s="46">
        <f>COUNTIF(AN166:AZ166,"E")</f>
        <v>0</v>
      </c>
      <c r="BP166" s="46">
        <f>COUNTIF(BA166:BL166,"E")</f>
        <v>0</v>
      </c>
      <c r="BQ166" s="61">
        <f t="shared" si="71"/>
        <v>0</v>
      </c>
      <c r="BR166" s="522"/>
      <c r="BS166" s="522"/>
      <c r="BT166" s="522"/>
      <c r="BU166" s="522"/>
      <c r="BV166" s="522"/>
    </row>
    <row r="167" spans="1:74" s="5" customFormat="1" ht="35.25" hidden="1" customHeight="1" outlineLevel="1" x14ac:dyDescent="0.25">
      <c r="A167" s="492"/>
      <c r="B167" s="871"/>
      <c r="C167" s="938"/>
      <c r="D167" s="937" t="s">
        <v>578</v>
      </c>
      <c r="E167" s="885"/>
      <c r="F167" s="779" t="s">
        <v>246</v>
      </c>
      <c r="G167" s="12" t="s">
        <v>76</v>
      </c>
      <c r="H167" s="941"/>
      <c r="I167" s="941"/>
      <c r="J167" s="941"/>
      <c r="K167" s="941"/>
      <c r="L167" s="941"/>
      <c r="M167" s="805" t="s">
        <v>243</v>
      </c>
      <c r="N167" s="760" t="s">
        <v>244</v>
      </c>
      <c r="O167" s="68"/>
      <c r="P167" s="62"/>
      <c r="Q167" s="62"/>
      <c r="R167" s="125"/>
      <c r="S167" s="68"/>
      <c r="T167" s="63"/>
      <c r="U167" s="63"/>
      <c r="V167" s="70"/>
      <c r="W167" s="68"/>
      <c r="X167" s="63"/>
      <c r="Y167" s="63"/>
      <c r="Z167" s="63"/>
      <c r="AA167" s="70"/>
      <c r="AB167" s="72"/>
      <c r="AC167" s="63"/>
      <c r="AD167" s="63" t="s">
        <v>76</v>
      </c>
      <c r="AE167" s="70"/>
      <c r="AF167" s="72"/>
      <c r="AG167" s="63"/>
      <c r="AH167" s="63"/>
      <c r="AI167" s="70"/>
      <c r="AJ167" s="72"/>
      <c r="AK167" s="63"/>
      <c r="AL167" s="63"/>
      <c r="AM167" s="70"/>
      <c r="AN167" s="72"/>
      <c r="AO167" s="63"/>
      <c r="AP167" s="63"/>
      <c r="AQ167" s="63" t="s">
        <v>76</v>
      </c>
      <c r="AR167" s="70"/>
      <c r="AS167" s="72"/>
      <c r="AT167" s="63"/>
      <c r="AU167" s="63"/>
      <c r="AV167" s="264"/>
      <c r="AW167" s="72"/>
      <c r="AX167" s="63"/>
      <c r="AY167" s="63"/>
      <c r="AZ167" s="63"/>
      <c r="BA167" s="72"/>
      <c r="BB167" s="63"/>
      <c r="BC167" s="63" t="s">
        <v>76</v>
      </c>
      <c r="BD167" s="264"/>
      <c r="BE167" s="72"/>
      <c r="BF167" s="63"/>
      <c r="BG167" s="63"/>
      <c r="BH167" s="70"/>
      <c r="BI167" s="72"/>
      <c r="BJ167" s="63"/>
      <c r="BK167" s="63"/>
      <c r="BL167" s="70"/>
      <c r="BM167" s="52">
        <f>COUNTIF(O167:AA167,"P")</f>
        <v>0</v>
      </c>
      <c r="BN167" s="13">
        <f>COUNTIF(AB167:AM167,"P")</f>
        <v>1</v>
      </c>
      <c r="BO167" s="13">
        <f>COUNTIF(AN167:AZ167,"P")</f>
        <v>1</v>
      </c>
      <c r="BP167" s="13">
        <f>COUNTIF(BA167:BL167,"P")</f>
        <v>1</v>
      </c>
      <c r="BQ167" s="13">
        <f t="shared" si="71"/>
        <v>3</v>
      </c>
      <c r="BR167" s="522" t="e">
        <f>+SUM(BM168)/(BM167)</f>
        <v>#DIV/0!</v>
      </c>
      <c r="BS167" s="522">
        <f>+SUM(BN168)/(BN167)</f>
        <v>0</v>
      </c>
      <c r="BT167" s="522">
        <f>+SUM(BO168)/(BO167)</f>
        <v>0</v>
      </c>
      <c r="BU167" s="522">
        <f>+SUM(BP168)/(BP167)</f>
        <v>0</v>
      </c>
      <c r="BV167" s="522">
        <f>+SUM(BQ168)/(BQ167)</f>
        <v>0</v>
      </c>
    </row>
    <row r="168" spans="1:74" s="5" customFormat="1" ht="36" hidden="1" customHeight="1" outlineLevel="1" x14ac:dyDescent="0.25">
      <c r="A168" s="492"/>
      <c r="B168" s="871"/>
      <c r="C168" s="938"/>
      <c r="D168" s="939"/>
      <c r="E168" s="887"/>
      <c r="F168" s="779"/>
      <c r="G168" s="12" t="s">
        <v>80</v>
      </c>
      <c r="H168" s="941"/>
      <c r="I168" s="941"/>
      <c r="J168" s="941"/>
      <c r="K168" s="941"/>
      <c r="L168" s="941"/>
      <c r="M168" s="806"/>
      <c r="N168" s="760"/>
      <c r="O168" s="58"/>
      <c r="P168" s="53"/>
      <c r="Q168" s="53"/>
      <c r="R168" s="67"/>
      <c r="S168" s="58"/>
      <c r="T168" s="54"/>
      <c r="U168" s="54"/>
      <c r="V168" s="59"/>
      <c r="W168" s="58"/>
      <c r="X168" s="54"/>
      <c r="Y168" s="54"/>
      <c r="Z168" s="54"/>
      <c r="AA168" s="59"/>
      <c r="AB168" s="252"/>
      <c r="AC168" s="236"/>
      <c r="AD168" s="236"/>
      <c r="AE168" s="253"/>
      <c r="AF168" s="235"/>
      <c r="AG168" s="236"/>
      <c r="AH168" s="236"/>
      <c r="AI168" s="237"/>
      <c r="AJ168" s="71"/>
      <c r="AK168" s="54"/>
      <c r="AL168" s="236"/>
      <c r="AM168" s="59"/>
      <c r="AN168" s="71"/>
      <c r="AO168" s="54"/>
      <c r="AP168" s="54"/>
      <c r="AQ168" s="54"/>
      <c r="AR168" s="59"/>
      <c r="AS168" s="71"/>
      <c r="AT168" s="54"/>
      <c r="AU168" s="54"/>
      <c r="AV168" s="123"/>
      <c r="AW168" s="71"/>
      <c r="AX168" s="54"/>
      <c r="AY168" s="54"/>
      <c r="AZ168" s="54"/>
      <c r="BA168" s="71"/>
      <c r="BB168" s="54"/>
      <c r="BC168" s="54"/>
      <c r="BD168" s="123"/>
      <c r="BE168" s="71"/>
      <c r="BF168" s="54"/>
      <c r="BG168" s="54"/>
      <c r="BH168" s="59"/>
      <c r="BI168" s="71"/>
      <c r="BJ168" s="54"/>
      <c r="BK168" s="54"/>
      <c r="BL168" s="59"/>
      <c r="BM168" s="60">
        <f>COUNTIF(O168:AA168,"E")</f>
        <v>0</v>
      </c>
      <c r="BN168" s="46">
        <f>COUNTIF(AB168:AM168,"E")</f>
        <v>0</v>
      </c>
      <c r="BO168" s="46">
        <f>COUNTIF(AN168:AZ168,"E")</f>
        <v>0</v>
      </c>
      <c r="BP168" s="46">
        <f>COUNTIF(BA168:BL168,"E")</f>
        <v>0</v>
      </c>
      <c r="BQ168" s="61">
        <f t="shared" si="71"/>
        <v>0</v>
      </c>
      <c r="BR168" s="522"/>
      <c r="BS168" s="522"/>
      <c r="BT168" s="522"/>
      <c r="BU168" s="522"/>
      <c r="BV168" s="522"/>
    </row>
    <row r="169" spans="1:74" s="5" customFormat="1" ht="25.5" hidden="1" customHeight="1" outlineLevel="1" x14ac:dyDescent="0.25">
      <c r="A169" s="492"/>
      <c r="B169" s="871"/>
      <c r="C169" s="938"/>
      <c r="D169" s="937" t="s">
        <v>579</v>
      </c>
      <c r="E169" s="885"/>
      <c r="F169" s="779" t="s">
        <v>247</v>
      </c>
      <c r="G169" s="12" t="s">
        <v>76</v>
      </c>
      <c r="H169" s="941"/>
      <c r="I169" s="941"/>
      <c r="J169" s="941"/>
      <c r="K169" s="941"/>
      <c r="L169" s="941"/>
      <c r="M169" s="805" t="s">
        <v>243</v>
      </c>
      <c r="N169" s="760" t="s">
        <v>244</v>
      </c>
      <c r="O169" s="68"/>
      <c r="P169" s="62"/>
      <c r="Q169" s="62"/>
      <c r="R169" s="125"/>
      <c r="S169" s="68"/>
      <c r="T169" s="63"/>
      <c r="U169" s="63"/>
      <c r="V169" s="70"/>
      <c r="W169" s="68"/>
      <c r="X169" s="63"/>
      <c r="Y169" s="63"/>
      <c r="Z169" s="63"/>
      <c r="AA169" s="70"/>
      <c r="AB169" s="72"/>
      <c r="AC169" s="63"/>
      <c r="AD169" s="63"/>
      <c r="AE169" s="70"/>
      <c r="AF169" s="72"/>
      <c r="AG169" s="63"/>
      <c r="AH169" s="63" t="s">
        <v>76</v>
      </c>
      <c r="AI169" s="70"/>
      <c r="AJ169" s="72"/>
      <c r="AK169" s="63"/>
      <c r="AL169" s="63"/>
      <c r="AM169" s="70"/>
      <c r="AN169" s="72"/>
      <c r="AO169" s="63"/>
      <c r="AP169" s="63"/>
      <c r="AQ169" s="63"/>
      <c r="AR169" s="70"/>
      <c r="AS169" s="72"/>
      <c r="AT169" s="63"/>
      <c r="AU169" s="63"/>
      <c r="AV169" s="264"/>
      <c r="AW169" s="72"/>
      <c r="AX169" s="63"/>
      <c r="AY169" s="63"/>
      <c r="AZ169" s="63" t="s">
        <v>76</v>
      </c>
      <c r="BA169" s="72"/>
      <c r="BB169" s="63"/>
      <c r="BC169" s="63"/>
      <c r="BD169" s="264"/>
      <c r="BE169" s="72"/>
      <c r="BF169" s="63"/>
      <c r="BG169" s="63"/>
      <c r="BH169" s="70"/>
      <c r="BI169" s="72"/>
      <c r="BJ169" s="63"/>
      <c r="BK169" s="63"/>
      <c r="BL169" s="70"/>
      <c r="BM169" s="52">
        <f>COUNTIF(O169:AA169,"P")</f>
        <v>0</v>
      </c>
      <c r="BN169" s="13">
        <f>COUNTIF(AB169:AM169,"P")</f>
        <v>1</v>
      </c>
      <c r="BO169" s="13">
        <f>COUNTIF(AN169:AZ169,"P")</f>
        <v>1</v>
      </c>
      <c r="BP169" s="13">
        <f>COUNTIF(BA169:BL169,"P")</f>
        <v>0</v>
      </c>
      <c r="BQ169" s="13">
        <f t="shared" si="71"/>
        <v>2</v>
      </c>
      <c r="BR169" s="522" t="e">
        <f>+SUM(BM170)/(BM169)</f>
        <v>#DIV/0!</v>
      </c>
      <c r="BS169" s="522">
        <f>+SUM(BN170)/(BN169)</f>
        <v>0</v>
      </c>
      <c r="BT169" s="522">
        <f>+SUM(BO170)/(BO169)</f>
        <v>0</v>
      </c>
      <c r="BU169" s="522" t="e">
        <f>+SUM(BP170)/(BP169)</f>
        <v>#DIV/0!</v>
      </c>
      <c r="BV169" s="522">
        <f>+SUM(BQ170)/(BQ169)</f>
        <v>0</v>
      </c>
    </row>
    <row r="170" spans="1:74" s="5" customFormat="1" ht="43.5" hidden="1" customHeight="1" outlineLevel="1" x14ac:dyDescent="0.25">
      <c r="A170" s="492"/>
      <c r="B170" s="871"/>
      <c r="C170" s="938"/>
      <c r="D170" s="939"/>
      <c r="E170" s="887"/>
      <c r="F170" s="779"/>
      <c r="G170" s="12" t="s">
        <v>80</v>
      </c>
      <c r="H170" s="941"/>
      <c r="I170" s="941"/>
      <c r="J170" s="941"/>
      <c r="K170" s="941"/>
      <c r="L170" s="941"/>
      <c r="M170" s="806"/>
      <c r="N170" s="760"/>
      <c r="O170" s="58"/>
      <c r="P170" s="53"/>
      <c r="Q170" s="53"/>
      <c r="R170" s="67"/>
      <c r="S170" s="58"/>
      <c r="T170" s="54"/>
      <c r="U170" s="54"/>
      <c r="V170" s="59"/>
      <c r="W170" s="58"/>
      <c r="X170" s="54"/>
      <c r="Y170" s="54"/>
      <c r="Z170" s="54"/>
      <c r="AA170" s="59"/>
      <c r="AB170" s="252"/>
      <c r="AC170" s="236"/>
      <c r="AD170" s="236"/>
      <c r="AE170" s="236"/>
      <c r="AF170" s="235"/>
      <c r="AG170" s="236"/>
      <c r="AH170" s="236"/>
      <c r="AI170" s="237"/>
      <c r="AJ170" s="71"/>
      <c r="AK170" s="54"/>
      <c r="AL170" s="54"/>
      <c r="AM170" s="236"/>
      <c r="AN170" s="71"/>
      <c r="AO170" s="54"/>
      <c r="AP170" s="54"/>
      <c r="AQ170" s="54"/>
      <c r="AR170" s="59"/>
      <c r="AS170" s="71"/>
      <c r="AT170" s="54"/>
      <c r="AU170" s="54"/>
      <c r="AV170" s="123"/>
      <c r="AW170" s="71"/>
      <c r="AX170" s="54"/>
      <c r="AY170" s="54"/>
      <c r="AZ170" s="54"/>
      <c r="BA170" s="71"/>
      <c r="BB170" s="54"/>
      <c r="BC170" s="54"/>
      <c r="BD170" s="123"/>
      <c r="BE170" s="71"/>
      <c r="BF170" s="54"/>
      <c r="BG170" s="54"/>
      <c r="BH170" s="59"/>
      <c r="BI170" s="71"/>
      <c r="BJ170" s="54"/>
      <c r="BK170" s="54"/>
      <c r="BL170" s="59"/>
      <c r="BM170" s="60">
        <f>COUNTIF(O170:AA170,"E")</f>
        <v>0</v>
      </c>
      <c r="BN170" s="46">
        <f>COUNTIF(AB170:AM170,"E")</f>
        <v>0</v>
      </c>
      <c r="BO170" s="46">
        <f>COUNTIF(AN170:AZ170,"E")</f>
        <v>0</v>
      </c>
      <c r="BP170" s="46">
        <f>COUNTIF(BA170:BL170,"E")</f>
        <v>0</v>
      </c>
      <c r="BQ170" s="61">
        <f t="shared" si="71"/>
        <v>0</v>
      </c>
      <c r="BR170" s="522"/>
      <c r="BS170" s="522"/>
      <c r="BT170" s="522"/>
      <c r="BU170" s="522"/>
      <c r="BV170" s="522"/>
    </row>
    <row r="171" spans="1:74" s="5" customFormat="1" ht="36" hidden="1" customHeight="1" outlineLevel="1" x14ac:dyDescent="0.25">
      <c r="A171" s="492"/>
      <c r="B171" s="871"/>
      <c r="C171" s="938"/>
      <c r="D171" s="937" t="s">
        <v>248</v>
      </c>
      <c r="E171" s="885"/>
      <c r="F171" s="942" t="s">
        <v>249</v>
      </c>
      <c r="G171" s="12" t="s">
        <v>76</v>
      </c>
      <c r="H171" s="941"/>
      <c r="I171" s="941"/>
      <c r="J171" s="941"/>
      <c r="K171" s="941"/>
      <c r="L171" s="941"/>
      <c r="M171" s="805" t="s">
        <v>243</v>
      </c>
      <c r="N171" s="833" t="s">
        <v>244</v>
      </c>
      <c r="O171" s="68"/>
      <c r="P171" s="62"/>
      <c r="Q171" s="62"/>
      <c r="R171" s="125"/>
      <c r="S171" s="68"/>
      <c r="T171" s="63"/>
      <c r="U171" s="63"/>
      <c r="V171" s="70"/>
      <c r="W171" s="68"/>
      <c r="X171" s="63"/>
      <c r="Y171" s="63"/>
      <c r="Z171" s="165" t="s">
        <v>76</v>
      </c>
      <c r="AA171" s="166"/>
      <c r="AB171" s="164"/>
      <c r="AC171" s="176"/>
      <c r="AD171" s="165"/>
      <c r="AE171" s="166"/>
      <c r="AF171" s="164"/>
      <c r="AG171" s="165"/>
      <c r="AH171" s="165"/>
      <c r="AI171" s="166"/>
      <c r="AJ171" s="164"/>
      <c r="AK171" s="165"/>
      <c r="AL171" s="165"/>
      <c r="AM171" s="166" t="s">
        <v>76</v>
      </c>
      <c r="AN171" s="164"/>
      <c r="AO171" s="165"/>
      <c r="AP171" s="165"/>
      <c r="AQ171" s="165"/>
      <c r="AR171" s="166"/>
      <c r="AS171" s="164"/>
      <c r="AT171" s="165"/>
      <c r="AU171" s="165"/>
      <c r="AV171" s="273"/>
      <c r="AW171" s="164"/>
      <c r="AX171" s="165"/>
      <c r="AY171" s="165"/>
      <c r="AZ171" s="165" t="s">
        <v>76</v>
      </c>
      <c r="BA171" s="164"/>
      <c r="BB171" s="165"/>
      <c r="BC171" s="165"/>
      <c r="BD171" s="273"/>
      <c r="BE171" s="164"/>
      <c r="BF171" s="165"/>
      <c r="BG171" s="165"/>
      <c r="BH171" s="166"/>
      <c r="BI171" s="164"/>
      <c r="BJ171" s="165" t="s">
        <v>76</v>
      </c>
      <c r="BK171" s="165"/>
      <c r="BL171" s="70"/>
      <c r="BM171" s="52">
        <f>COUNTIF(O171:AA171,"P")</f>
        <v>1</v>
      </c>
      <c r="BN171" s="13">
        <f>COUNTIF(AB171:AM171,"P")</f>
        <v>1</v>
      </c>
      <c r="BO171" s="13">
        <f>COUNTIF(AN171:AZ171,"P")</f>
        <v>1</v>
      </c>
      <c r="BP171" s="13">
        <f>COUNTIF(BA171:BL171,"P")</f>
        <v>1</v>
      </c>
      <c r="BQ171" s="13">
        <f t="shared" si="71"/>
        <v>4</v>
      </c>
      <c r="BR171" s="522">
        <f>+SUM(BM172)/(BM171)</f>
        <v>0</v>
      </c>
      <c r="BS171" s="522">
        <f>+SUM(BN172)/(BN171)</f>
        <v>0</v>
      </c>
      <c r="BT171" s="522">
        <f>+SUM(BO172)/(BO171)</f>
        <v>0</v>
      </c>
      <c r="BU171" s="522">
        <f>+SUM(BP172)/(BP171)</f>
        <v>0</v>
      </c>
      <c r="BV171" s="522">
        <f>+SUM(BQ172)/(BQ171)</f>
        <v>0</v>
      </c>
    </row>
    <row r="172" spans="1:74" s="5" customFormat="1" ht="25.5" hidden="1" customHeight="1" outlineLevel="1" x14ac:dyDescent="0.25">
      <c r="A172" s="492"/>
      <c r="B172" s="871"/>
      <c r="C172" s="938"/>
      <c r="D172" s="939"/>
      <c r="E172" s="887"/>
      <c r="F172" s="942" t="s">
        <v>250</v>
      </c>
      <c r="G172" s="12" t="s">
        <v>80</v>
      </c>
      <c r="H172" s="941"/>
      <c r="I172" s="941"/>
      <c r="J172" s="941"/>
      <c r="K172" s="941"/>
      <c r="L172" s="941"/>
      <c r="M172" s="806"/>
      <c r="N172" s="839"/>
      <c r="O172" s="58"/>
      <c r="P172" s="53"/>
      <c r="Q172" s="53"/>
      <c r="R172" s="67"/>
      <c r="S172" s="58"/>
      <c r="T172" s="54"/>
      <c r="U172" s="54"/>
      <c r="V172" s="59"/>
      <c r="W172" s="58"/>
      <c r="X172" s="54"/>
      <c r="Y172" s="54"/>
      <c r="Z172" s="54"/>
      <c r="AA172" s="59"/>
      <c r="AB172" s="252"/>
      <c r="AC172" s="236"/>
      <c r="AD172" s="236"/>
      <c r="AE172" s="253"/>
      <c r="AF172" s="235"/>
      <c r="AG172" s="236"/>
      <c r="AH172" s="236"/>
      <c r="AI172" s="237"/>
      <c r="AJ172" s="71"/>
      <c r="AK172" s="236"/>
      <c r="AL172" s="54"/>
      <c r="AM172" s="59"/>
      <c r="AN172" s="58"/>
      <c r="AO172" s="53"/>
      <c r="AP172" s="53"/>
      <c r="AQ172" s="53"/>
      <c r="AR172" s="67"/>
      <c r="AS172" s="71"/>
      <c r="AT172" s="54"/>
      <c r="AU172" s="54"/>
      <c r="AV172" s="123"/>
      <c r="AW172" s="71"/>
      <c r="AX172" s="54"/>
      <c r="AY172" s="54"/>
      <c r="AZ172" s="54"/>
      <c r="BA172" s="71"/>
      <c r="BB172" s="54"/>
      <c r="BC172" s="54"/>
      <c r="BD172" s="123"/>
      <c r="BE172" s="71"/>
      <c r="BF172" s="54"/>
      <c r="BG172" s="54"/>
      <c r="BH172" s="59"/>
      <c r="BI172" s="71"/>
      <c r="BJ172" s="54"/>
      <c r="BK172" s="54"/>
      <c r="BL172" s="59"/>
      <c r="BM172" s="60">
        <f>COUNTIF(O172:AA172,"E")</f>
        <v>0</v>
      </c>
      <c r="BN172" s="46">
        <f>COUNTIF(AB172:AM172,"E")</f>
        <v>0</v>
      </c>
      <c r="BO172" s="46">
        <f>COUNTIF(AN172:AZ172,"E")</f>
        <v>0</v>
      </c>
      <c r="BP172" s="46">
        <f>COUNTIF(BA172:BL172,"E")</f>
        <v>0</v>
      </c>
      <c r="BQ172" s="61">
        <f t="shared" si="71"/>
        <v>0</v>
      </c>
      <c r="BR172" s="522"/>
      <c r="BS172" s="522"/>
      <c r="BT172" s="522"/>
      <c r="BU172" s="522"/>
      <c r="BV172" s="522"/>
    </row>
    <row r="173" spans="1:74" s="5" customFormat="1" ht="20.25" hidden="1" customHeight="1" outlineLevel="1" x14ac:dyDescent="0.25">
      <c r="A173" s="492"/>
      <c r="B173" s="871"/>
      <c r="C173" s="938"/>
      <c r="D173" s="937" t="s">
        <v>248</v>
      </c>
      <c r="E173" s="885"/>
      <c r="F173" s="942" t="s">
        <v>249</v>
      </c>
      <c r="G173" s="12" t="s">
        <v>76</v>
      </c>
      <c r="H173" s="941"/>
      <c r="I173" s="941"/>
      <c r="J173" s="941"/>
      <c r="K173" s="941"/>
      <c r="L173" s="941"/>
      <c r="M173" s="805" t="s">
        <v>243</v>
      </c>
      <c r="N173" s="833" t="s">
        <v>244</v>
      </c>
      <c r="O173" s="68"/>
      <c r="P173" s="62"/>
      <c r="Q173" s="62"/>
      <c r="R173" s="125"/>
      <c r="S173" s="68"/>
      <c r="T173" s="63"/>
      <c r="U173" s="63"/>
      <c r="V173" s="70"/>
      <c r="W173" s="68"/>
      <c r="X173" s="63"/>
      <c r="Y173" s="63"/>
      <c r="Z173" s="165" t="s">
        <v>76</v>
      </c>
      <c r="AA173" s="166"/>
      <c r="AB173" s="164"/>
      <c r="AC173" s="176"/>
      <c r="AD173" s="165"/>
      <c r="AE173" s="166"/>
      <c r="AF173" s="164"/>
      <c r="AG173" s="165"/>
      <c r="AH173" s="165"/>
      <c r="AI173" s="166"/>
      <c r="AJ173" s="164"/>
      <c r="AK173" s="165"/>
      <c r="AL173" s="165"/>
      <c r="AM173" s="166" t="s">
        <v>76</v>
      </c>
      <c r="AN173" s="164"/>
      <c r="AO173" s="165"/>
      <c r="AP173" s="165"/>
      <c r="AQ173" s="165"/>
      <c r="AR173" s="166"/>
      <c r="AS173" s="164"/>
      <c r="AT173" s="165"/>
      <c r="AU173" s="165"/>
      <c r="AV173" s="273"/>
      <c r="AW173" s="164"/>
      <c r="AX173" s="165"/>
      <c r="AY173" s="165"/>
      <c r="AZ173" s="165" t="s">
        <v>76</v>
      </c>
      <c r="BA173" s="164"/>
      <c r="BB173" s="165"/>
      <c r="BC173" s="165"/>
      <c r="BD173" s="273"/>
      <c r="BE173" s="164"/>
      <c r="BF173" s="165"/>
      <c r="BG173" s="165"/>
      <c r="BH173" s="166"/>
      <c r="BI173" s="164"/>
      <c r="BJ173" s="165" t="s">
        <v>76</v>
      </c>
      <c r="BK173" s="165"/>
      <c r="BL173" s="70"/>
      <c r="BM173" s="52">
        <f>COUNTIF(O173:AA173,"P")</f>
        <v>1</v>
      </c>
      <c r="BN173" s="13">
        <f>COUNTIF(AB173:AM173,"P")</f>
        <v>1</v>
      </c>
      <c r="BO173" s="13">
        <f>COUNTIF(AN173:AZ173,"P")</f>
        <v>1</v>
      </c>
      <c r="BP173" s="13">
        <f>COUNTIF(BA173:BL173,"P")</f>
        <v>1</v>
      </c>
      <c r="BQ173" s="13">
        <f>SUM(BM173:BP173)</f>
        <v>4</v>
      </c>
      <c r="BR173" s="522">
        <f>+SUM(BM174)/(BM173)</f>
        <v>0</v>
      </c>
      <c r="BS173" s="522">
        <f>+SUM(BN174)/(BN173)</f>
        <v>0</v>
      </c>
      <c r="BT173" s="522">
        <f>+SUM(BO174)/(BO173)</f>
        <v>0</v>
      </c>
      <c r="BU173" s="522">
        <f>+SUM(BP174)/(BP173)</f>
        <v>0</v>
      </c>
      <c r="BV173" s="522">
        <f>+SUM(BQ174)/(BQ173)</f>
        <v>0</v>
      </c>
    </row>
    <row r="174" spans="1:74" s="5" customFormat="1" ht="51.75" hidden="1" outlineLevel="1" thickBot="1" x14ac:dyDescent="0.3">
      <c r="A174" s="492"/>
      <c r="B174" s="871"/>
      <c r="C174" s="938"/>
      <c r="D174" s="939"/>
      <c r="E174" s="887"/>
      <c r="F174" s="942" t="s">
        <v>250</v>
      </c>
      <c r="G174" s="12" t="s">
        <v>80</v>
      </c>
      <c r="H174" s="941"/>
      <c r="I174" s="941"/>
      <c r="J174" s="941"/>
      <c r="K174" s="941"/>
      <c r="L174" s="941"/>
      <c r="M174" s="806"/>
      <c r="N174" s="839"/>
      <c r="O174" s="58"/>
      <c r="P174" s="53"/>
      <c r="Q174" s="53"/>
      <c r="R174" s="67"/>
      <c r="S174" s="58"/>
      <c r="T174" s="54"/>
      <c r="U174" s="54"/>
      <c r="V174" s="59"/>
      <c r="W174" s="58"/>
      <c r="X174" s="54"/>
      <c r="Y174" s="54"/>
      <c r="Z174" s="54"/>
      <c r="AA174" s="59"/>
      <c r="AB174" s="252"/>
      <c r="AC174" s="236"/>
      <c r="AD174" s="236"/>
      <c r="AE174" s="253"/>
      <c r="AF174" s="235"/>
      <c r="AG174" s="236"/>
      <c r="AH174" s="236"/>
      <c r="AI174" s="237"/>
      <c r="AJ174" s="71"/>
      <c r="AK174" s="236"/>
      <c r="AL174" s="54"/>
      <c r="AM174" s="59"/>
      <c r="AN174" s="58"/>
      <c r="AO174" s="53"/>
      <c r="AP174" s="53"/>
      <c r="AQ174" s="53"/>
      <c r="AR174" s="67"/>
      <c r="AS174" s="71"/>
      <c r="AT174" s="54"/>
      <c r="AU174" s="54"/>
      <c r="AV174" s="123"/>
      <c r="AW174" s="71"/>
      <c r="AX174" s="54"/>
      <c r="AY174" s="54"/>
      <c r="AZ174" s="54"/>
      <c r="BA174" s="71"/>
      <c r="BB174" s="54"/>
      <c r="BC174" s="54"/>
      <c r="BD174" s="123"/>
      <c r="BE174" s="71"/>
      <c r="BF174" s="54"/>
      <c r="BG174" s="54"/>
      <c r="BH174" s="59"/>
      <c r="BI174" s="71"/>
      <c r="BJ174" s="54"/>
      <c r="BK174" s="54"/>
      <c r="BL174" s="59"/>
      <c r="BM174" s="60">
        <f>COUNTIF(O174:AA174,"E")</f>
        <v>0</v>
      </c>
      <c r="BN174" s="46">
        <f>COUNTIF(AB174:AM174,"E")</f>
        <v>0</v>
      </c>
      <c r="BO174" s="46">
        <f>COUNTIF(AN174:AZ174,"E")</f>
        <v>0</v>
      </c>
      <c r="BP174" s="46">
        <f>COUNTIF(BA174:BL174,"E")</f>
        <v>0</v>
      </c>
      <c r="BQ174" s="61">
        <f>SUM(BM174:BP174)</f>
        <v>0</v>
      </c>
      <c r="BR174" s="522"/>
      <c r="BS174" s="522"/>
      <c r="BT174" s="522"/>
      <c r="BU174" s="522"/>
      <c r="BV174" s="522"/>
    </row>
    <row r="175" spans="1:74" s="5" customFormat="1" ht="21.75" customHeight="1" collapsed="1" x14ac:dyDescent="0.25">
      <c r="A175" s="544"/>
      <c r="B175" s="868"/>
      <c r="C175" s="943"/>
      <c r="D175" s="935" t="s">
        <v>251</v>
      </c>
      <c r="E175" s="936"/>
      <c r="F175" s="944"/>
      <c r="G175" s="25" t="s">
        <v>76</v>
      </c>
      <c r="H175" s="758" t="s">
        <v>77</v>
      </c>
      <c r="I175" s="758" t="s">
        <v>77</v>
      </c>
      <c r="J175" s="758"/>
      <c r="K175" s="758" t="s">
        <v>77</v>
      </c>
      <c r="L175" s="758" t="s">
        <v>77</v>
      </c>
      <c r="M175" s="805" t="s">
        <v>78</v>
      </c>
      <c r="N175" s="760" t="s">
        <v>252</v>
      </c>
      <c r="O175" s="133">
        <f>COUNTIF(O177:O192,"P")</f>
        <v>0</v>
      </c>
      <c r="P175" s="127">
        <f t="shared" ref="P175:BL175" si="72">COUNTIF(P177:P192,"P")</f>
        <v>0</v>
      </c>
      <c r="Q175" s="127">
        <f t="shared" si="72"/>
        <v>2</v>
      </c>
      <c r="R175" s="134">
        <f t="shared" si="72"/>
        <v>1</v>
      </c>
      <c r="S175" s="133">
        <f t="shared" si="72"/>
        <v>0</v>
      </c>
      <c r="T175" s="127">
        <f t="shared" si="72"/>
        <v>0</v>
      </c>
      <c r="U175" s="127">
        <f t="shared" si="72"/>
        <v>1</v>
      </c>
      <c r="V175" s="134">
        <f t="shared" si="72"/>
        <v>0</v>
      </c>
      <c r="W175" s="133">
        <f t="shared" si="72"/>
        <v>1</v>
      </c>
      <c r="X175" s="127">
        <f t="shared" si="72"/>
        <v>2</v>
      </c>
      <c r="Y175" s="127">
        <f t="shared" si="72"/>
        <v>1</v>
      </c>
      <c r="Z175" s="127">
        <f t="shared" si="72"/>
        <v>1</v>
      </c>
      <c r="AA175" s="134"/>
      <c r="AB175" s="133">
        <f t="shared" si="72"/>
        <v>1</v>
      </c>
      <c r="AC175" s="127">
        <f t="shared" si="72"/>
        <v>1</v>
      </c>
      <c r="AD175" s="127">
        <f t="shared" si="72"/>
        <v>1</v>
      </c>
      <c r="AE175" s="134">
        <f t="shared" si="72"/>
        <v>1</v>
      </c>
      <c r="AF175" s="133">
        <f t="shared" si="72"/>
        <v>0</v>
      </c>
      <c r="AG175" s="127">
        <f t="shared" si="72"/>
        <v>1</v>
      </c>
      <c r="AH175" s="127">
        <f t="shared" si="72"/>
        <v>1</v>
      </c>
      <c r="AI175" s="134">
        <f t="shared" si="72"/>
        <v>0</v>
      </c>
      <c r="AJ175" s="133">
        <f t="shared" si="72"/>
        <v>0</v>
      </c>
      <c r="AK175" s="127">
        <f t="shared" si="72"/>
        <v>0</v>
      </c>
      <c r="AL175" s="127">
        <f t="shared" si="72"/>
        <v>1</v>
      </c>
      <c r="AM175" s="134">
        <f t="shared" si="72"/>
        <v>1</v>
      </c>
      <c r="AN175" s="133">
        <f t="shared" si="72"/>
        <v>1</v>
      </c>
      <c r="AO175" s="127">
        <f t="shared" si="72"/>
        <v>1</v>
      </c>
      <c r="AP175" s="127">
        <f t="shared" si="72"/>
        <v>1</v>
      </c>
      <c r="AQ175" s="127">
        <f t="shared" si="72"/>
        <v>0</v>
      </c>
      <c r="AR175" s="134">
        <f t="shared" si="72"/>
        <v>0</v>
      </c>
      <c r="AS175" s="133">
        <f t="shared" si="72"/>
        <v>0</v>
      </c>
      <c r="AT175" s="127">
        <f t="shared" si="72"/>
        <v>0</v>
      </c>
      <c r="AU175" s="127">
        <f t="shared" si="72"/>
        <v>1</v>
      </c>
      <c r="AV175" s="418"/>
      <c r="AW175" s="133">
        <f t="shared" si="72"/>
        <v>0</v>
      </c>
      <c r="AX175" s="127">
        <f t="shared" si="72"/>
        <v>0</v>
      </c>
      <c r="AY175" s="127"/>
      <c r="AZ175" s="127">
        <f t="shared" si="72"/>
        <v>1</v>
      </c>
      <c r="BA175" s="133">
        <f t="shared" si="72"/>
        <v>2</v>
      </c>
      <c r="BB175" s="127">
        <f t="shared" si="72"/>
        <v>0</v>
      </c>
      <c r="BC175" s="127">
        <f t="shared" si="72"/>
        <v>1</v>
      </c>
      <c r="BD175" s="127">
        <f t="shared" si="72"/>
        <v>0</v>
      </c>
      <c r="BE175" s="133">
        <f t="shared" si="72"/>
        <v>0</v>
      </c>
      <c r="BF175" s="127">
        <f t="shared" si="72"/>
        <v>0</v>
      </c>
      <c r="BG175" s="127">
        <f t="shared" si="72"/>
        <v>2</v>
      </c>
      <c r="BH175" s="134">
        <f t="shared" si="72"/>
        <v>1</v>
      </c>
      <c r="BI175" s="133">
        <f t="shared" si="72"/>
        <v>0</v>
      </c>
      <c r="BJ175" s="127">
        <f t="shared" si="72"/>
        <v>1</v>
      </c>
      <c r="BK175" s="127">
        <f t="shared" si="72"/>
        <v>1</v>
      </c>
      <c r="BL175" s="134">
        <f t="shared" si="72"/>
        <v>0</v>
      </c>
      <c r="BM175" s="514" t="e">
        <f>+SUM(BM178+BM180+BM182+BM184+BM186+BM188+BM190+BM192+BM194)/SUM(BM177+BM179+BM181+BM183+BM185+BM187+BM189+BM191+BM193)</f>
        <v>#REF!</v>
      </c>
      <c r="BN175" s="514" t="e">
        <f>+SUM(BN178+BN180+BN182+BN184+BN186+BN188+BN190+BN192+BN194)/SUM(BN177+BN179+BN181+BN183+BN185+BN187+BN189+BN191+BN193)</f>
        <v>#REF!</v>
      </c>
      <c r="BO175" s="514" t="e">
        <f>+SUM(BO178+BO180+BO182+BO184+BO186+BO188+BO190+BO192+BO194)/SUM(BO177+BO179+BO181+BO183+BO185+BO187+BO189+BO191+BO193)</f>
        <v>#REF!</v>
      </c>
      <c r="BP175" s="514" t="e">
        <f>+SUM(BP178+BP180+BP182+BP184+BP186+BP188+BP190+BP192+BP194)/SUM(BP177+BP179+BP181+BP183+BP185+BP187+BP189+BP191+BP193)</f>
        <v>#REF!</v>
      </c>
      <c r="BQ175" s="514" t="e">
        <f>+SUM(BQ178+BQ180+BQ182+BQ184+BQ186+BQ188+BQ190+BQ192+BQ194)/SUM(BQ177+BQ179+BQ181+BQ183+BQ185+BQ187+BQ189+BQ191+BQ193)</f>
        <v>#REF!</v>
      </c>
      <c r="BR175" s="516"/>
      <c r="BS175" s="516"/>
      <c r="BT175" s="516"/>
      <c r="BU175" s="516"/>
      <c r="BV175" s="516"/>
    </row>
    <row r="176" spans="1:74" s="5" customFormat="1" ht="15" thickBot="1" x14ac:dyDescent="0.3">
      <c r="A176" s="544"/>
      <c r="B176" s="870"/>
      <c r="C176" s="943"/>
      <c r="D176" s="913"/>
      <c r="E176" s="914"/>
      <c r="F176" s="945"/>
      <c r="G176" s="25" t="s">
        <v>80</v>
      </c>
      <c r="H176" s="783"/>
      <c r="I176" s="783"/>
      <c r="J176" s="783"/>
      <c r="K176" s="783"/>
      <c r="L176" s="783"/>
      <c r="M176" s="806"/>
      <c r="N176" s="760"/>
      <c r="O176" s="135">
        <f>COUNTIF(O177:O192,"E")</f>
        <v>0</v>
      </c>
      <c r="P176" s="128">
        <f t="shared" ref="P176:BL176" si="73">COUNTIF(P177:P192,"E")</f>
        <v>0</v>
      </c>
      <c r="Q176" s="128">
        <f t="shared" si="73"/>
        <v>0</v>
      </c>
      <c r="R176" s="136">
        <f t="shared" si="73"/>
        <v>0</v>
      </c>
      <c r="S176" s="135">
        <f t="shared" si="73"/>
        <v>0</v>
      </c>
      <c r="T176" s="128">
        <f t="shared" si="73"/>
        <v>0</v>
      </c>
      <c r="U176" s="128">
        <f t="shared" si="73"/>
        <v>0</v>
      </c>
      <c r="V176" s="136">
        <f t="shared" si="73"/>
        <v>0</v>
      </c>
      <c r="W176" s="135">
        <f t="shared" si="73"/>
        <v>0</v>
      </c>
      <c r="X176" s="128">
        <f t="shared" si="73"/>
        <v>0</v>
      </c>
      <c r="Y176" s="128">
        <f t="shared" si="73"/>
        <v>0</v>
      </c>
      <c r="Z176" s="128">
        <f t="shared" si="73"/>
        <v>0</v>
      </c>
      <c r="AA176" s="136"/>
      <c r="AB176" s="135">
        <f t="shared" si="73"/>
        <v>0</v>
      </c>
      <c r="AC176" s="128">
        <f t="shared" si="73"/>
        <v>0</v>
      </c>
      <c r="AD176" s="128">
        <f t="shared" si="73"/>
        <v>0</v>
      </c>
      <c r="AE176" s="136">
        <f t="shared" si="73"/>
        <v>0</v>
      </c>
      <c r="AF176" s="135">
        <f t="shared" si="73"/>
        <v>0</v>
      </c>
      <c r="AG176" s="128">
        <f t="shared" si="73"/>
        <v>0</v>
      </c>
      <c r="AH176" s="128">
        <f t="shared" si="73"/>
        <v>0</v>
      </c>
      <c r="AI176" s="136">
        <f t="shared" si="73"/>
        <v>0</v>
      </c>
      <c r="AJ176" s="135">
        <f t="shared" si="73"/>
        <v>0</v>
      </c>
      <c r="AK176" s="128">
        <f t="shared" si="73"/>
        <v>0</v>
      </c>
      <c r="AL176" s="128">
        <f t="shared" si="73"/>
        <v>0</v>
      </c>
      <c r="AM176" s="136">
        <f t="shared" si="73"/>
        <v>0</v>
      </c>
      <c r="AN176" s="135">
        <f t="shared" si="73"/>
        <v>0</v>
      </c>
      <c r="AO176" s="128">
        <f t="shared" si="73"/>
        <v>0</v>
      </c>
      <c r="AP176" s="128">
        <f t="shared" si="73"/>
        <v>0</v>
      </c>
      <c r="AQ176" s="128">
        <f t="shared" si="73"/>
        <v>0</v>
      </c>
      <c r="AR176" s="136">
        <f t="shared" si="73"/>
        <v>0</v>
      </c>
      <c r="AS176" s="135">
        <f t="shared" si="73"/>
        <v>0</v>
      </c>
      <c r="AT176" s="128">
        <f t="shared" si="73"/>
        <v>0</v>
      </c>
      <c r="AU176" s="128">
        <f t="shared" si="73"/>
        <v>0</v>
      </c>
      <c r="AV176" s="340"/>
      <c r="AW176" s="135">
        <f t="shared" si="73"/>
        <v>0</v>
      </c>
      <c r="AX176" s="128">
        <f t="shared" si="73"/>
        <v>0</v>
      </c>
      <c r="AY176" s="128"/>
      <c r="AZ176" s="128">
        <f t="shared" si="73"/>
        <v>0</v>
      </c>
      <c r="BA176" s="135">
        <f t="shared" si="73"/>
        <v>0</v>
      </c>
      <c r="BB176" s="128">
        <f t="shared" si="73"/>
        <v>0</v>
      </c>
      <c r="BC176" s="128">
        <f t="shared" si="73"/>
        <v>0</v>
      </c>
      <c r="BD176" s="128">
        <f t="shared" si="73"/>
        <v>0</v>
      </c>
      <c r="BE176" s="135">
        <f t="shared" si="73"/>
        <v>0</v>
      </c>
      <c r="BF176" s="128">
        <f t="shared" si="73"/>
        <v>0</v>
      </c>
      <c r="BG176" s="128">
        <f t="shared" si="73"/>
        <v>0</v>
      </c>
      <c r="BH176" s="136">
        <f t="shared" si="73"/>
        <v>0</v>
      </c>
      <c r="BI176" s="135">
        <f t="shared" si="73"/>
        <v>0</v>
      </c>
      <c r="BJ176" s="128">
        <f t="shared" si="73"/>
        <v>0</v>
      </c>
      <c r="BK176" s="128">
        <f t="shared" si="73"/>
        <v>0</v>
      </c>
      <c r="BL176" s="136">
        <f t="shared" si="73"/>
        <v>0</v>
      </c>
      <c r="BM176" s="515"/>
      <c r="BN176" s="515"/>
      <c r="BO176" s="515"/>
      <c r="BP176" s="515"/>
      <c r="BQ176" s="515"/>
      <c r="BR176" s="517"/>
      <c r="BS176" s="517"/>
      <c r="BT176" s="517"/>
      <c r="BU176" s="517"/>
      <c r="BV176" s="517"/>
    </row>
    <row r="177" spans="1:78" s="110" customFormat="1" ht="15.75" hidden="1" customHeight="1" outlineLevel="1" x14ac:dyDescent="0.25">
      <c r="A177" s="545">
        <v>67</v>
      </c>
      <c r="B177" s="871"/>
      <c r="C177" s="943"/>
      <c r="D177" s="937" t="s">
        <v>253</v>
      </c>
      <c r="E177" s="946"/>
      <c r="F177" s="757" t="s">
        <v>254</v>
      </c>
      <c r="G177" s="947" t="s">
        <v>76</v>
      </c>
      <c r="H177" s="783" t="s">
        <v>77</v>
      </c>
      <c r="I177" s="758" t="s">
        <v>77</v>
      </c>
      <c r="J177" s="758"/>
      <c r="K177" s="758"/>
      <c r="L177" s="783" t="s">
        <v>77</v>
      </c>
      <c r="M177" s="805" t="s">
        <v>78</v>
      </c>
      <c r="N177" s="760" t="s">
        <v>252</v>
      </c>
      <c r="O177" s="62"/>
      <c r="P177" s="62"/>
      <c r="Q177" s="62"/>
      <c r="R177" s="125"/>
      <c r="S177" s="68"/>
      <c r="T177" s="63"/>
      <c r="U177" s="63"/>
      <c r="V177" s="70"/>
      <c r="W177" s="68"/>
      <c r="X177" s="63"/>
      <c r="Y177" s="63"/>
      <c r="Z177" s="63"/>
      <c r="AA177" s="70"/>
      <c r="AB177" s="72"/>
      <c r="AC177" s="63"/>
      <c r="AD177" s="63"/>
      <c r="AE177" s="70"/>
      <c r="AF177" s="72"/>
      <c r="AG177" s="63"/>
      <c r="AH177" s="63"/>
      <c r="AI177" s="70"/>
      <c r="AJ177" s="72"/>
      <c r="AK177" s="63"/>
      <c r="AL177" s="63"/>
      <c r="AM177" s="70"/>
      <c r="AN177" s="72"/>
      <c r="AO177" s="63"/>
      <c r="AP177" s="63"/>
      <c r="AQ177" s="63"/>
      <c r="AR177" s="70"/>
      <c r="AS177" s="72"/>
      <c r="AT177" s="63"/>
      <c r="AU177" s="63"/>
      <c r="AV177" s="264"/>
      <c r="AW177" s="72"/>
      <c r="AX177" s="63"/>
      <c r="AY177" s="63"/>
      <c r="AZ177" s="63"/>
      <c r="BA177" s="72"/>
      <c r="BB177" s="63"/>
      <c r="BC177" s="63"/>
      <c r="BD177" s="264"/>
      <c r="BE177" s="72"/>
      <c r="BF177" s="63"/>
      <c r="BG177" s="63"/>
      <c r="BH177" s="70" t="s">
        <v>76</v>
      </c>
      <c r="BI177" s="72"/>
      <c r="BJ177" s="63"/>
      <c r="BK177" s="63"/>
      <c r="BL177" s="70"/>
      <c r="BM177" s="52">
        <f>COUNTIF(O177:AA177,"P")</f>
        <v>0</v>
      </c>
      <c r="BN177" s="13">
        <f>COUNTIF(AB177:AM177,"P")</f>
        <v>0</v>
      </c>
      <c r="BO177" s="13">
        <f>COUNTIF(AN177:AZ177,"P")</f>
        <v>0</v>
      </c>
      <c r="BP177" s="13">
        <f>COUNTIF(BA177:BL177,"P")</f>
        <v>1</v>
      </c>
      <c r="BQ177" s="13">
        <f>SUM(BM177:BP177)</f>
        <v>1</v>
      </c>
      <c r="BR177" s="522" t="e">
        <f>+SUM(BM178)/(BM177)</f>
        <v>#DIV/0!</v>
      </c>
      <c r="BS177" s="522" t="e">
        <f>+SUM(BN178)/(BN177)</f>
        <v>#DIV/0!</v>
      </c>
      <c r="BT177" s="522" t="e">
        <f>+SUM(BO178)/(BO177)</f>
        <v>#DIV/0!</v>
      </c>
      <c r="BU177" s="522">
        <f>+SUM(BP178)/(BP177)</f>
        <v>0</v>
      </c>
      <c r="BV177" s="522">
        <f>+SUM(BQ178)/(BQ177)</f>
        <v>0</v>
      </c>
      <c r="BX177" s="5"/>
      <c r="BY177" s="5"/>
      <c r="BZ177" s="5"/>
    </row>
    <row r="178" spans="1:78" s="5" customFormat="1" ht="21.75" hidden="1" customHeight="1" outlineLevel="1" thickBot="1" x14ac:dyDescent="0.3">
      <c r="A178" s="546"/>
      <c r="B178" s="871"/>
      <c r="C178" s="943"/>
      <c r="D178" s="939"/>
      <c r="E178" s="948"/>
      <c r="F178" s="765"/>
      <c r="G178" s="25" t="s">
        <v>80</v>
      </c>
      <c r="H178" s="784"/>
      <c r="I178" s="758"/>
      <c r="J178" s="758"/>
      <c r="K178" s="758"/>
      <c r="L178" s="784"/>
      <c r="M178" s="806"/>
      <c r="N178" s="760"/>
      <c r="O178" s="53"/>
      <c r="P178" s="53"/>
      <c r="Q178" s="53"/>
      <c r="R178" s="67"/>
      <c r="S178" s="58"/>
      <c r="T178" s="54"/>
      <c r="U178" s="54"/>
      <c r="V178" s="59"/>
      <c r="W178" s="58"/>
      <c r="X178" s="54"/>
      <c r="Y178" s="54"/>
      <c r="Z178" s="54"/>
      <c r="AA178" s="59"/>
      <c r="AB178" s="71"/>
      <c r="AC178" s="54"/>
      <c r="AD178" s="54"/>
      <c r="AE178" s="59"/>
      <c r="AF178" s="71"/>
      <c r="AG178" s="54"/>
      <c r="AH178" s="54"/>
      <c r="AI178" s="59"/>
      <c r="AJ178" s="71"/>
      <c r="AK178" s="54"/>
      <c r="AL178" s="54"/>
      <c r="AM178" s="59"/>
      <c r="AN178" s="71"/>
      <c r="AO178" s="54"/>
      <c r="AP178" s="54"/>
      <c r="AQ178" s="54"/>
      <c r="AR178" s="59"/>
      <c r="AS178" s="71"/>
      <c r="AT178" s="54"/>
      <c r="AU178" s="54"/>
      <c r="AV178" s="123"/>
      <c r="AW178" s="71"/>
      <c r="AX178" s="54"/>
      <c r="AY178" s="54"/>
      <c r="AZ178" s="54"/>
      <c r="BA178" s="71"/>
      <c r="BB178" s="54"/>
      <c r="BC178" s="54"/>
      <c r="BD178" s="123"/>
      <c r="BE178" s="71"/>
      <c r="BF178" s="54"/>
      <c r="BG178" s="54"/>
      <c r="BH178" s="59"/>
      <c r="BI178" s="71"/>
      <c r="BJ178" s="54"/>
      <c r="BK178" s="54"/>
      <c r="BL178" s="59"/>
      <c r="BM178" s="60">
        <f>COUNTIF(O178:AA178,"E")</f>
        <v>0</v>
      </c>
      <c r="BN178" s="46">
        <f>COUNTIF(AB178:AM178,"E")</f>
        <v>0</v>
      </c>
      <c r="BO178" s="46">
        <f>COUNTIF(AN178:AZ178,"E")</f>
        <v>0</v>
      </c>
      <c r="BP178" s="46">
        <f>COUNTIF(BA178:BL178,"E")</f>
        <v>0</v>
      </c>
      <c r="BQ178" s="61">
        <f>SUM(BM178:BP178)</f>
        <v>0</v>
      </c>
      <c r="BR178" s="522"/>
      <c r="BS178" s="522"/>
      <c r="BT178" s="522"/>
      <c r="BU178" s="522"/>
      <c r="BV178" s="522"/>
    </row>
    <row r="179" spans="1:78" s="5" customFormat="1" ht="26.25" hidden="1" customHeight="1" outlineLevel="1" x14ac:dyDescent="0.25">
      <c r="A179" s="547">
        <v>68</v>
      </c>
      <c r="B179" s="871"/>
      <c r="C179" s="943"/>
      <c r="D179" s="937" t="s">
        <v>580</v>
      </c>
      <c r="E179" s="946"/>
      <c r="F179" s="757" t="s">
        <v>255</v>
      </c>
      <c r="G179" s="25" t="s">
        <v>76</v>
      </c>
      <c r="H179" s="783" t="s">
        <v>77</v>
      </c>
      <c r="I179" s="758" t="s">
        <v>77</v>
      </c>
      <c r="J179" s="758"/>
      <c r="K179" s="758"/>
      <c r="L179" s="758" t="s">
        <v>77</v>
      </c>
      <c r="M179" s="805" t="s">
        <v>78</v>
      </c>
      <c r="N179" s="760" t="s">
        <v>252</v>
      </c>
      <c r="O179" s="25"/>
      <c r="P179" s="25"/>
      <c r="Q179" s="25" t="s">
        <v>76</v>
      </c>
      <c r="R179" s="66" t="s">
        <v>76</v>
      </c>
      <c r="S179" s="56"/>
      <c r="T179" s="25"/>
      <c r="U179" s="25"/>
      <c r="V179" s="66"/>
      <c r="AA179" s="98"/>
      <c r="AB179" s="24"/>
      <c r="AC179" s="25"/>
      <c r="AD179" s="25"/>
      <c r="AE179" s="66"/>
      <c r="AF179" s="56"/>
      <c r="AG179" s="25"/>
      <c r="AH179" s="25"/>
      <c r="AI179" s="66"/>
      <c r="AK179" s="56"/>
      <c r="AL179" s="56"/>
      <c r="AM179" s="66"/>
      <c r="AN179" s="56"/>
      <c r="AO179" s="25"/>
      <c r="AP179" s="25"/>
      <c r="AQ179" s="25"/>
      <c r="AR179" s="66"/>
      <c r="AS179" s="56"/>
      <c r="AT179" s="25"/>
      <c r="AU179" s="25"/>
      <c r="AV179" s="98"/>
      <c r="AW179" s="56"/>
      <c r="AX179" s="25"/>
      <c r="AY179" s="25"/>
      <c r="AZ179" s="25"/>
      <c r="BA179" s="56"/>
      <c r="BB179" s="25"/>
      <c r="BC179" s="25"/>
      <c r="BD179" s="98"/>
      <c r="BE179" s="56"/>
      <c r="BF179" s="25"/>
      <c r="BG179" s="25"/>
      <c r="BH179" s="66"/>
      <c r="BI179" s="56"/>
      <c r="BJ179" s="25"/>
      <c r="BK179" s="25"/>
      <c r="BL179" s="66"/>
      <c r="BM179" s="52">
        <f>COUNTIF(O179:AA179,"P")</f>
        <v>2</v>
      </c>
      <c r="BN179" s="13">
        <f>COUNTIF(AC179:AM179,"P")</f>
        <v>0</v>
      </c>
      <c r="BO179" s="13">
        <f>COUNTIF(AN179:AZ179,"P")</f>
        <v>0</v>
      </c>
      <c r="BP179" s="13">
        <f>COUNTIF(BA179:BL179,"P")</f>
        <v>0</v>
      </c>
      <c r="BQ179" s="13">
        <f t="shared" ref="BQ179:BQ192" si="74">SUM(BM179:BP179)</f>
        <v>2</v>
      </c>
      <c r="BR179" s="522">
        <f>+SUM(BM180)/(BM179)</f>
        <v>0</v>
      </c>
      <c r="BS179" s="522" t="e">
        <f>+SUM(BN180)/(BN179)</f>
        <v>#DIV/0!</v>
      </c>
      <c r="BT179" s="522" t="e">
        <f>+SUM(BO180)/(BO179)</f>
        <v>#DIV/0!</v>
      </c>
      <c r="BU179" s="522" t="e">
        <f>+SUM(BP180)/(BP179)</f>
        <v>#DIV/0!</v>
      </c>
      <c r="BV179" s="522">
        <f>+SUM(BQ180)/(BQ179)</f>
        <v>0</v>
      </c>
    </row>
    <row r="180" spans="1:78" s="5" customFormat="1" ht="27" hidden="1" customHeight="1" outlineLevel="1" x14ac:dyDescent="0.25">
      <c r="A180" s="548"/>
      <c r="B180" s="871"/>
      <c r="C180" s="943"/>
      <c r="D180" s="939"/>
      <c r="E180" s="948"/>
      <c r="F180" s="765"/>
      <c r="G180" s="25" t="s">
        <v>80</v>
      </c>
      <c r="H180" s="784"/>
      <c r="I180" s="758"/>
      <c r="J180" s="758"/>
      <c r="K180" s="758"/>
      <c r="L180" s="758"/>
      <c r="M180" s="806"/>
      <c r="N180" s="760"/>
      <c r="O180" s="53"/>
      <c r="P180" s="53"/>
      <c r="Q180" s="53"/>
      <c r="R180" s="67"/>
      <c r="S180" s="58"/>
      <c r="T180" s="54"/>
      <c r="U180" s="54"/>
      <c r="V180" s="59"/>
      <c r="W180" s="58"/>
      <c r="X180" s="54"/>
      <c r="Y180" s="54"/>
      <c r="Z180" s="54"/>
      <c r="AA180" s="59"/>
      <c r="AB180" s="71"/>
      <c r="AC180" s="54"/>
      <c r="AD180" s="54"/>
      <c r="AE180" s="59"/>
      <c r="AF180" s="71"/>
      <c r="AG180" s="54"/>
      <c r="AH180" s="54"/>
      <c r="AI180" s="59"/>
      <c r="AJ180" s="71"/>
      <c r="AK180" s="54"/>
      <c r="AL180" s="54"/>
      <c r="AM180" s="59"/>
      <c r="AN180" s="71"/>
      <c r="AO180" s="54"/>
      <c r="AP180" s="54"/>
      <c r="AQ180" s="54"/>
      <c r="AR180" s="123"/>
      <c r="AS180" s="54"/>
      <c r="AT180" s="54"/>
      <c r="AU180" s="54"/>
      <c r="AV180" s="54"/>
      <c r="AW180" s="71"/>
      <c r="AX180" s="54"/>
      <c r="AY180" s="54"/>
      <c r="AZ180" s="54"/>
      <c r="BA180" s="71"/>
      <c r="BB180" s="54"/>
      <c r="BC180" s="54"/>
      <c r="BD180" s="123"/>
      <c r="BE180" s="71"/>
      <c r="BF180" s="54"/>
      <c r="BG180" s="54"/>
      <c r="BH180" s="59"/>
      <c r="BI180" s="71"/>
      <c r="BJ180" s="54"/>
      <c r="BK180" s="54"/>
      <c r="BL180" s="59"/>
      <c r="BM180" s="60">
        <f>COUNTIF(O180:AA180,"E")</f>
        <v>0</v>
      </c>
      <c r="BN180" s="46">
        <f>COUNTIF(AB180:AM180,"E")</f>
        <v>0</v>
      </c>
      <c r="BO180" s="46">
        <f>COUNTIF(AN180:AZ180,"E")</f>
        <v>0</v>
      </c>
      <c r="BP180" s="46">
        <f>COUNTIF(BA180:BL180,"E")</f>
        <v>0</v>
      </c>
      <c r="BQ180" s="61">
        <f t="shared" si="74"/>
        <v>0</v>
      </c>
      <c r="BR180" s="522"/>
      <c r="BS180" s="522"/>
      <c r="BT180" s="522"/>
      <c r="BU180" s="522"/>
      <c r="BV180" s="522"/>
    </row>
    <row r="181" spans="1:78" s="5" customFormat="1" ht="35.25" hidden="1" customHeight="1" outlineLevel="1" x14ac:dyDescent="0.25">
      <c r="A181" s="550">
        <v>69</v>
      </c>
      <c r="B181" s="871"/>
      <c r="C181" s="943"/>
      <c r="D181" s="937" t="s">
        <v>256</v>
      </c>
      <c r="E181" s="946"/>
      <c r="F181" s="949" t="s">
        <v>257</v>
      </c>
      <c r="G181" s="25" t="s">
        <v>76</v>
      </c>
      <c r="H181" s="783" t="s">
        <v>77</v>
      </c>
      <c r="I181" s="758" t="s">
        <v>77</v>
      </c>
      <c r="J181" s="758"/>
      <c r="K181" s="758" t="s">
        <v>77</v>
      </c>
      <c r="L181" s="758" t="s">
        <v>77</v>
      </c>
      <c r="M181" s="805" t="s">
        <v>78</v>
      </c>
      <c r="N181" s="760" t="s">
        <v>252</v>
      </c>
      <c r="O181" s="25"/>
      <c r="P181" s="25"/>
      <c r="Q181" s="25"/>
      <c r="S181" s="56"/>
      <c r="T181" s="25"/>
      <c r="U181" s="25"/>
      <c r="V181" s="66"/>
      <c r="W181" s="56" t="s">
        <v>76</v>
      </c>
      <c r="X181" s="56" t="s">
        <v>76</v>
      </c>
      <c r="Y181" s="25"/>
      <c r="Z181" s="25"/>
      <c r="AA181" s="66"/>
      <c r="AB181" s="56"/>
      <c r="AC181" s="25" t="s">
        <v>76</v>
      </c>
      <c r="AD181" s="25"/>
      <c r="AE181" s="66"/>
      <c r="AF181" s="56"/>
      <c r="AG181" s="25"/>
      <c r="AH181" s="25"/>
      <c r="AI181" s="66"/>
      <c r="AJ181" s="56"/>
      <c r="AK181" s="25"/>
      <c r="AL181" s="25"/>
      <c r="AM181" s="66"/>
      <c r="AN181" s="56"/>
      <c r="AO181" s="25"/>
      <c r="AP181" s="25"/>
      <c r="AQ181" s="25"/>
      <c r="AR181" s="66"/>
      <c r="AS181" s="56"/>
      <c r="AT181" s="25"/>
      <c r="AU181" s="25"/>
      <c r="AV181" s="98"/>
      <c r="AW181" s="56"/>
      <c r="AX181" s="25"/>
      <c r="AY181" s="25"/>
      <c r="AZ181" s="25"/>
      <c r="BA181" s="56"/>
      <c r="BB181" s="25"/>
      <c r="BC181" s="25"/>
      <c r="BD181" s="98"/>
      <c r="BE181" s="56"/>
      <c r="BF181" s="25"/>
      <c r="BG181" s="25"/>
      <c r="BH181" s="66"/>
      <c r="BI181" s="56"/>
      <c r="BJ181" s="25"/>
      <c r="BK181" s="25"/>
      <c r="BL181" s="66"/>
      <c r="BM181" s="52">
        <f>COUNTIF(O181:AA181,"P")</f>
        <v>2</v>
      </c>
      <c r="BN181" s="13">
        <f>COUNTIF(AB181:AM181,"P")</f>
        <v>1</v>
      </c>
      <c r="BO181" s="13">
        <f>COUNTIF(AN181:AZ181,"P")</f>
        <v>0</v>
      </c>
      <c r="BP181" s="13">
        <f>COUNTIF(BA181:BL181,"P")</f>
        <v>0</v>
      </c>
      <c r="BQ181" s="13">
        <f t="shared" si="74"/>
        <v>3</v>
      </c>
      <c r="BR181" s="522">
        <f>+SUM(BM182)/(BM181)</f>
        <v>0</v>
      </c>
      <c r="BS181" s="522">
        <f>+SUM(BN182)/(BN181)</f>
        <v>0</v>
      </c>
      <c r="BT181" s="522" t="e">
        <f>+SUM(BO182)/(BO181)</f>
        <v>#DIV/0!</v>
      </c>
      <c r="BU181" s="522" t="e">
        <f>+SUM(BP182)/(BP181)</f>
        <v>#DIV/0!</v>
      </c>
      <c r="BV181" s="522">
        <f>+SUM(BQ182)/(BQ181)</f>
        <v>0</v>
      </c>
    </row>
    <row r="182" spans="1:78" s="5" customFormat="1" ht="30" hidden="1" customHeight="1" outlineLevel="1" x14ac:dyDescent="0.25">
      <c r="A182" s="548"/>
      <c r="B182" s="871"/>
      <c r="C182" s="943"/>
      <c r="D182" s="939"/>
      <c r="E182" s="948"/>
      <c r="F182" s="949"/>
      <c r="G182" s="25" t="s">
        <v>80</v>
      </c>
      <c r="H182" s="784"/>
      <c r="I182" s="758"/>
      <c r="J182" s="758"/>
      <c r="K182" s="758"/>
      <c r="L182" s="758"/>
      <c r="M182" s="806"/>
      <c r="N182" s="760"/>
      <c r="O182" s="53"/>
      <c r="P182" s="53"/>
      <c r="Q182" s="53"/>
      <c r="R182" s="67"/>
      <c r="S182" s="58"/>
      <c r="T182" s="54"/>
      <c r="U182" s="54"/>
      <c r="V182" s="59"/>
      <c r="W182" s="58"/>
      <c r="X182" s="54"/>
      <c r="Y182" s="54"/>
      <c r="Z182" s="54"/>
      <c r="AA182" s="59"/>
      <c r="AB182" s="71"/>
      <c r="AC182" s="54"/>
      <c r="AD182" s="54"/>
      <c r="AE182" s="59"/>
      <c r="AF182" s="71"/>
      <c r="AG182" s="54"/>
      <c r="AH182" s="54"/>
      <c r="AI182" s="59"/>
      <c r="AJ182" s="71"/>
      <c r="AK182" s="54"/>
      <c r="AL182" s="54"/>
      <c r="AM182" s="59"/>
      <c r="AN182" s="71"/>
      <c r="AO182" s="54"/>
      <c r="AP182" s="54"/>
      <c r="AQ182" s="54"/>
      <c r="AR182" s="59"/>
      <c r="AS182" s="71"/>
      <c r="AT182" s="54"/>
      <c r="AU182" s="54"/>
      <c r="AV182" s="123"/>
      <c r="AW182" s="71"/>
      <c r="AX182" s="54"/>
      <c r="AY182" s="54"/>
      <c r="AZ182" s="54"/>
      <c r="BA182" s="71"/>
      <c r="BB182" s="54"/>
      <c r="BC182" s="54"/>
      <c r="BD182" s="123"/>
      <c r="BE182" s="71"/>
      <c r="BF182" s="54"/>
      <c r="BG182" s="54"/>
      <c r="BH182" s="59"/>
      <c r="BI182" s="71"/>
      <c r="BJ182" s="54"/>
      <c r="BK182" s="54"/>
      <c r="BL182" s="59"/>
      <c r="BM182" s="60">
        <f>COUNTIF(O182:AA182,"E")</f>
        <v>0</v>
      </c>
      <c r="BN182" s="46">
        <f>COUNTIF(AB182:AM182,"E")</f>
        <v>0</v>
      </c>
      <c r="BO182" s="46">
        <f>COUNTIF(AN182:AZ182,"E")</f>
        <v>0</v>
      </c>
      <c r="BP182" s="46">
        <f>COUNTIF(BA182:BL182,"E")</f>
        <v>0</v>
      </c>
      <c r="BQ182" s="61">
        <f t="shared" si="74"/>
        <v>0</v>
      </c>
      <c r="BR182" s="522"/>
      <c r="BS182" s="522"/>
      <c r="BT182" s="522"/>
      <c r="BU182" s="522"/>
      <c r="BV182" s="522"/>
    </row>
    <row r="183" spans="1:78" s="5" customFormat="1" ht="36.75" hidden="1" customHeight="1" outlineLevel="1" x14ac:dyDescent="0.25">
      <c r="A183" s="547">
        <v>70</v>
      </c>
      <c r="B183" s="871"/>
      <c r="C183" s="943"/>
      <c r="D183" s="937" t="s">
        <v>581</v>
      </c>
      <c r="E183" s="946"/>
      <c r="F183" s="949"/>
      <c r="G183" s="25" t="s">
        <v>76</v>
      </c>
      <c r="H183" s="783" t="s">
        <v>77</v>
      </c>
      <c r="I183" s="758" t="s">
        <v>77</v>
      </c>
      <c r="J183" s="758" t="s">
        <v>77</v>
      </c>
      <c r="K183" s="758"/>
      <c r="L183" s="758" t="s">
        <v>77</v>
      </c>
      <c r="M183" s="805" t="s">
        <v>78</v>
      </c>
      <c r="N183" s="760" t="s">
        <v>252</v>
      </c>
      <c r="O183" s="25"/>
      <c r="P183" s="25"/>
      <c r="Q183" s="25" t="s">
        <v>76</v>
      </c>
      <c r="R183" s="66"/>
      <c r="S183" s="56"/>
      <c r="T183" s="25"/>
      <c r="U183" s="25" t="s">
        <v>76</v>
      </c>
      <c r="V183" s="66"/>
      <c r="W183" s="56"/>
      <c r="X183" s="25"/>
      <c r="Y183" s="25" t="s">
        <v>76</v>
      </c>
      <c r="Z183" s="25"/>
      <c r="AA183" s="66"/>
      <c r="AB183" s="56"/>
      <c r="AC183" s="25"/>
      <c r="AD183" s="25" t="s">
        <v>76</v>
      </c>
      <c r="AE183" s="66"/>
      <c r="AF183" s="56"/>
      <c r="AG183" s="25"/>
      <c r="AH183" s="25" t="s">
        <v>76</v>
      </c>
      <c r="AI183" s="66"/>
      <c r="AJ183" s="56"/>
      <c r="AK183" s="25"/>
      <c r="AL183" s="25" t="s">
        <v>76</v>
      </c>
      <c r="AM183" s="66"/>
      <c r="AN183" s="56"/>
      <c r="AO183" s="25"/>
      <c r="AP183" s="25" t="s">
        <v>76</v>
      </c>
      <c r="AQ183" s="25"/>
      <c r="AR183" s="66"/>
      <c r="AS183" s="56"/>
      <c r="AT183" s="25"/>
      <c r="AU183" s="25" t="s">
        <v>76</v>
      </c>
      <c r="AV183" s="98"/>
      <c r="AW183" s="56"/>
      <c r="AX183" s="25"/>
      <c r="AY183" s="25" t="s">
        <v>76</v>
      </c>
      <c r="AZ183" s="25"/>
      <c r="BA183" s="56"/>
      <c r="BB183" s="25"/>
      <c r="BC183" s="25" t="s">
        <v>76</v>
      </c>
      <c r="BD183" s="98"/>
      <c r="BE183" s="56"/>
      <c r="BF183" s="25"/>
      <c r="BG183" s="25" t="s">
        <v>76</v>
      </c>
      <c r="BH183" s="66"/>
      <c r="BI183" s="56"/>
      <c r="BJ183" s="25" t="s">
        <v>76</v>
      </c>
      <c r="BK183" s="25"/>
      <c r="BL183" s="66"/>
      <c r="BM183" s="52">
        <f>COUNTIF(O183:AA183,"P")</f>
        <v>3</v>
      </c>
      <c r="BN183" s="13">
        <f>COUNTIF(AB183:AM183,"P")</f>
        <v>3</v>
      </c>
      <c r="BO183" s="13">
        <f>COUNTIF(AN183:AZ183,"P")</f>
        <v>3</v>
      </c>
      <c r="BP183" s="13">
        <f>COUNTIF(BA183:BL183,"P")</f>
        <v>3</v>
      </c>
      <c r="BQ183" s="13">
        <f t="shared" si="74"/>
        <v>12</v>
      </c>
      <c r="BR183" s="522">
        <f>+SUM(BM184)/(BM183)</f>
        <v>0</v>
      </c>
      <c r="BS183" s="522">
        <f>+SUM(BN184)/(BN183)</f>
        <v>0</v>
      </c>
      <c r="BT183" s="522">
        <f>+SUM(BO184)/(BO183)</f>
        <v>0</v>
      </c>
      <c r="BU183" s="522">
        <f>+SUM(BP184)/(BP183)</f>
        <v>0</v>
      </c>
      <c r="BV183" s="522">
        <f>+SUM(BQ184)/(BQ183)</f>
        <v>0</v>
      </c>
    </row>
    <row r="184" spans="1:78" s="5" customFormat="1" ht="48.75" hidden="1" customHeight="1" outlineLevel="1" x14ac:dyDescent="0.25">
      <c r="A184" s="548"/>
      <c r="B184" s="871"/>
      <c r="C184" s="943"/>
      <c r="D184" s="939"/>
      <c r="E184" s="948"/>
      <c r="F184" s="949"/>
      <c r="G184" s="25" t="s">
        <v>80</v>
      </c>
      <c r="H184" s="784"/>
      <c r="I184" s="758"/>
      <c r="J184" s="758"/>
      <c r="K184" s="758"/>
      <c r="L184" s="758"/>
      <c r="M184" s="806"/>
      <c r="N184" s="760"/>
      <c r="O184" s="53"/>
      <c r="P184" s="53"/>
      <c r="Q184" s="53"/>
      <c r="R184" s="67"/>
      <c r="S184" s="58"/>
      <c r="T184" s="54"/>
      <c r="U184" s="54"/>
      <c r="V184" s="59"/>
      <c r="W184" s="58"/>
      <c r="X184" s="54"/>
      <c r="Y184" s="54"/>
      <c r="Z184" s="54"/>
      <c r="AA184" s="59"/>
      <c r="AB184" s="71"/>
      <c r="AC184" s="54"/>
      <c r="AD184" s="54"/>
      <c r="AE184" s="59"/>
      <c r="AF184" s="71"/>
      <c r="AG184" s="54"/>
      <c r="AH184" s="54"/>
      <c r="AI184" s="59"/>
      <c r="AJ184" s="71"/>
      <c r="AK184" s="54"/>
      <c r="AL184" s="54"/>
      <c r="AM184" s="59"/>
      <c r="AN184" s="71"/>
      <c r="AO184" s="54"/>
      <c r="AP184" s="54"/>
      <c r="AQ184" s="54"/>
      <c r="AR184" s="59"/>
      <c r="AS184" s="71"/>
      <c r="AT184" s="54"/>
      <c r="AU184" s="54"/>
      <c r="AV184" s="123"/>
      <c r="AW184" s="71"/>
      <c r="AX184" s="54"/>
      <c r="AY184" s="54"/>
      <c r="AZ184" s="54"/>
      <c r="BA184" s="71"/>
      <c r="BB184" s="54"/>
      <c r="BC184" s="54"/>
      <c r="BD184" s="123"/>
      <c r="BE184" s="71"/>
      <c r="BF184" s="54"/>
      <c r="BG184" s="54"/>
      <c r="BH184" s="59"/>
      <c r="BI184" s="71"/>
      <c r="BJ184" s="54"/>
      <c r="BK184" s="54"/>
      <c r="BL184" s="59"/>
      <c r="BM184" s="60">
        <f>COUNTIF(O184:AA184,"E")</f>
        <v>0</v>
      </c>
      <c r="BN184" s="46">
        <f>COUNTIF(AB184:AM184,"E")</f>
        <v>0</v>
      </c>
      <c r="BO184" s="46">
        <f>COUNTIF(AN184:AZ184,"E")</f>
        <v>0</v>
      </c>
      <c r="BP184" s="46">
        <f>COUNTIF(BA184:BL184,"E")</f>
        <v>0</v>
      </c>
      <c r="BQ184" s="61">
        <f t="shared" si="74"/>
        <v>0</v>
      </c>
      <c r="BR184" s="522"/>
      <c r="BS184" s="522"/>
      <c r="BT184" s="522"/>
      <c r="BU184" s="522"/>
      <c r="BV184" s="522"/>
    </row>
    <row r="185" spans="1:78" s="109" customFormat="1" ht="21" hidden="1" customHeight="1" outlineLevel="1" x14ac:dyDescent="0.25">
      <c r="A185" s="547">
        <v>72</v>
      </c>
      <c r="B185" s="871"/>
      <c r="C185" s="943"/>
      <c r="D185" s="937" t="s">
        <v>582</v>
      </c>
      <c r="E185" s="946"/>
      <c r="F185" s="949" t="s">
        <v>258</v>
      </c>
      <c r="G185" s="129" t="s">
        <v>76</v>
      </c>
      <c r="H185" s="950" t="s">
        <v>77</v>
      </c>
      <c r="I185" s="951" t="s">
        <v>77</v>
      </c>
      <c r="J185" s="951"/>
      <c r="K185" s="951" t="s">
        <v>77</v>
      </c>
      <c r="L185" s="951" t="s">
        <v>77</v>
      </c>
      <c r="M185" s="805" t="s">
        <v>78</v>
      </c>
      <c r="N185" s="760" t="s">
        <v>252</v>
      </c>
      <c r="O185" s="129"/>
      <c r="P185" s="129"/>
      <c r="Q185" s="129"/>
      <c r="S185" s="137"/>
      <c r="T185" s="129"/>
      <c r="U185" s="129"/>
      <c r="V185" s="138"/>
      <c r="W185" s="137"/>
      <c r="X185" s="129"/>
      <c r="Y185" s="25"/>
      <c r="Z185" s="129" t="s">
        <v>76</v>
      </c>
      <c r="AA185" s="138"/>
      <c r="AB185" s="137"/>
      <c r="AC185" s="129"/>
      <c r="AD185" s="129"/>
      <c r="AE185" s="138"/>
      <c r="AF185" s="137"/>
      <c r="AG185" s="129"/>
      <c r="AH185" s="129"/>
      <c r="AI185" s="138"/>
      <c r="AJ185" s="137"/>
      <c r="AK185" s="129"/>
      <c r="AL185" s="129"/>
      <c r="AM185" s="138" t="s">
        <v>76</v>
      </c>
      <c r="AN185" s="137"/>
      <c r="AO185" s="25"/>
      <c r="AP185" s="25"/>
      <c r="AQ185" s="129"/>
      <c r="AR185" s="138"/>
      <c r="AS185" s="137"/>
      <c r="AT185" s="129"/>
      <c r="AU185" s="129"/>
      <c r="AV185" s="268"/>
      <c r="AW185" s="137"/>
      <c r="AX185" s="129"/>
      <c r="AY185" s="129"/>
      <c r="AZ185" s="129" t="s">
        <v>76</v>
      </c>
      <c r="BA185" s="137" t="s">
        <v>76</v>
      </c>
      <c r="BB185" s="129"/>
      <c r="BC185" s="129"/>
      <c r="BD185" s="268"/>
      <c r="BE185" s="137"/>
      <c r="BF185" s="129"/>
      <c r="BG185" s="129"/>
      <c r="BH185" s="138"/>
      <c r="BI185" s="137"/>
      <c r="BJ185" s="129"/>
      <c r="BK185" s="129"/>
      <c r="BL185" s="138"/>
      <c r="BM185" s="52">
        <f>COUNTIF(O185:AA185,"P")</f>
        <v>1</v>
      </c>
      <c r="BN185" s="13">
        <f>COUNTIF(AB185:AM185,"P")</f>
        <v>1</v>
      </c>
      <c r="BO185" s="13">
        <f>COUNTIF(AN185:AZ185,"P")</f>
        <v>1</v>
      </c>
      <c r="BP185" s="13">
        <f>COUNTIF(BA185:BL185,"P")</f>
        <v>1</v>
      </c>
      <c r="BQ185" s="13">
        <f t="shared" si="74"/>
        <v>4</v>
      </c>
      <c r="BR185" s="522">
        <f>+SUM(BM186)/(BM185)</f>
        <v>0</v>
      </c>
      <c r="BS185" s="522">
        <f>+SUM(BN186)/(BN185)</f>
        <v>0</v>
      </c>
      <c r="BT185" s="522">
        <f>+SUM(BO186)/(BO185)</f>
        <v>0</v>
      </c>
      <c r="BU185" s="522">
        <f>+SUM(BP186)/(BP185)</f>
        <v>0</v>
      </c>
      <c r="BV185" s="522">
        <f>+SUM(BQ186)/(BQ185)</f>
        <v>0</v>
      </c>
      <c r="BX185" s="5"/>
      <c r="BY185" s="5"/>
      <c r="BZ185" s="5"/>
    </row>
    <row r="186" spans="1:78" s="109" customFormat="1" ht="17.25" hidden="1" customHeight="1" outlineLevel="1" x14ac:dyDescent="0.25">
      <c r="A186" s="548"/>
      <c r="B186" s="871"/>
      <c r="C186" s="943"/>
      <c r="D186" s="939"/>
      <c r="E186" s="948"/>
      <c r="F186" s="949"/>
      <c r="G186" s="129" t="s">
        <v>80</v>
      </c>
      <c r="H186" s="952"/>
      <c r="I186" s="951"/>
      <c r="J186" s="951"/>
      <c r="K186" s="951"/>
      <c r="L186" s="951"/>
      <c r="M186" s="806"/>
      <c r="N186" s="760"/>
      <c r="O186" s="131"/>
      <c r="P186" s="131"/>
      <c r="Q186" s="131"/>
      <c r="R186" s="142"/>
      <c r="S186" s="141"/>
      <c r="T186" s="130"/>
      <c r="U186" s="130"/>
      <c r="V186" s="140"/>
      <c r="W186" s="141"/>
      <c r="X186" s="54"/>
      <c r="Y186" s="130"/>
      <c r="Z186" s="130"/>
      <c r="AA186" s="140"/>
      <c r="AB186" s="139"/>
      <c r="AC186" s="130"/>
      <c r="AD186" s="130"/>
      <c r="AE186" s="140"/>
      <c r="AF186" s="139"/>
      <c r="AG186" s="130"/>
      <c r="AH186" s="130"/>
      <c r="AI186" s="140"/>
      <c r="AJ186" s="139"/>
      <c r="AK186" s="130"/>
      <c r="AL186" s="130"/>
      <c r="AM186" s="140"/>
      <c r="AN186" s="139"/>
      <c r="AO186" s="130"/>
      <c r="AP186" s="130"/>
      <c r="AQ186" s="130"/>
      <c r="AR186" s="140"/>
      <c r="AS186" s="139"/>
      <c r="AT186" s="130"/>
      <c r="AU186" s="130"/>
      <c r="AV186" s="269"/>
      <c r="AW186" s="139"/>
      <c r="AX186" s="130"/>
      <c r="AY186" s="130"/>
      <c r="AZ186" s="130"/>
      <c r="BA186" s="139"/>
      <c r="BB186" s="130"/>
      <c r="BC186" s="130"/>
      <c r="BD186" s="269"/>
      <c r="BE186" s="139"/>
      <c r="BF186" s="130"/>
      <c r="BG186" s="130"/>
      <c r="BH186" s="140"/>
      <c r="BI186" s="139"/>
      <c r="BJ186" s="130"/>
      <c r="BK186" s="130"/>
      <c r="BL186" s="140"/>
      <c r="BM186" s="60">
        <f>COUNTIF(O186:AA186,"E")</f>
        <v>0</v>
      </c>
      <c r="BN186" s="46">
        <f>COUNTIF(AB186:AM186,"E")</f>
        <v>0</v>
      </c>
      <c r="BO186" s="46">
        <f>COUNTIF(AN186:AZ186,"E")</f>
        <v>0</v>
      </c>
      <c r="BP186" s="46">
        <f>COUNTIF(BA186:BL186,"E")</f>
        <v>0</v>
      </c>
      <c r="BQ186" s="61">
        <f t="shared" si="74"/>
        <v>0</v>
      </c>
      <c r="BR186" s="522"/>
      <c r="BS186" s="522"/>
      <c r="BT186" s="522"/>
      <c r="BU186" s="522"/>
      <c r="BV186" s="522"/>
      <c r="BX186" s="5"/>
      <c r="BY186" s="5"/>
      <c r="BZ186" s="5"/>
    </row>
    <row r="187" spans="1:78" s="109" customFormat="1" ht="54.75" hidden="1" customHeight="1" outlineLevel="1" x14ac:dyDescent="0.25">
      <c r="A187" s="550">
        <v>73</v>
      </c>
      <c r="B187" s="871"/>
      <c r="C187" s="943"/>
      <c r="D187" s="937" t="s">
        <v>259</v>
      </c>
      <c r="E187" s="946"/>
      <c r="F187" s="949" t="s">
        <v>260</v>
      </c>
      <c r="G187" s="129" t="s">
        <v>76</v>
      </c>
      <c r="H187" s="950" t="s">
        <v>77</v>
      </c>
      <c r="I187" s="951" t="s">
        <v>77</v>
      </c>
      <c r="J187" s="951" t="s">
        <v>77</v>
      </c>
      <c r="K187" s="951"/>
      <c r="L187" s="951" t="s">
        <v>77</v>
      </c>
      <c r="M187" s="805" t="s">
        <v>78</v>
      </c>
      <c r="N187" s="760" t="s">
        <v>252</v>
      </c>
      <c r="O187" s="129"/>
      <c r="P187" s="129"/>
      <c r="Q187" s="129"/>
      <c r="R187" s="138"/>
      <c r="S187" s="137"/>
      <c r="T187" s="129"/>
      <c r="U187" s="25"/>
      <c r="V187" s="138"/>
      <c r="W187" s="137"/>
      <c r="X187" s="25" t="s">
        <v>76</v>
      </c>
      <c r="Y187" s="129"/>
      <c r="Z187" s="129"/>
      <c r="AA187" s="138"/>
      <c r="AB187" s="137"/>
      <c r="AC187" s="129"/>
      <c r="AD187" s="129"/>
      <c r="AE187" s="138"/>
      <c r="AF187" s="137"/>
      <c r="AG187" s="129" t="s">
        <v>76</v>
      </c>
      <c r="AH187" s="25"/>
      <c r="AI187" s="138"/>
      <c r="AJ187" s="137"/>
      <c r="AK187" s="129"/>
      <c r="AL187" s="129"/>
      <c r="AM187" s="138"/>
      <c r="AN187" s="137"/>
      <c r="AO187" s="129" t="s">
        <v>76</v>
      </c>
      <c r="AP187" s="129"/>
      <c r="AQ187" s="25"/>
      <c r="AR187" s="138"/>
      <c r="AS187" s="137"/>
      <c r="AT187" s="129"/>
      <c r="AU187" s="129"/>
      <c r="AV187" s="268"/>
      <c r="AW187" s="137"/>
      <c r="AX187" s="129"/>
      <c r="AY187" s="129" t="s">
        <v>76</v>
      </c>
      <c r="AZ187" s="25"/>
      <c r="BA187" s="137"/>
      <c r="BB187" s="129"/>
      <c r="BC187" s="129"/>
      <c r="BD187" s="268"/>
      <c r="BE187" s="137"/>
      <c r="BF187" s="129"/>
      <c r="BG187" s="25" t="s">
        <v>76</v>
      </c>
      <c r="BH187" s="138"/>
      <c r="BI187" s="137"/>
      <c r="BJ187" s="129"/>
      <c r="BK187" s="129"/>
      <c r="BL187" s="138"/>
      <c r="BM187" s="52">
        <f>COUNTIF(O187:AA187,"P")</f>
        <v>1</v>
      </c>
      <c r="BN187" s="13">
        <f>COUNTIF(AB187:AM187,"P")</f>
        <v>1</v>
      </c>
      <c r="BO187" s="13">
        <f>COUNTIF(AN187:AZ187,"P")</f>
        <v>2</v>
      </c>
      <c r="BP187" s="13">
        <f>COUNTIF(BA187:BL187,"P")</f>
        <v>1</v>
      </c>
      <c r="BQ187" s="13">
        <f t="shared" si="74"/>
        <v>5</v>
      </c>
      <c r="BR187" s="522">
        <f>+SUM(BM188)/(BM187)</f>
        <v>0</v>
      </c>
      <c r="BS187" s="522">
        <f>+SUM(BN188)/(BN187)</f>
        <v>0</v>
      </c>
      <c r="BT187" s="522">
        <f>+SUM(BO188)/(BO187)</f>
        <v>0</v>
      </c>
      <c r="BU187" s="522">
        <f>+SUM(BP188)/(BP187)</f>
        <v>0</v>
      </c>
      <c r="BV187" s="522">
        <f>+SUM(BQ188)/(BQ187)</f>
        <v>0</v>
      </c>
      <c r="BX187" s="5"/>
      <c r="BY187" s="5"/>
      <c r="BZ187" s="5"/>
    </row>
    <row r="188" spans="1:78" s="109" customFormat="1" ht="29.25" hidden="1" customHeight="1" outlineLevel="1" x14ac:dyDescent="0.25">
      <c r="A188" s="548"/>
      <c r="B188" s="871"/>
      <c r="C188" s="943"/>
      <c r="D188" s="939"/>
      <c r="E188" s="948"/>
      <c r="F188" s="949"/>
      <c r="G188" s="129" t="s">
        <v>80</v>
      </c>
      <c r="H188" s="952"/>
      <c r="I188" s="951"/>
      <c r="J188" s="951"/>
      <c r="K188" s="951"/>
      <c r="L188" s="951"/>
      <c r="M188" s="806"/>
      <c r="N188" s="760"/>
      <c r="O188" s="131"/>
      <c r="P188" s="131"/>
      <c r="Q188" s="131"/>
      <c r="R188" s="142"/>
      <c r="S188" s="141"/>
      <c r="T188" s="131"/>
      <c r="U188" s="131"/>
      <c r="V188" s="142"/>
      <c r="W188" s="141"/>
      <c r="X188" s="131"/>
      <c r="Y188" s="131"/>
      <c r="Z188" s="131"/>
      <c r="AA188" s="142"/>
      <c r="AB188" s="141"/>
      <c r="AC188" s="131"/>
      <c r="AD188" s="131"/>
      <c r="AE188" s="142"/>
      <c r="AF188" s="141"/>
      <c r="AG188" s="131"/>
      <c r="AH188" s="131"/>
      <c r="AI188" s="142"/>
      <c r="AJ188" s="141"/>
      <c r="AK188" s="131"/>
      <c r="AL188" s="131"/>
      <c r="AM188" s="142"/>
      <c r="AN188" s="141"/>
      <c r="AO188" s="131"/>
      <c r="AP188" s="131"/>
      <c r="AQ188" s="131"/>
      <c r="AR188" s="142"/>
      <c r="AS188" s="141"/>
      <c r="AT188" s="131"/>
      <c r="AU188" s="131"/>
      <c r="AV188" s="270"/>
      <c r="AW188" s="141"/>
      <c r="AX188" s="131"/>
      <c r="AY188" s="131"/>
      <c r="AZ188" s="131"/>
      <c r="BA188" s="141"/>
      <c r="BB188" s="131"/>
      <c r="BC188" s="131"/>
      <c r="BD188" s="270"/>
      <c r="BE188" s="141"/>
      <c r="BF188" s="131"/>
      <c r="BG188" s="131"/>
      <c r="BH188" s="142"/>
      <c r="BI188" s="141"/>
      <c r="BJ188" s="131"/>
      <c r="BK188" s="131"/>
      <c r="BL188" s="142"/>
      <c r="BM188" s="60">
        <f>COUNTIF(O188:AA188,"E")</f>
        <v>0</v>
      </c>
      <c r="BN188" s="46">
        <f>COUNTIF(AB188:AM188,"E")</f>
        <v>0</v>
      </c>
      <c r="BO188" s="46">
        <f>COUNTIF(AN188:AZ188,"E")</f>
        <v>0</v>
      </c>
      <c r="BP188" s="46">
        <f>COUNTIF(BA188:BL188,"E")</f>
        <v>0</v>
      </c>
      <c r="BQ188" s="61">
        <f t="shared" si="74"/>
        <v>0</v>
      </c>
      <c r="BR188" s="522"/>
      <c r="BS188" s="522"/>
      <c r="BT188" s="522"/>
      <c r="BU188" s="522"/>
      <c r="BV188" s="522"/>
      <c r="BX188" s="5"/>
      <c r="BY188" s="5"/>
      <c r="BZ188" s="5"/>
    </row>
    <row r="189" spans="1:78" s="109" customFormat="1" ht="18.75" hidden="1" customHeight="1" outlineLevel="1" x14ac:dyDescent="0.25">
      <c r="A189" s="551">
        <v>74</v>
      </c>
      <c r="B189" s="871"/>
      <c r="C189" s="943"/>
      <c r="D189" s="937" t="s">
        <v>261</v>
      </c>
      <c r="E189" s="946"/>
      <c r="F189" s="953" t="s">
        <v>262</v>
      </c>
      <c r="G189" s="129" t="s">
        <v>76</v>
      </c>
      <c r="H189" s="950" t="s">
        <v>77</v>
      </c>
      <c r="I189" s="951" t="s">
        <v>77</v>
      </c>
      <c r="J189" s="951" t="s">
        <v>77</v>
      </c>
      <c r="K189" s="951"/>
      <c r="L189" s="951" t="s">
        <v>77</v>
      </c>
      <c r="M189" s="805" t="s">
        <v>78</v>
      </c>
      <c r="N189" s="760" t="s">
        <v>252</v>
      </c>
      <c r="O189" s="132"/>
      <c r="P189" s="132"/>
      <c r="Q189" s="132"/>
      <c r="R189" s="144"/>
      <c r="S189" s="68"/>
      <c r="T189" s="132"/>
      <c r="U189" s="132"/>
      <c r="V189" s="125"/>
      <c r="W189" s="143"/>
      <c r="X189" s="132"/>
      <c r="Y189" s="132"/>
      <c r="Z189" s="132"/>
      <c r="AA189" s="144"/>
      <c r="AB189" s="143"/>
      <c r="AC189" s="132"/>
      <c r="AD189" s="132"/>
      <c r="AE189" s="144" t="s">
        <v>76</v>
      </c>
      <c r="AF189" s="143"/>
      <c r="AG189" s="132"/>
      <c r="AH189" s="132"/>
      <c r="AI189" s="144"/>
      <c r="AJ189" s="143"/>
      <c r="AK189" s="132"/>
      <c r="AL189" s="132"/>
      <c r="AM189" s="144"/>
      <c r="AN189" s="143"/>
      <c r="AO189" s="132"/>
      <c r="AP189" s="132"/>
      <c r="AQ189" s="132"/>
      <c r="AR189" s="144"/>
      <c r="AS189" s="143"/>
      <c r="AT189" s="132"/>
      <c r="AU189" s="132"/>
      <c r="AV189" s="271"/>
      <c r="AW189" s="143"/>
      <c r="AX189" s="132"/>
      <c r="AY189" s="132"/>
      <c r="AZ189" s="132"/>
      <c r="BA189" s="143"/>
      <c r="BB189" s="132"/>
      <c r="BC189" s="132"/>
      <c r="BD189" s="271"/>
      <c r="BE189" s="143"/>
      <c r="BF189" s="132"/>
      <c r="BG189" s="132"/>
      <c r="BH189" s="144"/>
      <c r="BI189" s="143"/>
      <c r="BJ189" s="132"/>
      <c r="BK189" s="132"/>
      <c r="BL189" s="144"/>
      <c r="BM189" s="52">
        <f>COUNTIF(O189:AA189,"P")</f>
        <v>0</v>
      </c>
      <c r="BN189" s="13">
        <f>COUNTIF(AB189:AM189,"P")</f>
        <v>1</v>
      </c>
      <c r="BO189" s="13">
        <f>COUNTIF(AN189:AZ189,"P")</f>
        <v>0</v>
      </c>
      <c r="BP189" s="13">
        <f>COUNTIF(BA189:BL189,"P")</f>
        <v>0</v>
      </c>
      <c r="BQ189" s="13">
        <f t="shared" si="74"/>
        <v>1</v>
      </c>
      <c r="BR189" s="522" t="e">
        <f>+SUM(BM190)/(BM189)</f>
        <v>#DIV/0!</v>
      </c>
      <c r="BS189" s="522">
        <f>+SUM(BN190)/(BN189)</f>
        <v>0</v>
      </c>
      <c r="BT189" s="522" t="e">
        <f>+SUM(BO190)/(BO189)</f>
        <v>#DIV/0!</v>
      </c>
      <c r="BU189" s="522" t="e">
        <f>+SUM(BP190)/(BP189)</f>
        <v>#DIV/0!</v>
      </c>
      <c r="BV189" s="522">
        <f>+SUM(BQ190)/(BQ189)</f>
        <v>0</v>
      </c>
      <c r="BX189" s="5"/>
      <c r="BY189" s="5"/>
      <c r="BZ189" s="5"/>
    </row>
    <row r="190" spans="1:78" s="109" customFormat="1" ht="21.75" hidden="1" customHeight="1" outlineLevel="1" x14ac:dyDescent="0.25">
      <c r="A190" s="552"/>
      <c r="B190" s="871"/>
      <c r="C190" s="943"/>
      <c r="D190" s="939"/>
      <c r="E190" s="948"/>
      <c r="F190" s="954"/>
      <c r="G190" s="129" t="s">
        <v>80</v>
      </c>
      <c r="H190" s="952"/>
      <c r="I190" s="951"/>
      <c r="J190" s="951"/>
      <c r="K190" s="951"/>
      <c r="L190" s="951"/>
      <c r="M190" s="806"/>
      <c r="N190" s="760"/>
      <c r="O190" s="131"/>
      <c r="P190" s="131"/>
      <c r="Q190" s="131"/>
      <c r="R190" s="142"/>
      <c r="S190" s="58"/>
      <c r="T190" s="131"/>
      <c r="U190" s="131"/>
      <c r="V190" s="142"/>
      <c r="W190" s="141"/>
      <c r="X190" s="131"/>
      <c r="Y190" s="131"/>
      <c r="Z190" s="131"/>
      <c r="AA190" s="142"/>
      <c r="AB190" s="141"/>
      <c r="AC190" s="131"/>
      <c r="AD190" s="131"/>
      <c r="AE190" s="142"/>
      <c r="AF190" s="141"/>
      <c r="AG190" s="131"/>
      <c r="AH190" s="131"/>
      <c r="AI190" s="142"/>
      <c r="AJ190" s="141"/>
      <c r="AK190" s="131"/>
      <c r="AL190" s="131"/>
      <c r="AM190" s="142"/>
      <c r="AN190" s="141"/>
      <c r="AO190" s="131"/>
      <c r="AP190" s="131"/>
      <c r="AQ190" s="131"/>
      <c r="AR190" s="142"/>
      <c r="AS190" s="141"/>
      <c r="AT190" s="131"/>
      <c r="AU190" s="131"/>
      <c r="AV190" s="270"/>
      <c r="AW190" s="141"/>
      <c r="AX190" s="131"/>
      <c r="AY190" s="131"/>
      <c r="AZ190" s="131"/>
      <c r="BA190" s="141"/>
      <c r="BB190" s="131"/>
      <c r="BC190" s="131"/>
      <c r="BD190" s="270"/>
      <c r="BE190" s="141"/>
      <c r="BF190" s="131"/>
      <c r="BG190" s="131"/>
      <c r="BH190" s="142"/>
      <c r="BI190" s="141"/>
      <c r="BJ190" s="131"/>
      <c r="BK190" s="131"/>
      <c r="BL190" s="142"/>
      <c r="BM190" s="60">
        <f>COUNTIF(O190:AA190,"E")</f>
        <v>0</v>
      </c>
      <c r="BN190" s="46">
        <f>COUNTIF(AB190:AM190,"E")</f>
        <v>0</v>
      </c>
      <c r="BO190" s="46">
        <f>COUNTIF(AN190:AZ190,"E")</f>
        <v>0</v>
      </c>
      <c r="BP190" s="46">
        <f>COUNTIF(BA190:BL190,"E")</f>
        <v>0</v>
      </c>
      <c r="BQ190" s="61">
        <f t="shared" si="74"/>
        <v>0</v>
      </c>
      <c r="BR190" s="522"/>
      <c r="BS190" s="522"/>
      <c r="BT190" s="522"/>
      <c r="BU190" s="522"/>
      <c r="BV190" s="522"/>
      <c r="BX190" s="5"/>
      <c r="BY190" s="5"/>
      <c r="BZ190" s="5"/>
    </row>
    <row r="191" spans="1:78" s="5" customFormat="1" ht="23.25" hidden="1" customHeight="1" outlineLevel="1" x14ac:dyDescent="0.25">
      <c r="A191" s="547">
        <v>77</v>
      </c>
      <c r="B191" s="871"/>
      <c r="C191" s="943"/>
      <c r="D191" s="937" t="s">
        <v>227</v>
      </c>
      <c r="E191" s="946"/>
      <c r="F191" s="949" t="s">
        <v>263</v>
      </c>
      <c r="G191" s="25" t="s">
        <v>76</v>
      </c>
      <c r="H191" s="783" t="s">
        <v>77</v>
      </c>
      <c r="I191" s="758" t="s">
        <v>77</v>
      </c>
      <c r="J191" s="758"/>
      <c r="K191" s="758"/>
      <c r="L191" s="758" t="s">
        <v>77</v>
      </c>
      <c r="M191" s="805" t="s">
        <v>78</v>
      </c>
      <c r="N191" s="760" t="s">
        <v>252</v>
      </c>
      <c r="O191" s="62"/>
      <c r="P191" s="62"/>
      <c r="Q191" s="62"/>
      <c r="R191" s="125"/>
      <c r="S191" s="68"/>
      <c r="T191" s="63"/>
      <c r="U191" s="63"/>
      <c r="V191" s="70"/>
      <c r="W191" s="68"/>
      <c r="X191" s="63"/>
      <c r="Y191" s="63"/>
      <c r="Z191" s="165"/>
      <c r="AA191" s="166"/>
      <c r="AB191" s="164" t="s">
        <v>76</v>
      </c>
      <c r="AC191" s="176"/>
      <c r="AD191" s="165"/>
      <c r="AE191" s="166"/>
      <c r="AF191" s="164"/>
      <c r="AG191" s="165"/>
      <c r="AH191" s="165"/>
      <c r="AI191" s="166"/>
      <c r="AJ191" s="164"/>
      <c r="AK191" s="165"/>
      <c r="AL191" s="165"/>
      <c r="AM191" s="166"/>
      <c r="AN191" s="164" t="s">
        <v>76</v>
      </c>
      <c r="AO191" s="165"/>
      <c r="AP191" s="165"/>
      <c r="AQ191" s="165"/>
      <c r="AR191" s="166"/>
      <c r="AS191" s="164"/>
      <c r="AT191" s="165"/>
      <c r="AU191" s="165"/>
      <c r="AV191" s="273"/>
      <c r="AW191" s="164"/>
      <c r="AX191" s="165"/>
      <c r="AY191" s="165"/>
      <c r="AZ191" s="165"/>
      <c r="BA191" s="164" t="s">
        <v>76</v>
      </c>
      <c r="BB191" s="165"/>
      <c r="BC191" s="165"/>
      <c r="BD191" s="273"/>
      <c r="BE191" s="164"/>
      <c r="BF191" s="165"/>
      <c r="BG191" s="25"/>
      <c r="BH191" s="66"/>
      <c r="BI191" s="56"/>
      <c r="BJ191" s="165"/>
      <c r="BK191" s="25" t="s">
        <v>76</v>
      </c>
      <c r="BL191" s="66"/>
      <c r="BM191" s="52">
        <f>COUNTIF(O191:AA191,"P")</f>
        <v>0</v>
      </c>
      <c r="BN191" s="13">
        <f>COUNTIF(AB191:AM191,"P")</f>
        <v>1</v>
      </c>
      <c r="BO191" s="13">
        <f>COUNTIF(AN191:AZ191,"P")</f>
        <v>1</v>
      </c>
      <c r="BP191" s="13">
        <f>COUNTIF(BA191:BL191,"P")</f>
        <v>2</v>
      </c>
      <c r="BQ191" s="13">
        <f t="shared" si="74"/>
        <v>4</v>
      </c>
      <c r="BR191" s="522" t="e">
        <f>+SUM(BM192)/(BM191)</f>
        <v>#DIV/0!</v>
      </c>
      <c r="BS191" s="522">
        <f>+SUM(BN192)/(BN191)</f>
        <v>0</v>
      </c>
      <c r="BT191" s="522">
        <f>+SUM(BO192)/(BO191)</f>
        <v>0</v>
      </c>
      <c r="BU191" s="522">
        <f>+SUM(BP192)/(BP191)</f>
        <v>0</v>
      </c>
      <c r="BV191" s="522">
        <f>+SUM(BQ192)/(BQ191)</f>
        <v>0</v>
      </c>
    </row>
    <row r="192" spans="1:78" s="5" customFormat="1" ht="25.5" hidden="1" customHeight="1" outlineLevel="1" thickBot="1" x14ac:dyDescent="0.3">
      <c r="A192" s="548"/>
      <c r="B192" s="871"/>
      <c r="C192" s="943"/>
      <c r="D192" s="955"/>
      <c r="E192" s="956"/>
      <c r="F192" s="957"/>
      <c r="G192" s="25" t="s">
        <v>80</v>
      </c>
      <c r="H192" s="958"/>
      <c r="I192" s="959"/>
      <c r="J192" s="959"/>
      <c r="K192" s="959"/>
      <c r="L192" s="959"/>
      <c r="M192" s="806"/>
      <c r="N192" s="760"/>
      <c r="O192" s="53"/>
      <c r="P192" s="53"/>
      <c r="Q192" s="324"/>
      <c r="R192" s="325"/>
      <c r="S192" s="323"/>
      <c r="T192" s="324"/>
      <c r="U192" s="324"/>
      <c r="V192" s="325"/>
      <c r="W192" s="323"/>
      <c r="X192" s="324"/>
      <c r="Y192" s="324"/>
      <c r="Z192" s="324"/>
      <c r="AA192" s="325"/>
      <c r="AB192" s="323"/>
      <c r="AC192" s="324"/>
      <c r="AD192" s="324"/>
      <c r="AE192" s="325"/>
      <c r="AF192" s="323"/>
      <c r="AG192" s="324"/>
      <c r="AH192" s="324"/>
      <c r="AI192" s="325"/>
      <c r="AJ192" s="323"/>
      <c r="AK192" s="324"/>
      <c r="AL192" s="324"/>
      <c r="AM192" s="67"/>
      <c r="AN192" s="323"/>
      <c r="AO192" s="324"/>
      <c r="AP192" s="324"/>
      <c r="AQ192" s="324"/>
      <c r="AR192" s="325"/>
      <c r="AS192" s="323"/>
      <c r="AT192" s="324"/>
      <c r="AU192" s="324"/>
      <c r="AV192" s="331"/>
      <c r="AW192" s="323"/>
      <c r="AX192" s="324"/>
      <c r="AY192" s="324"/>
      <c r="AZ192" s="324"/>
      <c r="BA192" s="323"/>
      <c r="BB192" s="324"/>
      <c r="BC192" s="324"/>
      <c r="BD192" s="331"/>
      <c r="BE192" s="323"/>
      <c r="BF192" s="324"/>
      <c r="BG192" s="324"/>
      <c r="BH192" s="325"/>
      <c r="BI192" s="323"/>
      <c r="BJ192" s="324"/>
      <c r="BK192" s="324"/>
      <c r="BL192" s="325"/>
      <c r="BM192" s="60">
        <f>COUNTIF(O192:AA192,"E")</f>
        <v>0</v>
      </c>
      <c r="BN192" s="46">
        <f>COUNTIF(AB192:AM192,"E")</f>
        <v>0</v>
      </c>
      <c r="BO192" s="46">
        <f>COUNTIF(AN192:AZ192,"E")</f>
        <v>0</v>
      </c>
      <c r="BP192" s="46">
        <f>COUNTIF(BA192:BL192,"E")</f>
        <v>0</v>
      </c>
      <c r="BQ192" s="61">
        <f t="shared" si="74"/>
        <v>0</v>
      </c>
      <c r="BR192" s="522"/>
      <c r="BS192" s="522"/>
      <c r="BT192" s="522"/>
      <c r="BU192" s="522"/>
      <c r="BV192" s="522"/>
    </row>
    <row r="193" spans="1:74" s="5" customFormat="1" ht="18" customHeight="1" collapsed="1" x14ac:dyDescent="0.25">
      <c r="A193" s="544"/>
      <c r="B193" s="868"/>
      <c r="C193" s="960"/>
      <c r="D193" s="961" t="s">
        <v>264</v>
      </c>
      <c r="E193" s="962"/>
      <c r="F193" s="963" t="s">
        <v>206</v>
      </c>
      <c r="G193" s="25" t="s">
        <v>76</v>
      </c>
      <c r="H193" s="758" t="s">
        <v>77</v>
      </c>
      <c r="I193" s="758" t="s">
        <v>77</v>
      </c>
      <c r="J193" s="758"/>
      <c r="K193" s="758" t="s">
        <v>77</v>
      </c>
      <c r="L193" s="758" t="s">
        <v>77</v>
      </c>
      <c r="M193" s="805" t="s">
        <v>194</v>
      </c>
      <c r="N193" s="760" t="s">
        <v>79</v>
      </c>
      <c r="O193" s="463">
        <f>COUNTIF(O195:O200,"P")</f>
        <v>0</v>
      </c>
      <c r="P193" s="464">
        <f t="shared" ref="P193:BL193" si="75">COUNTIF(P195:P200,"P")</f>
        <v>0</v>
      </c>
      <c r="Q193" s="327">
        <f t="shared" si="75"/>
        <v>0</v>
      </c>
      <c r="R193" s="328">
        <f t="shared" si="75"/>
        <v>1</v>
      </c>
      <c r="S193" s="326">
        <f t="shared" si="75"/>
        <v>1</v>
      </c>
      <c r="T193" s="327">
        <f t="shared" si="75"/>
        <v>1</v>
      </c>
      <c r="U193" s="327">
        <f t="shared" si="75"/>
        <v>1</v>
      </c>
      <c r="V193" s="328">
        <f t="shared" si="75"/>
        <v>2</v>
      </c>
      <c r="W193" s="326">
        <f t="shared" si="75"/>
        <v>1</v>
      </c>
      <c r="X193" s="327">
        <f t="shared" si="75"/>
        <v>0</v>
      </c>
      <c r="Y193" s="327">
        <f t="shared" si="75"/>
        <v>0</v>
      </c>
      <c r="Z193" s="327">
        <f t="shared" si="75"/>
        <v>0</v>
      </c>
      <c r="AA193" s="328"/>
      <c r="AB193" s="326">
        <f t="shared" si="75"/>
        <v>1</v>
      </c>
      <c r="AC193" s="327">
        <f t="shared" si="75"/>
        <v>0</v>
      </c>
      <c r="AD193" s="327">
        <f t="shared" si="75"/>
        <v>0</v>
      </c>
      <c r="AE193" s="328">
        <f t="shared" si="75"/>
        <v>1</v>
      </c>
      <c r="AF193" s="326">
        <f t="shared" si="75"/>
        <v>1</v>
      </c>
      <c r="AG193" s="327">
        <f t="shared" si="75"/>
        <v>1</v>
      </c>
      <c r="AH193" s="327">
        <f t="shared" si="75"/>
        <v>0</v>
      </c>
      <c r="AI193" s="328">
        <f t="shared" si="75"/>
        <v>0</v>
      </c>
      <c r="AJ193" s="326">
        <f t="shared" si="75"/>
        <v>0</v>
      </c>
      <c r="AK193" s="327">
        <f t="shared" si="75"/>
        <v>0</v>
      </c>
      <c r="AL193" s="327">
        <f t="shared" si="75"/>
        <v>0</v>
      </c>
      <c r="AM193" s="328">
        <f t="shared" si="75"/>
        <v>1</v>
      </c>
      <c r="AN193" s="326">
        <f t="shared" si="75"/>
        <v>1</v>
      </c>
      <c r="AO193" s="327">
        <f t="shared" si="75"/>
        <v>1</v>
      </c>
      <c r="AP193" s="327">
        <f t="shared" si="75"/>
        <v>0</v>
      </c>
      <c r="AQ193" s="327">
        <f t="shared" si="75"/>
        <v>0</v>
      </c>
      <c r="AR193" s="328">
        <f t="shared" si="75"/>
        <v>1</v>
      </c>
      <c r="AS193" s="326">
        <f t="shared" si="75"/>
        <v>1</v>
      </c>
      <c r="AT193" s="327">
        <f t="shared" si="75"/>
        <v>0</v>
      </c>
      <c r="AU193" s="327">
        <f t="shared" si="75"/>
        <v>0</v>
      </c>
      <c r="AV193" s="419"/>
      <c r="AW193" s="326">
        <f t="shared" si="75"/>
        <v>1</v>
      </c>
      <c r="AX193" s="327">
        <f t="shared" si="75"/>
        <v>1</v>
      </c>
      <c r="AY193" s="327"/>
      <c r="AZ193" s="327">
        <f t="shared" si="75"/>
        <v>0</v>
      </c>
      <c r="BA193" s="326">
        <f t="shared" si="75"/>
        <v>0</v>
      </c>
      <c r="BB193" s="327">
        <f t="shared" si="75"/>
        <v>0</v>
      </c>
      <c r="BC193" s="327">
        <f t="shared" si="75"/>
        <v>0</v>
      </c>
      <c r="BD193" s="327">
        <f t="shared" si="75"/>
        <v>1</v>
      </c>
      <c r="BE193" s="326">
        <f t="shared" si="75"/>
        <v>1</v>
      </c>
      <c r="BF193" s="327">
        <f t="shared" si="75"/>
        <v>0</v>
      </c>
      <c r="BG193" s="327">
        <f t="shared" si="75"/>
        <v>0</v>
      </c>
      <c r="BH193" s="328">
        <f t="shared" si="75"/>
        <v>1</v>
      </c>
      <c r="BI193" s="326">
        <f t="shared" si="75"/>
        <v>0</v>
      </c>
      <c r="BJ193" s="327">
        <f t="shared" si="75"/>
        <v>0</v>
      </c>
      <c r="BK193" s="327">
        <f t="shared" si="75"/>
        <v>0</v>
      </c>
      <c r="BL193" s="328">
        <f t="shared" si="75"/>
        <v>0</v>
      </c>
      <c r="BM193" s="514" t="e">
        <f>+SUM(BM196+BM198+BM200+BM202+BM204+BM206+BM208+BM210+#REF!)/SUM(BM195+BM197+BM199+BM201+BM203+BM205+BM207+BM209+#REF!)</f>
        <v>#REF!</v>
      </c>
      <c r="BN193" s="514" t="e">
        <f>+SUM(BN196+BN198+BN200+BN202+BN204+BN206+BN208+BN210+#REF!)/SUM(BN195+BN197+BN199+BN201+BN203+BN205+BN207+BN209+#REF!)</f>
        <v>#REF!</v>
      </c>
      <c r="BO193" s="514" t="e">
        <f>+SUM(BO196+BO198+BO200+BO202+BO204+BO206+BO208+BO210+#REF!)/SUM(BO195+BO197+BO199+BO201+BO203+BO205+BO207+BO209+#REF!)</f>
        <v>#REF!</v>
      </c>
      <c r="BP193" s="514" t="e">
        <f>+SUM(BP196+BP198+BP200+BP202+BP204+BP206+BP208+BP210+#REF!)/SUM(BP195+BP197+BP199+BP201+BP203+BP205+BP207+BP209+#REF!)</f>
        <v>#REF!</v>
      </c>
      <c r="BQ193" s="514" t="e">
        <f>+SUM(BQ196+BQ198+BQ200+BQ202+BQ204+BQ206+BQ208+BQ210+#REF!)/SUM(BQ195+BQ197+BQ199+BQ201+BQ203+BQ205+BQ207+BQ209+#REF!)</f>
        <v>#REF!</v>
      </c>
      <c r="BR193" s="514"/>
      <c r="BS193" s="514"/>
      <c r="BT193" s="514"/>
      <c r="BU193" s="514"/>
      <c r="BV193" s="514"/>
    </row>
    <row r="194" spans="1:74" s="5" customFormat="1" ht="15" thickBot="1" x14ac:dyDescent="0.3">
      <c r="A194" s="544"/>
      <c r="B194" s="870"/>
      <c r="C194" s="964"/>
      <c r="D194" s="965"/>
      <c r="E194" s="966"/>
      <c r="F194" s="967"/>
      <c r="G194" s="25" t="s">
        <v>80</v>
      </c>
      <c r="H194" s="783"/>
      <c r="I194" s="783"/>
      <c r="J194" s="783"/>
      <c r="K194" s="783"/>
      <c r="L194" s="783"/>
      <c r="M194" s="806"/>
      <c r="N194" s="760"/>
      <c r="O194" s="135">
        <f>COUNTIF(O195:O200,"E")</f>
        <v>0</v>
      </c>
      <c r="P194" s="128">
        <f t="shared" ref="P194:BL194" si="76">COUNTIF(P195:P200,"E")</f>
        <v>0</v>
      </c>
      <c r="Q194" s="128">
        <f t="shared" si="76"/>
        <v>0</v>
      </c>
      <c r="R194" s="136">
        <f t="shared" si="76"/>
        <v>0</v>
      </c>
      <c r="S194" s="135">
        <f t="shared" si="76"/>
        <v>0</v>
      </c>
      <c r="T194" s="128">
        <f t="shared" si="76"/>
        <v>0</v>
      </c>
      <c r="U194" s="128">
        <f t="shared" si="76"/>
        <v>0</v>
      </c>
      <c r="V194" s="136">
        <f t="shared" si="76"/>
        <v>0</v>
      </c>
      <c r="W194" s="135">
        <f t="shared" si="76"/>
        <v>0</v>
      </c>
      <c r="X194" s="128">
        <f t="shared" si="76"/>
        <v>0</v>
      </c>
      <c r="Y194" s="128">
        <f t="shared" si="76"/>
        <v>0</v>
      </c>
      <c r="Z194" s="128">
        <f t="shared" si="76"/>
        <v>0</v>
      </c>
      <c r="AA194" s="136"/>
      <c r="AB194" s="135">
        <f t="shared" si="76"/>
        <v>0</v>
      </c>
      <c r="AC194" s="128">
        <f t="shared" si="76"/>
        <v>0</v>
      </c>
      <c r="AD194" s="128">
        <f t="shared" si="76"/>
        <v>0</v>
      </c>
      <c r="AE194" s="136">
        <f t="shared" si="76"/>
        <v>0</v>
      </c>
      <c r="AF194" s="135">
        <f t="shared" si="76"/>
        <v>0</v>
      </c>
      <c r="AG194" s="128">
        <f t="shared" si="76"/>
        <v>0</v>
      </c>
      <c r="AH194" s="128">
        <f t="shared" si="76"/>
        <v>0</v>
      </c>
      <c r="AI194" s="136">
        <f t="shared" si="76"/>
        <v>0</v>
      </c>
      <c r="AJ194" s="135">
        <f t="shared" si="76"/>
        <v>0</v>
      </c>
      <c r="AK194" s="128">
        <f t="shared" si="76"/>
        <v>0</v>
      </c>
      <c r="AL194" s="128">
        <f t="shared" si="76"/>
        <v>0</v>
      </c>
      <c r="AM194" s="136">
        <f t="shared" si="76"/>
        <v>0</v>
      </c>
      <c r="AN194" s="135">
        <f t="shared" si="76"/>
        <v>0</v>
      </c>
      <c r="AO194" s="128">
        <f t="shared" si="76"/>
        <v>0</v>
      </c>
      <c r="AP194" s="128">
        <f t="shared" si="76"/>
        <v>0</v>
      </c>
      <c r="AQ194" s="128">
        <f t="shared" si="76"/>
        <v>0</v>
      </c>
      <c r="AR194" s="136">
        <f t="shared" si="76"/>
        <v>0</v>
      </c>
      <c r="AS194" s="135">
        <f t="shared" si="76"/>
        <v>0</v>
      </c>
      <c r="AT194" s="128">
        <f t="shared" si="76"/>
        <v>0</v>
      </c>
      <c r="AU194" s="128">
        <f t="shared" si="76"/>
        <v>0</v>
      </c>
      <c r="AV194" s="340"/>
      <c r="AW194" s="135">
        <f t="shared" si="76"/>
        <v>0</v>
      </c>
      <c r="AX194" s="128">
        <f t="shared" si="76"/>
        <v>0</v>
      </c>
      <c r="AY194" s="128"/>
      <c r="AZ194" s="128">
        <f t="shared" si="76"/>
        <v>0</v>
      </c>
      <c r="BA194" s="135">
        <f t="shared" si="76"/>
        <v>0</v>
      </c>
      <c r="BB194" s="128">
        <f t="shared" si="76"/>
        <v>0</v>
      </c>
      <c r="BC194" s="128">
        <f t="shared" si="76"/>
        <v>0</v>
      </c>
      <c r="BD194" s="128">
        <f t="shared" si="76"/>
        <v>0</v>
      </c>
      <c r="BE194" s="135">
        <f t="shared" si="76"/>
        <v>0</v>
      </c>
      <c r="BF194" s="128">
        <f t="shared" si="76"/>
        <v>0</v>
      </c>
      <c r="BG194" s="128">
        <f t="shared" si="76"/>
        <v>0</v>
      </c>
      <c r="BH194" s="136">
        <f t="shared" si="76"/>
        <v>0</v>
      </c>
      <c r="BI194" s="135">
        <f t="shared" si="76"/>
        <v>0</v>
      </c>
      <c r="BJ194" s="128">
        <f t="shared" si="76"/>
        <v>0</v>
      </c>
      <c r="BK194" s="128">
        <f t="shared" si="76"/>
        <v>0</v>
      </c>
      <c r="BL194" s="136">
        <f t="shared" si="76"/>
        <v>0</v>
      </c>
      <c r="BM194" s="515"/>
      <c r="BN194" s="515"/>
      <c r="BO194" s="515"/>
      <c r="BP194" s="515"/>
      <c r="BQ194" s="515"/>
      <c r="BR194" s="515"/>
      <c r="BS194" s="515"/>
      <c r="BT194" s="515"/>
      <c r="BU194" s="515"/>
      <c r="BV194" s="515"/>
    </row>
    <row r="195" spans="1:74" s="5" customFormat="1" ht="26.25" hidden="1" customHeight="1" outlineLevel="1" x14ac:dyDescent="0.25">
      <c r="A195" s="547">
        <v>78</v>
      </c>
      <c r="B195" s="868"/>
      <c r="C195" s="964"/>
      <c r="D195" s="937" t="s">
        <v>583</v>
      </c>
      <c r="E195" s="968"/>
      <c r="F195" s="776" t="s">
        <v>265</v>
      </c>
      <c r="G195" s="25" t="s">
        <v>76</v>
      </c>
      <c r="H195" s="758" t="s">
        <v>77</v>
      </c>
      <c r="I195" s="758" t="s">
        <v>77</v>
      </c>
      <c r="J195" s="758"/>
      <c r="K195" s="758" t="s">
        <v>77</v>
      </c>
      <c r="L195" s="758" t="s">
        <v>77</v>
      </c>
      <c r="M195" s="805" t="s">
        <v>194</v>
      </c>
      <c r="N195" s="760" t="s">
        <v>79</v>
      </c>
      <c r="O195" s="56"/>
      <c r="P195" s="25"/>
      <c r="Q195" s="25"/>
      <c r="R195" s="25" t="s">
        <v>76</v>
      </c>
      <c r="S195" s="56" t="s">
        <v>76</v>
      </c>
      <c r="T195" s="25"/>
      <c r="U195" s="25"/>
      <c r="V195" s="66" t="s">
        <v>76</v>
      </c>
      <c r="W195" s="56" t="s">
        <v>76</v>
      </c>
      <c r="X195" s="25"/>
      <c r="Y195" s="25"/>
      <c r="Z195" s="25"/>
      <c r="AA195" s="66"/>
      <c r="AB195" s="56"/>
      <c r="AC195" s="25"/>
      <c r="AD195" s="25"/>
      <c r="AE195" s="66" t="s">
        <v>76</v>
      </c>
      <c r="AF195" s="56" t="s">
        <v>76</v>
      </c>
      <c r="AG195" s="25"/>
      <c r="AH195" s="25"/>
      <c r="AI195" s="66"/>
      <c r="AJ195" s="56"/>
      <c r="AK195" s="25"/>
      <c r="AL195" s="25"/>
      <c r="AM195" s="56" t="s">
        <v>76</v>
      </c>
      <c r="AN195" s="56" t="s">
        <v>76</v>
      </c>
      <c r="AO195" s="25"/>
      <c r="AP195" s="25"/>
      <c r="AQ195" s="25"/>
      <c r="AR195" s="66" t="s">
        <v>76</v>
      </c>
      <c r="AS195" s="56" t="s">
        <v>76</v>
      </c>
      <c r="AT195" s="25"/>
      <c r="AU195" s="25"/>
      <c r="AV195" s="98" t="s">
        <v>76</v>
      </c>
      <c r="AW195" s="56" t="s">
        <v>76</v>
      </c>
      <c r="AX195" s="25"/>
      <c r="AY195" s="25"/>
      <c r="AZ195" s="25"/>
      <c r="BA195" s="56"/>
      <c r="BB195" s="25"/>
      <c r="BC195" s="25"/>
      <c r="BD195" s="25" t="s">
        <v>76</v>
      </c>
      <c r="BE195" s="56" t="s">
        <v>76</v>
      </c>
      <c r="BF195" s="25"/>
      <c r="BG195" s="25"/>
      <c r="BH195" s="66" t="s">
        <v>76</v>
      </c>
      <c r="BI195" s="56"/>
      <c r="BJ195" s="25"/>
      <c r="BK195" s="25"/>
      <c r="BL195" s="66"/>
      <c r="BM195" s="52">
        <f>COUNTIF(O195:AA195,"P")</f>
        <v>4</v>
      </c>
      <c r="BN195" s="13">
        <f>COUNTIF(AB195:AM195,"P")</f>
        <v>3</v>
      </c>
      <c r="BO195" s="13">
        <f>COUNTIF(AN195:AZ195,"P")</f>
        <v>5</v>
      </c>
      <c r="BP195" s="13">
        <f>COUNTIF(BA195:BL195,"P")</f>
        <v>3</v>
      </c>
      <c r="BQ195" s="13">
        <f t="shared" ref="BQ195:BQ200" si="77">SUM(BM195:BP195)</f>
        <v>15</v>
      </c>
      <c r="BR195" s="522">
        <f>+SUM(BM196)/(BM195)</f>
        <v>0</v>
      </c>
      <c r="BS195" s="522">
        <f>+SUM(BN196)/(BN195)</f>
        <v>0</v>
      </c>
      <c r="BT195" s="522">
        <f>+SUM(BO196)/(BO195)</f>
        <v>0</v>
      </c>
      <c r="BU195" s="522">
        <f>+SUM(BP196)/(BP195)</f>
        <v>0</v>
      </c>
      <c r="BV195" s="522">
        <f>+SUM(BQ196)/(BQ195)</f>
        <v>0</v>
      </c>
    </row>
    <row r="196" spans="1:74" s="5" customFormat="1" ht="82.5" hidden="1" customHeight="1" outlineLevel="1" x14ac:dyDescent="0.25">
      <c r="A196" s="548"/>
      <c r="B196" s="871"/>
      <c r="C196" s="964"/>
      <c r="D196" s="939"/>
      <c r="E196" s="969"/>
      <c r="F196" s="776"/>
      <c r="G196" s="25" t="s">
        <v>80</v>
      </c>
      <c r="H196" s="783"/>
      <c r="I196" s="783"/>
      <c r="J196" s="783"/>
      <c r="K196" s="783"/>
      <c r="L196" s="783"/>
      <c r="M196" s="806"/>
      <c r="N196" s="760"/>
      <c r="O196" s="58"/>
      <c r="P196" s="53"/>
      <c r="Q196" s="53"/>
      <c r="R196" s="67"/>
      <c r="S196" s="58"/>
      <c r="T196" s="53"/>
      <c r="U196" s="54"/>
      <c r="V196" s="59"/>
      <c r="W196" s="71"/>
      <c r="X196" s="54"/>
      <c r="Y196" s="53"/>
      <c r="Z196" s="71"/>
      <c r="AA196" s="59"/>
      <c r="AB196" s="71"/>
      <c r="AC196" s="54"/>
      <c r="AD196" s="54"/>
      <c r="AE196" s="59"/>
      <c r="AF196" s="71"/>
      <c r="AG196" s="54"/>
      <c r="AH196" s="54"/>
      <c r="AI196" s="59"/>
      <c r="AJ196" s="381"/>
      <c r="AK196" s="54"/>
      <c r="AL196" s="54"/>
      <c r="AM196" s="413"/>
      <c r="AN196" s="414"/>
      <c r="AO196" s="415"/>
      <c r="AP196" s="415"/>
      <c r="AQ196" s="415"/>
      <c r="AR196" s="413"/>
      <c r="AS196" s="414"/>
      <c r="AT196" s="415"/>
      <c r="AU196" s="415"/>
      <c r="AV196" s="430"/>
      <c r="AW196" s="414"/>
      <c r="AX196" s="415"/>
      <c r="AY196" s="415"/>
      <c r="AZ196" s="415"/>
      <c r="BA196" s="414"/>
      <c r="BB196" s="54"/>
      <c r="BC196" s="54"/>
      <c r="BD196" s="54"/>
      <c r="BE196" s="71"/>
      <c r="BF196" s="54"/>
      <c r="BG196" s="54"/>
      <c r="BH196" s="59"/>
      <c r="BI196" s="71"/>
      <c r="BJ196" s="54"/>
      <c r="BK196" s="54"/>
      <c r="BL196" s="59"/>
      <c r="BM196" s="60">
        <f>COUNTIF(O196:AA196,"E")</f>
        <v>0</v>
      </c>
      <c r="BN196" s="46">
        <f>COUNTIF(AB196:AM196,"E")</f>
        <v>0</v>
      </c>
      <c r="BO196" s="46">
        <f>COUNTIF(AN196:AZ196,"E")</f>
        <v>0</v>
      </c>
      <c r="BP196" s="46">
        <f>COUNTIF(BA196:BL196,"E")</f>
        <v>0</v>
      </c>
      <c r="BQ196" s="61">
        <f t="shared" si="77"/>
        <v>0</v>
      </c>
      <c r="BR196" s="522"/>
      <c r="BS196" s="522"/>
      <c r="BT196" s="522"/>
      <c r="BU196" s="522"/>
      <c r="BV196" s="522"/>
    </row>
    <row r="197" spans="1:74" s="5" customFormat="1" ht="39.75" hidden="1" customHeight="1" outlineLevel="1" x14ac:dyDescent="0.25">
      <c r="A197" s="547">
        <v>79</v>
      </c>
      <c r="B197" s="871"/>
      <c r="C197" s="964"/>
      <c r="D197" s="937" t="s">
        <v>584</v>
      </c>
      <c r="E197" s="968"/>
      <c r="F197" s="970" t="s">
        <v>266</v>
      </c>
      <c r="G197" s="25" t="s">
        <v>76</v>
      </c>
      <c r="H197" s="758" t="s">
        <v>77</v>
      </c>
      <c r="I197" s="758" t="s">
        <v>77</v>
      </c>
      <c r="J197" s="758"/>
      <c r="K197" s="758" t="s">
        <v>77</v>
      </c>
      <c r="L197" s="758" t="s">
        <v>77</v>
      </c>
      <c r="M197" s="805" t="s">
        <v>194</v>
      </c>
      <c r="N197" s="760" t="s">
        <v>79</v>
      </c>
      <c r="O197" s="56"/>
      <c r="P197" s="25"/>
      <c r="Q197" s="25"/>
      <c r="R197" s="66"/>
      <c r="S197" s="56"/>
      <c r="T197" s="25"/>
      <c r="U197" s="25"/>
      <c r="V197" s="25" t="s">
        <v>76</v>
      </c>
      <c r="W197" s="56"/>
      <c r="X197" s="25"/>
      <c r="Y197" s="25"/>
      <c r="Z197" s="25"/>
      <c r="AA197" s="66"/>
      <c r="AB197" s="56" t="s">
        <v>76</v>
      </c>
      <c r="AC197" s="25"/>
      <c r="AD197" s="25"/>
      <c r="AE197" s="66"/>
      <c r="AF197" s="56"/>
      <c r="AG197" s="25" t="s">
        <v>76</v>
      </c>
      <c r="AH197" s="25"/>
      <c r="AI197" s="66"/>
      <c r="AJ197" s="56"/>
      <c r="AK197" s="25"/>
      <c r="AL197" s="25"/>
      <c r="AM197" s="66"/>
      <c r="AN197" s="56"/>
      <c r="AO197" s="25" t="s">
        <v>76</v>
      </c>
      <c r="AP197" s="25"/>
      <c r="AQ197" s="25"/>
      <c r="AR197" s="66"/>
      <c r="AS197" s="56"/>
      <c r="AT197" s="25"/>
      <c r="AU197" s="25"/>
      <c r="AV197" s="98"/>
      <c r="AW197" s="56"/>
      <c r="AX197" s="25" t="s">
        <v>76</v>
      </c>
      <c r="AY197" s="25"/>
      <c r="AZ197" s="25"/>
      <c r="BA197" s="56"/>
      <c r="BB197" s="25"/>
      <c r="BC197" s="25"/>
      <c r="BD197" s="25"/>
      <c r="BE197" s="56"/>
      <c r="BF197" s="25"/>
      <c r="BG197" s="25"/>
      <c r="BH197" s="66"/>
      <c r="BI197" s="56"/>
      <c r="BJ197" s="25"/>
      <c r="BK197" s="25"/>
      <c r="BL197" s="66"/>
      <c r="BM197" s="52">
        <f>COUNTIF(O197:AA197,"P")</f>
        <v>1</v>
      </c>
      <c r="BN197" s="13">
        <f>COUNTIF(AB197:AM197,"P")</f>
        <v>2</v>
      </c>
      <c r="BO197" s="13">
        <f>COUNTIF(AN197:AZ197,"P")</f>
        <v>2</v>
      </c>
      <c r="BP197" s="13">
        <f>COUNTIF(BA197:BL197,"P")</f>
        <v>0</v>
      </c>
      <c r="BQ197" s="13">
        <f t="shared" si="77"/>
        <v>5</v>
      </c>
      <c r="BR197" s="522">
        <f>+SUM(BM198)/(BM197)</f>
        <v>0</v>
      </c>
      <c r="BS197" s="522">
        <f>+SUM(BN198)/(BN197)</f>
        <v>0</v>
      </c>
      <c r="BT197" s="522">
        <f>+SUM(BO198)/(BO197)</f>
        <v>0</v>
      </c>
      <c r="BU197" s="522" t="e">
        <f>+SUM(BP198)/(BP197)</f>
        <v>#DIV/0!</v>
      </c>
      <c r="BV197" s="522">
        <f>+SUM(BQ198)/(BQ197)</f>
        <v>0</v>
      </c>
    </row>
    <row r="198" spans="1:74" s="5" customFormat="1" ht="55.5" hidden="1" customHeight="1" outlineLevel="1" x14ac:dyDescent="0.25">
      <c r="A198" s="548"/>
      <c r="B198" s="871"/>
      <c r="C198" s="964"/>
      <c r="D198" s="939"/>
      <c r="E198" s="969"/>
      <c r="F198" s="970"/>
      <c r="G198" s="25" t="s">
        <v>80</v>
      </c>
      <c r="H198" s="783"/>
      <c r="I198" s="783"/>
      <c r="J198" s="783"/>
      <c r="K198" s="783"/>
      <c r="L198" s="783"/>
      <c r="M198" s="806"/>
      <c r="N198" s="760"/>
      <c r="O198" s="58"/>
      <c r="P198" s="53"/>
      <c r="Q198" s="53"/>
      <c r="R198" s="67"/>
      <c r="S198" s="58"/>
      <c r="T198" s="53"/>
      <c r="U198" s="54"/>
      <c r="V198" s="59"/>
      <c r="W198" s="71"/>
      <c r="X198" s="54"/>
      <c r="Y198" s="53"/>
      <c r="Z198" s="54"/>
      <c r="AA198" s="59"/>
      <c r="AB198" s="71"/>
      <c r="AC198" s="54"/>
      <c r="AD198" s="54"/>
      <c r="AE198" s="59"/>
      <c r="AF198" s="71"/>
      <c r="AG198" s="54"/>
      <c r="AH198" s="54"/>
      <c r="AI198" s="59"/>
      <c r="AJ198" s="71"/>
      <c r="AK198" s="54"/>
      <c r="AL198" s="54"/>
      <c r="AM198" s="413"/>
      <c r="AN198" s="414"/>
      <c r="AO198" s="415"/>
      <c r="AP198" s="415"/>
      <c r="AQ198" s="415"/>
      <c r="AR198" s="413"/>
      <c r="AS198" s="414"/>
      <c r="AT198" s="415"/>
      <c r="AU198" s="415"/>
      <c r="AV198" s="430"/>
      <c r="AW198" s="414"/>
      <c r="AX198" s="415"/>
      <c r="AY198" s="415"/>
      <c r="AZ198" s="415"/>
      <c r="BA198" s="414"/>
      <c r="BB198" s="415"/>
      <c r="BC198" s="415"/>
      <c r="BD198" s="415"/>
      <c r="BE198" s="71"/>
      <c r="BF198" s="54"/>
      <c r="BG198" s="54"/>
      <c r="BH198" s="59"/>
      <c r="BI198" s="71"/>
      <c r="BJ198" s="54"/>
      <c r="BK198" s="54"/>
      <c r="BL198" s="59"/>
      <c r="BM198" s="60">
        <f>COUNTIF(O198:AA198,"E")</f>
        <v>0</v>
      </c>
      <c r="BN198" s="46">
        <f>COUNTIF(AB198:AM198,"E")</f>
        <v>0</v>
      </c>
      <c r="BO198" s="46">
        <f>COUNTIF(AN198:AZ198,"E")</f>
        <v>0</v>
      </c>
      <c r="BP198" s="46">
        <f>COUNTIF(BA198:BL198,"E")</f>
        <v>0</v>
      </c>
      <c r="BQ198" s="61">
        <f t="shared" si="77"/>
        <v>0</v>
      </c>
      <c r="BR198" s="522"/>
      <c r="BS198" s="522"/>
      <c r="BT198" s="522"/>
      <c r="BU198" s="522"/>
      <c r="BV198" s="522"/>
    </row>
    <row r="199" spans="1:74" s="5" customFormat="1" ht="39" hidden="1" customHeight="1" outlineLevel="1" x14ac:dyDescent="0.25">
      <c r="A199" s="547">
        <v>80</v>
      </c>
      <c r="B199" s="871"/>
      <c r="C199" s="964"/>
      <c r="D199" s="971" t="s">
        <v>585</v>
      </c>
      <c r="E199" s="885"/>
      <c r="F199" s="970" t="s">
        <v>267</v>
      </c>
      <c r="G199" s="25" t="s">
        <v>76</v>
      </c>
      <c r="H199" s="758" t="s">
        <v>77</v>
      </c>
      <c r="I199" s="758" t="s">
        <v>77</v>
      </c>
      <c r="J199" s="758"/>
      <c r="K199" s="758" t="s">
        <v>77</v>
      </c>
      <c r="L199" s="758" t="s">
        <v>77</v>
      </c>
      <c r="M199" s="805" t="s">
        <v>194</v>
      </c>
      <c r="N199" s="760" t="s">
        <v>79</v>
      </c>
      <c r="O199" s="56"/>
      <c r="P199" s="25"/>
      <c r="Q199" s="25"/>
      <c r="R199" s="66"/>
      <c r="S199" s="56"/>
      <c r="T199" s="25" t="s">
        <v>76</v>
      </c>
      <c r="U199" s="25" t="s">
        <v>76</v>
      </c>
      <c r="V199" s="66"/>
      <c r="W199" s="56"/>
      <c r="X199" s="25"/>
      <c r="Y199" s="25"/>
      <c r="Z199" s="25"/>
      <c r="AA199" s="66"/>
      <c r="AB199" s="56"/>
      <c r="AC199" s="25"/>
      <c r="AD199" s="25"/>
      <c r="AE199" s="25"/>
      <c r="AF199" s="25"/>
      <c r="AG199" s="25"/>
      <c r="AH199" s="25"/>
      <c r="AI199" s="66"/>
      <c r="AJ199" s="56"/>
      <c r="AK199" s="25"/>
      <c r="AL199" s="25"/>
      <c r="AM199" s="66"/>
      <c r="AN199" s="56"/>
      <c r="AO199" s="25"/>
      <c r="AP199" s="25"/>
      <c r="AQ199" s="25"/>
      <c r="AR199" s="66"/>
      <c r="AS199" s="56"/>
      <c r="AT199" s="25"/>
      <c r="AU199" s="25"/>
      <c r="AV199" s="98"/>
      <c r="AW199" s="56"/>
      <c r="AX199" s="25"/>
      <c r="AY199" s="25"/>
      <c r="AZ199" s="25"/>
      <c r="BA199" s="56"/>
      <c r="BB199" s="25"/>
      <c r="BC199" s="25"/>
      <c r="BD199" s="25"/>
      <c r="BE199" s="56"/>
      <c r="BF199" s="25"/>
      <c r="BG199" s="25"/>
      <c r="BH199" s="66"/>
      <c r="BI199" s="56"/>
      <c r="BJ199" s="25"/>
      <c r="BK199" s="25"/>
      <c r="BL199" s="66"/>
      <c r="BM199" s="52">
        <f>COUNTIF(O199:AA199,"P")</f>
        <v>2</v>
      </c>
      <c r="BN199" s="13">
        <f>COUNTIF(AB199:AM199,"P")</f>
        <v>0</v>
      </c>
      <c r="BO199" s="13">
        <f>COUNTIF(AN199:AZ199,"P")</f>
        <v>0</v>
      </c>
      <c r="BP199" s="13">
        <f>COUNTIF(BA199:BL199,"P")</f>
        <v>0</v>
      </c>
      <c r="BQ199" s="13">
        <f t="shared" si="77"/>
        <v>2</v>
      </c>
      <c r="BR199" s="522">
        <f>+SUM(BM200)/(BM199)</f>
        <v>0</v>
      </c>
      <c r="BS199" s="522" t="e">
        <f>+SUM(BN200)/(BN199)</f>
        <v>#DIV/0!</v>
      </c>
      <c r="BT199" s="522" t="e">
        <f>+SUM(BO200)/(BO199)</f>
        <v>#DIV/0!</v>
      </c>
      <c r="BU199" s="522" t="e">
        <f>+SUM(BP200)/(BP199)</f>
        <v>#DIV/0!</v>
      </c>
      <c r="BV199" s="522">
        <f>+SUM(BQ200)/(BQ199)</f>
        <v>0</v>
      </c>
    </row>
    <row r="200" spans="1:74" s="5" customFormat="1" ht="52.5" hidden="1" customHeight="1" outlineLevel="1" thickBot="1" x14ac:dyDescent="0.3">
      <c r="A200" s="548"/>
      <c r="B200" s="871"/>
      <c r="C200" s="964"/>
      <c r="D200" s="972"/>
      <c r="E200" s="887"/>
      <c r="F200" s="970"/>
      <c r="G200" s="25" t="s">
        <v>80</v>
      </c>
      <c r="H200" s="783"/>
      <c r="I200" s="783"/>
      <c r="J200" s="783"/>
      <c r="K200" s="783"/>
      <c r="L200" s="783"/>
      <c r="M200" s="806"/>
      <c r="N200" s="760"/>
      <c r="O200" s="320"/>
      <c r="P200" s="321"/>
      <c r="Q200" s="321"/>
      <c r="R200" s="322"/>
      <c r="S200" s="320"/>
      <c r="T200" s="321"/>
      <c r="U200" s="315"/>
      <c r="V200" s="329"/>
      <c r="W200" s="330"/>
      <c r="X200" s="315"/>
      <c r="Y200" s="321"/>
      <c r="Z200" s="315"/>
      <c r="AA200" s="329"/>
      <c r="AB200" s="330"/>
      <c r="AC200" s="315"/>
      <c r="AD200" s="315"/>
      <c r="AE200" s="329"/>
      <c r="AF200" s="330"/>
      <c r="AG200" s="315"/>
      <c r="AH200" s="315"/>
      <c r="AI200" s="329"/>
      <c r="AJ200" s="330"/>
      <c r="AK200" s="329"/>
      <c r="AL200" s="315"/>
      <c r="AM200" s="329"/>
      <c r="AN200" s="330"/>
      <c r="AO200" s="412"/>
      <c r="AP200" s="412"/>
      <c r="AQ200" s="315"/>
      <c r="AR200" s="329"/>
      <c r="AS200" s="330"/>
      <c r="AT200" s="315"/>
      <c r="AU200" s="315"/>
      <c r="AV200" s="420"/>
      <c r="AW200" s="330"/>
      <c r="AX200" s="315"/>
      <c r="AY200" s="315"/>
      <c r="AZ200" s="315"/>
      <c r="BA200" s="330"/>
      <c r="BB200" s="315"/>
      <c r="BC200" s="315"/>
      <c r="BD200" s="315"/>
      <c r="BE200" s="330"/>
      <c r="BF200" s="315"/>
      <c r="BG200" s="315"/>
      <c r="BH200" s="329"/>
      <c r="BI200" s="330"/>
      <c r="BJ200" s="315"/>
      <c r="BK200" s="315"/>
      <c r="BL200" s="329"/>
      <c r="BM200" s="60">
        <f>COUNTIF(O200:AA200,"E")</f>
        <v>0</v>
      </c>
      <c r="BN200" s="46">
        <f>COUNTIF(AB200:AM200,"E")</f>
        <v>0</v>
      </c>
      <c r="BO200" s="46">
        <f>COUNTIF(AN200:AZ200,"E")</f>
        <v>0</v>
      </c>
      <c r="BP200" s="46">
        <f>COUNTIF(BA200:BL200,"E")</f>
        <v>0</v>
      </c>
      <c r="BQ200" s="61">
        <f t="shared" si="77"/>
        <v>0</v>
      </c>
      <c r="BR200" s="522"/>
      <c r="BS200" s="522"/>
      <c r="BT200" s="522"/>
      <c r="BU200" s="522"/>
      <c r="BV200" s="522"/>
    </row>
    <row r="201" spans="1:74" s="5" customFormat="1" ht="21.75" customHeight="1" collapsed="1" x14ac:dyDescent="0.25">
      <c r="A201" s="544"/>
      <c r="B201" s="868"/>
      <c r="C201" s="973"/>
      <c r="D201" s="935" t="s">
        <v>268</v>
      </c>
      <c r="E201" s="936"/>
      <c r="F201" s="963" t="s">
        <v>206</v>
      </c>
      <c r="G201" s="25" t="s">
        <v>76</v>
      </c>
      <c r="H201" s="758" t="s">
        <v>77</v>
      </c>
      <c r="I201" s="758" t="s">
        <v>77</v>
      </c>
      <c r="J201" s="758"/>
      <c r="K201" s="758" t="s">
        <v>77</v>
      </c>
      <c r="L201" s="758" t="s">
        <v>77</v>
      </c>
      <c r="M201" s="805" t="s">
        <v>269</v>
      </c>
      <c r="N201" s="760" t="s">
        <v>79</v>
      </c>
      <c r="O201" s="326">
        <f t="shared" ref="O201:Z201" si="78">COUNTIF(O203:O214,"P")</f>
        <v>0</v>
      </c>
      <c r="P201" s="327">
        <f t="shared" si="78"/>
        <v>0</v>
      </c>
      <c r="Q201" s="327">
        <f t="shared" si="78"/>
        <v>2</v>
      </c>
      <c r="R201" s="328">
        <f t="shared" si="78"/>
        <v>1</v>
      </c>
      <c r="S201" s="326">
        <f t="shared" si="78"/>
        <v>1</v>
      </c>
      <c r="T201" s="327">
        <f t="shared" si="78"/>
        <v>2</v>
      </c>
      <c r="U201" s="327">
        <f t="shared" si="78"/>
        <v>2</v>
      </c>
      <c r="V201" s="328">
        <f t="shared" si="78"/>
        <v>0</v>
      </c>
      <c r="W201" s="326">
        <f t="shared" si="78"/>
        <v>1</v>
      </c>
      <c r="X201" s="327">
        <f t="shared" si="78"/>
        <v>1</v>
      </c>
      <c r="Y201" s="327">
        <f t="shared" si="78"/>
        <v>1</v>
      </c>
      <c r="Z201" s="327">
        <f t="shared" si="78"/>
        <v>2</v>
      </c>
      <c r="AA201" s="328"/>
      <c r="AB201" s="326">
        <f t="shared" ref="AB201:AP201" si="79">COUNTIF(AB203:AB214,"P")</f>
        <v>0</v>
      </c>
      <c r="AC201" s="327">
        <f t="shared" si="79"/>
        <v>0</v>
      </c>
      <c r="AD201" s="327">
        <f t="shared" si="79"/>
        <v>1</v>
      </c>
      <c r="AE201" s="328">
        <f t="shared" si="79"/>
        <v>1</v>
      </c>
      <c r="AF201" s="326">
        <f t="shared" si="79"/>
        <v>2</v>
      </c>
      <c r="AG201" s="327">
        <f t="shared" si="79"/>
        <v>1</v>
      </c>
      <c r="AH201" s="327">
        <f t="shared" si="79"/>
        <v>2</v>
      </c>
      <c r="AI201" s="328">
        <f t="shared" si="79"/>
        <v>2</v>
      </c>
      <c r="AJ201" s="326">
        <f t="shared" si="79"/>
        <v>1</v>
      </c>
      <c r="AK201" s="327">
        <f t="shared" si="79"/>
        <v>2</v>
      </c>
      <c r="AL201" s="327">
        <f t="shared" si="79"/>
        <v>2</v>
      </c>
      <c r="AM201" s="328">
        <f t="shared" si="79"/>
        <v>1</v>
      </c>
      <c r="AN201" s="326">
        <f t="shared" si="79"/>
        <v>1</v>
      </c>
      <c r="AO201" s="327">
        <f t="shared" si="79"/>
        <v>0</v>
      </c>
      <c r="AP201" s="327">
        <f t="shared" si="79"/>
        <v>1</v>
      </c>
      <c r="AQ201" s="327">
        <f>COUNTIF(AQ203:AQ214,"P")</f>
        <v>1</v>
      </c>
      <c r="AR201" s="328">
        <f>COUNTIF(AR203:AR214,"P")</f>
        <v>0</v>
      </c>
      <c r="AS201" s="326">
        <f>COUNTIF(AS203:AS214,"P")</f>
        <v>2</v>
      </c>
      <c r="AT201" s="327">
        <f>COUNTIF(AT203:AT214,"P")</f>
        <v>1</v>
      </c>
      <c r="AU201" s="327">
        <f>COUNTIF(AU203:AU214,"P")</f>
        <v>0</v>
      </c>
      <c r="AV201" s="419"/>
      <c r="AW201" s="326">
        <f>COUNTIF(AW203:AW214,"P")</f>
        <v>0</v>
      </c>
      <c r="AX201" s="327">
        <f>COUNTIF(AX203:AX214,"P")</f>
        <v>1</v>
      </c>
      <c r="AY201" s="327"/>
      <c r="AZ201" s="327">
        <f t="shared" ref="AZ201:BL201" si="80">COUNTIF(AZ203:AZ214,"P")</f>
        <v>0</v>
      </c>
      <c r="BA201" s="326">
        <f t="shared" si="80"/>
        <v>0</v>
      </c>
      <c r="BB201" s="327">
        <f t="shared" si="80"/>
        <v>0</v>
      </c>
      <c r="BC201" s="327">
        <f t="shared" si="80"/>
        <v>1</v>
      </c>
      <c r="BD201" s="327">
        <f t="shared" si="80"/>
        <v>0</v>
      </c>
      <c r="BE201" s="326">
        <f t="shared" si="80"/>
        <v>0</v>
      </c>
      <c r="BF201" s="327">
        <f t="shared" si="80"/>
        <v>1</v>
      </c>
      <c r="BG201" s="327">
        <f t="shared" si="80"/>
        <v>1</v>
      </c>
      <c r="BH201" s="328">
        <f t="shared" si="80"/>
        <v>0</v>
      </c>
      <c r="BI201" s="326">
        <f t="shared" si="80"/>
        <v>1</v>
      </c>
      <c r="BJ201" s="327">
        <f t="shared" si="80"/>
        <v>1</v>
      </c>
      <c r="BK201" s="327">
        <f t="shared" si="80"/>
        <v>0</v>
      </c>
      <c r="BL201" s="328">
        <f t="shared" si="80"/>
        <v>0</v>
      </c>
      <c r="BM201" s="514" t="e">
        <f>+SUM(BM204+BM206+BM208+BM210+#REF!+BM212+BM214+BM216+BM218)/SUM(BM203+BM205+BM207+BM209+#REF!+BM211+BM213+BM215+BM217)</f>
        <v>#REF!</v>
      </c>
      <c r="BN201" s="514" t="e">
        <f>+SUM(BN204+BN206+BN208+BN210+#REF!+BN212+BN214+BN216+BN218)/SUM(BN203+BN205+BN207+BN209+#REF!+BN211+BN213+BN215+BN217)</f>
        <v>#REF!</v>
      </c>
      <c r="BO201" s="514" t="e">
        <f>+SUM(BO204+BO206+BO208+BO210+#REF!+BO212+BO214+BO216+BO218)/SUM(BO203+BO205+BO207+BO209+#REF!+BO211+BO213+BO215+BO217)</f>
        <v>#REF!</v>
      </c>
      <c r="BP201" s="514" t="e">
        <f>+SUM(BP204+BP206+BP208+BP210+#REF!+BP212+BP214+BP216+BP218)/SUM(BP203+BP205+BP207+BP209+#REF!+BP211+BP213+BP215+BP217)</f>
        <v>#REF!</v>
      </c>
      <c r="BQ201" s="514" t="e">
        <f>+SUM(BQ204+BQ206+BQ208+BQ210+#REF!+BQ212+BQ214+BQ216+BQ218)/SUM(BQ203+BQ205+BQ207+BQ209+#REF!+BQ211+BQ213+BQ215+BQ217)</f>
        <v>#REF!</v>
      </c>
      <c r="BR201" s="514"/>
      <c r="BS201" s="514"/>
      <c r="BT201" s="514"/>
      <c r="BU201" s="514"/>
      <c r="BV201" s="514"/>
    </row>
    <row r="202" spans="1:74" s="5" customFormat="1" ht="14.25" x14ac:dyDescent="0.25">
      <c r="A202" s="544"/>
      <c r="B202" s="870"/>
      <c r="C202" s="974"/>
      <c r="D202" s="913"/>
      <c r="E202" s="914"/>
      <c r="F202" s="967"/>
      <c r="G202" s="25" t="s">
        <v>80</v>
      </c>
      <c r="H202" s="783"/>
      <c r="I202" s="783"/>
      <c r="J202" s="783"/>
      <c r="K202" s="783"/>
      <c r="L202" s="783"/>
      <c r="M202" s="806"/>
      <c r="N202" s="760"/>
      <c r="O202" s="135">
        <f t="shared" ref="O202:Z202" si="81">COUNTIF(O203:O214,"E")</f>
        <v>0</v>
      </c>
      <c r="P202" s="128">
        <f t="shared" si="81"/>
        <v>0</v>
      </c>
      <c r="Q202" s="128">
        <f t="shared" si="81"/>
        <v>0</v>
      </c>
      <c r="R202" s="136">
        <f t="shared" si="81"/>
        <v>0</v>
      </c>
      <c r="S202" s="135">
        <f t="shared" si="81"/>
        <v>0</v>
      </c>
      <c r="T202" s="128">
        <f t="shared" si="81"/>
        <v>0</v>
      </c>
      <c r="U202" s="128">
        <f t="shared" si="81"/>
        <v>0</v>
      </c>
      <c r="V202" s="136">
        <f t="shared" si="81"/>
        <v>0</v>
      </c>
      <c r="W202" s="135">
        <f t="shared" si="81"/>
        <v>0</v>
      </c>
      <c r="X202" s="128">
        <f t="shared" si="81"/>
        <v>0</v>
      </c>
      <c r="Y202" s="128">
        <f t="shared" si="81"/>
        <v>0</v>
      </c>
      <c r="Z202" s="128">
        <f t="shared" si="81"/>
        <v>0</v>
      </c>
      <c r="AA202" s="136"/>
      <c r="AB202" s="135">
        <f t="shared" ref="AB202:AP202" si="82">COUNTIF(AB203:AB214,"E")</f>
        <v>0</v>
      </c>
      <c r="AC202" s="128">
        <f t="shared" si="82"/>
        <v>0</v>
      </c>
      <c r="AD202" s="128">
        <f t="shared" si="82"/>
        <v>0</v>
      </c>
      <c r="AE202" s="136">
        <f t="shared" si="82"/>
        <v>0</v>
      </c>
      <c r="AF202" s="238">
        <f t="shared" si="82"/>
        <v>0</v>
      </c>
      <c r="AG202" s="239">
        <f t="shared" si="82"/>
        <v>0</v>
      </c>
      <c r="AH202" s="239">
        <f t="shared" si="82"/>
        <v>0</v>
      </c>
      <c r="AI202" s="240">
        <f t="shared" si="82"/>
        <v>0</v>
      </c>
      <c r="AJ202" s="135">
        <f t="shared" si="82"/>
        <v>0</v>
      </c>
      <c r="AK202" s="128">
        <f t="shared" si="82"/>
        <v>0</v>
      </c>
      <c r="AL202" s="128">
        <f t="shared" si="82"/>
        <v>0</v>
      </c>
      <c r="AM202" s="136">
        <f t="shared" si="82"/>
        <v>0</v>
      </c>
      <c r="AN202" s="135">
        <f t="shared" si="82"/>
        <v>0</v>
      </c>
      <c r="AO202" s="128">
        <f t="shared" si="82"/>
        <v>0</v>
      </c>
      <c r="AP202" s="128">
        <f t="shared" si="82"/>
        <v>0</v>
      </c>
      <c r="AQ202" s="128">
        <f>COUNTIF(AQ203:AQ214,"E")</f>
        <v>0</v>
      </c>
      <c r="AR202" s="136">
        <f>COUNTIF(AR203:AR214,"E")</f>
        <v>0</v>
      </c>
      <c r="AS202" s="135">
        <f>COUNTIF(AS203:AS214,"E")</f>
        <v>0</v>
      </c>
      <c r="AT202" s="128">
        <f>COUNTIF(AT203:AT214,"E")</f>
        <v>0</v>
      </c>
      <c r="AU202" s="128">
        <f>COUNTIF(AU203:AU214,"E")</f>
        <v>0</v>
      </c>
      <c r="AV202" s="340"/>
      <c r="AW202" s="135">
        <f>COUNTIF(AW203:AW214,"E")</f>
        <v>0</v>
      </c>
      <c r="AX202" s="128">
        <f>COUNTIF(AX203:AX214,"E")</f>
        <v>0</v>
      </c>
      <c r="AY202" s="128"/>
      <c r="AZ202" s="128">
        <f t="shared" ref="AZ202:BL202" si="83">COUNTIF(AZ203:AZ214,"E")</f>
        <v>0</v>
      </c>
      <c r="BA202" s="135">
        <f t="shared" si="83"/>
        <v>0</v>
      </c>
      <c r="BB202" s="128">
        <f t="shared" si="83"/>
        <v>0</v>
      </c>
      <c r="BC202" s="128">
        <f t="shared" si="83"/>
        <v>0</v>
      </c>
      <c r="BD202" s="128">
        <f t="shared" si="83"/>
        <v>0</v>
      </c>
      <c r="BE202" s="135">
        <f t="shared" si="83"/>
        <v>0</v>
      </c>
      <c r="BF202" s="128">
        <f t="shared" si="83"/>
        <v>0</v>
      </c>
      <c r="BG202" s="128">
        <f t="shared" si="83"/>
        <v>0</v>
      </c>
      <c r="BH202" s="136">
        <f t="shared" si="83"/>
        <v>0</v>
      </c>
      <c r="BI202" s="135">
        <f t="shared" si="83"/>
        <v>0</v>
      </c>
      <c r="BJ202" s="128">
        <f t="shared" si="83"/>
        <v>0</v>
      </c>
      <c r="BK202" s="128">
        <f t="shared" si="83"/>
        <v>0</v>
      </c>
      <c r="BL202" s="136">
        <f t="shared" si="83"/>
        <v>0</v>
      </c>
      <c r="BM202" s="515"/>
      <c r="BN202" s="515"/>
      <c r="BO202" s="515"/>
      <c r="BP202" s="515"/>
      <c r="BQ202" s="515"/>
      <c r="BR202" s="515"/>
      <c r="BS202" s="515"/>
      <c r="BT202" s="515"/>
      <c r="BU202" s="515"/>
      <c r="BV202" s="515"/>
    </row>
    <row r="203" spans="1:74" s="5" customFormat="1" ht="30" hidden="1" customHeight="1" outlineLevel="1" x14ac:dyDescent="0.25">
      <c r="A203" s="547">
        <v>85</v>
      </c>
      <c r="B203" s="868"/>
      <c r="C203" s="974"/>
      <c r="D203" s="971" t="s">
        <v>586</v>
      </c>
      <c r="E203" s="885"/>
      <c r="F203" s="779" t="s">
        <v>270</v>
      </c>
      <c r="G203" s="25" t="s">
        <v>76</v>
      </c>
      <c r="H203" s="758" t="s">
        <v>77</v>
      </c>
      <c r="I203" s="758" t="s">
        <v>77</v>
      </c>
      <c r="J203" s="758"/>
      <c r="K203" s="758" t="s">
        <v>77</v>
      </c>
      <c r="L203" s="758" t="s">
        <v>77</v>
      </c>
      <c r="M203" s="805" t="s">
        <v>194</v>
      </c>
      <c r="N203" s="760" t="s">
        <v>79</v>
      </c>
      <c r="O203" s="56"/>
      <c r="P203" s="25"/>
      <c r="Q203" s="25"/>
      <c r="R203" s="66"/>
      <c r="S203" s="56"/>
      <c r="T203" s="25"/>
      <c r="U203" s="25"/>
      <c r="V203" s="66"/>
      <c r="W203" s="56"/>
      <c r="X203" s="25"/>
      <c r="Y203" s="25"/>
      <c r="Z203" s="66"/>
      <c r="AA203" s="56"/>
      <c r="AB203" s="25"/>
      <c r="AC203" s="25"/>
      <c r="AD203" s="66"/>
      <c r="AE203" s="56"/>
      <c r="AF203" s="25" t="s">
        <v>76</v>
      </c>
      <c r="AG203" s="25" t="s">
        <v>76</v>
      </c>
      <c r="AH203" s="66" t="s">
        <v>76</v>
      </c>
      <c r="AI203" s="56" t="s">
        <v>76</v>
      </c>
      <c r="AJ203" s="25"/>
      <c r="AK203" s="25"/>
      <c r="AL203" s="66"/>
      <c r="AM203" s="56"/>
      <c r="AN203" s="25"/>
      <c r="AO203" s="25"/>
      <c r="AP203" s="25"/>
      <c r="AQ203" s="66"/>
      <c r="AR203" s="56"/>
      <c r="AS203" s="25" t="s">
        <v>76</v>
      </c>
      <c r="AT203" s="25"/>
      <c r="AU203" s="66"/>
      <c r="AV203" s="98"/>
      <c r="AW203" s="56"/>
      <c r="AX203" s="25"/>
      <c r="AY203" s="25"/>
      <c r="AZ203" s="66"/>
      <c r="BA203" s="56"/>
      <c r="BB203" s="25"/>
      <c r="BC203" s="25"/>
      <c r="BD203" s="66"/>
      <c r="BE203" s="56"/>
      <c r="BF203" s="25"/>
      <c r="BG203" s="25"/>
      <c r="BH203" s="66"/>
      <c r="BI203" s="437"/>
      <c r="BJ203" s="25"/>
      <c r="BK203" s="25"/>
      <c r="BL203" s="25"/>
      <c r="BM203" s="52">
        <f>COUNTIF(O203:AA203,"P")</f>
        <v>0</v>
      </c>
      <c r="BN203" s="13">
        <f>COUNTIF(AB203:AM203,"P")</f>
        <v>4</v>
      </c>
      <c r="BO203" s="13">
        <f>COUNTIF(AN203:AZ203,"P")</f>
        <v>1</v>
      </c>
      <c r="BP203" s="13">
        <f>COUNTIF(BA203:BL203,"P")</f>
        <v>0</v>
      </c>
      <c r="BQ203" s="13">
        <f t="shared" ref="BQ203:BQ210" si="84">SUM(BM203:BP203)</f>
        <v>5</v>
      </c>
      <c r="BR203" s="522" t="e">
        <f>+SUM(BM204)/(BM203)</f>
        <v>#DIV/0!</v>
      </c>
      <c r="BS203" s="522">
        <f>+SUM(BN204)/(BN203)</f>
        <v>0</v>
      </c>
      <c r="BT203" s="522">
        <f>+SUM(BO204)/(BO203)</f>
        <v>0</v>
      </c>
      <c r="BU203" s="522" t="e">
        <f>+SUM(BP204)/(BP203)</f>
        <v>#DIV/0!</v>
      </c>
      <c r="BV203" s="522">
        <f>+SUM(BQ204)/(BQ203)</f>
        <v>0</v>
      </c>
    </row>
    <row r="204" spans="1:74" s="5" customFormat="1" ht="28.5" hidden="1" customHeight="1" outlineLevel="1" x14ac:dyDescent="0.25">
      <c r="A204" s="548"/>
      <c r="B204" s="871"/>
      <c r="C204" s="974"/>
      <c r="D204" s="972"/>
      <c r="E204" s="887"/>
      <c r="F204" s="779"/>
      <c r="G204" s="25" t="s">
        <v>80</v>
      </c>
      <c r="H204" s="783"/>
      <c r="I204" s="783"/>
      <c r="J204" s="783"/>
      <c r="K204" s="783"/>
      <c r="L204" s="783"/>
      <c r="M204" s="806"/>
      <c r="N204" s="760"/>
      <c r="O204" s="58"/>
      <c r="P204" s="53"/>
      <c r="Q204" s="53"/>
      <c r="R204" s="67"/>
      <c r="S204" s="58"/>
      <c r="T204" s="53"/>
      <c r="U204" s="54"/>
      <c r="V204" s="59"/>
      <c r="W204" s="71"/>
      <c r="X204" s="54"/>
      <c r="Y204" s="53"/>
      <c r="Z204" s="67"/>
      <c r="AA204" s="58"/>
      <c r="AB204" s="53"/>
      <c r="AC204" s="53"/>
      <c r="AD204" s="67"/>
      <c r="AE204" s="58"/>
      <c r="AF204" s="53"/>
      <c r="AG204" s="53"/>
      <c r="AH204" s="67"/>
      <c r="AI204" s="58"/>
      <c r="AJ204" s="53"/>
      <c r="AK204" s="53"/>
      <c r="AL204" s="67"/>
      <c r="AM204" s="58"/>
      <c r="AN204" s="53"/>
      <c r="AO204" s="53"/>
      <c r="AP204" s="53"/>
      <c r="AQ204" s="67"/>
      <c r="AR204" s="58"/>
      <c r="AS204" s="53"/>
      <c r="AT204" s="53"/>
      <c r="AU204" s="67"/>
      <c r="AV204" s="99"/>
      <c r="AW204" s="58"/>
      <c r="AX204" s="53"/>
      <c r="AY204" s="53"/>
      <c r="AZ204" s="67"/>
      <c r="BA204" s="58"/>
      <c r="BB204" s="53"/>
      <c r="BC204" s="54"/>
      <c r="BD204" s="59"/>
      <c r="BE204" s="71"/>
      <c r="BF204" s="54"/>
      <c r="BG204" s="54"/>
      <c r="BH204" s="67"/>
      <c r="BI204" s="438"/>
      <c r="BJ204" s="53"/>
      <c r="BK204" s="53"/>
      <c r="BL204" s="53"/>
      <c r="BM204" s="60">
        <f>COUNTIF(O204:AA204,"E")</f>
        <v>0</v>
      </c>
      <c r="BN204" s="46">
        <f>COUNTIF(AB204:AM204,"E")</f>
        <v>0</v>
      </c>
      <c r="BO204" s="46">
        <f>COUNTIF(AN204:AZ204,"E")</f>
        <v>0</v>
      </c>
      <c r="BP204" s="46">
        <f>COUNTIF(BA204:BL204,"E")</f>
        <v>0</v>
      </c>
      <c r="BQ204" s="61">
        <f t="shared" si="84"/>
        <v>0</v>
      </c>
      <c r="BR204" s="522"/>
      <c r="BS204" s="522"/>
      <c r="BT204" s="522"/>
      <c r="BU204" s="522"/>
      <c r="BV204" s="522"/>
    </row>
    <row r="205" spans="1:74" s="5" customFormat="1" ht="32.25" hidden="1" customHeight="1" outlineLevel="1" x14ac:dyDescent="0.25">
      <c r="A205" s="547">
        <v>86</v>
      </c>
      <c r="B205" s="871"/>
      <c r="C205" s="974"/>
      <c r="D205" s="971" t="s">
        <v>271</v>
      </c>
      <c r="E205" s="885"/>
      <c r="F205" s="779" t="s">
        <v>272</v>
      </c>
      <c r="G205" s="25" t="s">
        <v>76</v>
      </c>
      <c r="H205" s="758" t="s">
        <v>77</v>
      </c>
      <c r="I205" s="758" t="s">
        <v>77</v>
      </c>
      <c r="J205" s="758"/>
      <c r="K205" s="758" t="s">
        <v>77</v>
      </c>
      <c r="L205" s="758" t="s">
        <v>77</v>
      </c>
      <c r="M205" s="805" t="s">
        <v>194</v>
      </c>
      <c r="N205" s="760" t="s">
        <v>79</v>
      </c>
      <c r="O205" s="56"/>
      <c r="P205" s="25"/>
      <c r="Q205" s="25"/>
      <c r="R205" s="66"/>
      <c r="S205" s="56"/>
      <c r="T205" s="25"/>
      <c r="U205" s="25"/>
      <c r="V205" s="66"/>
      <c r="W205" s="56" t="s">
        <v>76</v>
      </c>
      <c r="X205" s="25" t="s">
        <v>76</v>
      </c>
      <c r="Y205" s="25" t="s">
        <v>76</v>
      </c>
      <c r="Z205" s="66" t="s">
        <v>76</v>
      </c>
      <c r="AA205" s="56"/>
      <c r="AB205" s="25"/>
      <c r="AC205" s="25"/>
      <c r="AD205" s="66"/>
      <c r="AE205" s="56" t="s">
        <v>76</v>
      </c>
      <c r="AF205" s="25"/>
      <c r="AG205" s="25"/>
      <c r="AH205" s="66"/>
      <c r="AI205" s="56"/>
      <c r="AJ205" s="25"/>
      <c r="AK205" s="25"/>
      <c r="AL205" s="66"/>
      <c r="AM205" s="56"/>
      <c r="AN205" s="25"/>
      <c r="AO205" s="25"/>
      <c r="AP205" s="25"/>
      <c r="AQ205" s="66"/>
      <c r="AR205" s="56"/>
      <c r="AS205" s="25"/>
      <c r="AT205" s="25"/>
      <c r="AU205" s="66"/>
      <c r="AV205" s="98"/>
      <c r="AW205" s="56"/>
      <c r="AX205" s="25"/>
      <c r="AY205" s="25"/>
      <c r="AZ205" s="66"/>
      <c r="BA205" s="56"/>
      <c r="BB205" s="25"/>
      <c r="BC205" s="25"/>
      <c r="BD205" s="66"/>
      <c r="BE205" s="56"/>
      <c r="BF205" s="25"/>
      <c r="BG205" s="25"/>
      <c r="BH205" s="66"/>
      <c r="BI205" s="437"/>
      <c r="BJ205" s="25"/>
      <c r="BK205" s="25"/>
      <c r="BL205" s="25"/>
      <c r="BM205" s="52">
        <f>COUNTIF(O205:AA205,"P")</f>
        <v>4</v>
      </c>
      <c r="BN205" s="13">
        <f>COUNTIF(AB205:AM205,"P")</f>
        <v>1</v>
      </c>
      <c r="BO205" s="13">
        <f>COUNTIF(AN205:AZ205,"P")</f>
        <v>0</v>
      </c>
      <c r="BP205" s="13">
        <f>COUNTIF(BA205:BL205,"P")</f>
        <v>0</v>
      </c>
      <c r="BQ205" s="13">
        <f t="shared" si="84"/>
        <v>5</v>
      </c>
      <c r="BR205" s="522">
        <f>+SUM(BM206)/(BM205)</f>
        <v>0</v>
      </c>
      <c r="BS205" s="522">
        <f>+SUM(BN206)/(BN205)</f>
        <v>0</v>
      </c>
      <c r="BT205" s="522" t="e">
        <f>+SUM(BO206)/(BO205)</f>
        <v>#DIV/0!</v>
      </c>
      <c r="BU205" s="522" t="e">
        <f>+SUM(BP206)/(BP205)</f>
        <v>#DIV/0!</v>
      </c>
      <c r="BV205" s="522">
        <f>+SUM(BQ206)/(BQ205)</f>
        <v>0</v>
      </c>
    </row>
    <row r="206" spans="1:74" s="5" customFormat="1" ht="30" hidden="1" customHeight="1" outlineLevel="1" x14ac:dyDescent="0.25">
      <c r="A206" s="548"/>
      <c r="B206" s="871"/>
      <c r="C206" s="974"/>
      <c r="D206" s="972"/>
      <c r="E206" s="887"/>
      <c r="F206" s="779"/>
      <c r="G206" s="25" t="s">
        <v>80</v>
      </c>
      <c r="H206" s="783"/>
      <c r="I206" s="783"/>
      <c r="J206" s="783"/>
      <c r="K206" s="783"/>
      <c r="L206" s="783"/>
      <c r="M206" s="806"/>
      <c r="N206" s="760"/>
      <c r="O206" s="58"/>
      <c r="P206" s="53"/>
      <c r="Q206" s="53"/>
      <c r="R206" s="67"/>
      <c r="S206" s="58"/>
      <c r="T206" s="53"/>
      <c r="U206" s="54"/>
      <c r="V206" s="59"/>
      <c r="W206" s="71"/>
      <c r="X206" s="54"/>
      <c r="Y206" s="53"/>
      <c r="Z206" s="67"/>
      <c r="AA206" s="58"/>
      <c r="AB206" s="53"/>
      <c r="AC206" s="53"/>
      <c r="AD206" s="67"/>
      <c r="AE206" s="58"/>
      <c r="AF206" s="53"/>
      <c r="AG206" s="53"/>
      <c r="AH206" s="67"/>
      <c r="AI206" s="58"/>
      <c r="AJ206" s="53"/>
      <c r="AK206" s="53"/>
      <c r="AL206" s="67"/>
      <c r="AM206" s="58"/>
      <c r="AN206" s="53"/>
      <c r="AO206" s="53"/>
      <c r="AP206" s="53"/>
      <c r="AQ206" s="67"/>
      <c r="AR206" s="58"/>
      <c r="AS206" s="53"/>
      <c r="AT206" s="53"/>
      <c r="AU206" s="67"/>
      <c r="AV206" s="99"/>
      <c r="AW206" s="58"/>
      <c r="AX206" s="53"/>
      <c r="AY206" s="53"/>
      <c r="AZ206" s="67"/>
      <c r="BA206" s="58"/>
      <c r="BB206" s="53"/>
      <c r="BC206" s="54"/>
      <c r="BD206" s="59"/>
      <c r="BE206" s="71"/>
      <c r="BF206" s="54"/>
      <c r="BG206" s="54"/>
      <c r="BH206" s="67"/>
      <c r="BI206" s="438"/>
      <c r="BJ206" s="53"/>
      <c r="BK206" s="53"/>
      <c r="BL206" s="53"/>
      <c r="BM206" s="60">
        <f>COUNTIF(O206:AA206,"E")</f>
        <v>0</v>
      </c>
      <c r="BN206" s="46">
        <f>COUNTIF(AB206:AM206,"E")</f>
        <v>0</v>
      </c>
      <c r="BO206" s="46">
        <f>COUNTIF(AN206:AZ206,"E")</f>
        <v>0</v>
      </c>
      <c r="BP206" s="46">
        <f>COUNTIF(BA206:BL206,"E")</f>
        <v>0</v>
      </c>
      <c r="BQ206" s="61">
        <f t="shared" si="84"/>
        <v>0</v>
      </c>
      <c r="BR206" s="522"/>
      <c r="BS206" s="522"/>
      <c r="BT206" s="522"/>
      <c r="BU206" s="522"/>
      <c r="BV206" s="522"/>
    </row>
    <row r="207" spans="1:74" s="5" customFormat="1" ht="29.25" hidden="1" customHeight="1" outlineLevel="1" x14ac:dyDescent="0.25">
      <c r="A207" s="492"/>
      <c r="B207" s="871"/>
      <c r="C207" s="974"/>
      <c r="D207" s="975" t="s">
        <v>273</v>
      </c>
      <c r="E207" s="976"/>
      <c r="F207" s="779" t="s">
        <v>274</v>
      </c>
      <c r="G207" s="25" t="s">
        <v>76</v>
      </c>
      <c r="H207" s="758" t="s">
        <v>77</v>
      </c>
      <c r="I207" s="758" t="s">
        <v>77</v>
      </c>
      <c r="J207" s="758"/>
      <c r="K207" s="758" t="s">
        <v>77</v>
      </c>
      <c r="L207" s="758" t="s">
        <v>77</v>
      </c>
      <c r="M207" s="805" t="s">
        <v>194</v>
      </c>
      <c r="N207" s="760" t="s">
        <v>79</v>
      </c>
      <c r="O207" s="56"/>
      <c r="P207" s="25"/>
      <c r="Q207" s="25"/>
      <c r="R207" s="66"/>
      <c r="S207" s="56"/>
      <c r="T207" s="25"/>
      <c r="U207" s="25"/>
      <c r="V207" s="66"/>
      <c r="W207" s="56"/>
      <c r="X207" s="25"/>
      <c r="Y207" s="25"/>
      <c r="Z207" s="66"/>
      <c r="AA207" s="56"/>
      <c r="AB207" s="25"/>
      <c r="AC207" s="25"/>
      <c r="AD207" s="66"/>
      <c r="AE207" s="56"/>
      <c r="AF207" s="25"/>
      <c r="AG207" s="25"/>
      <c r="AH207" s="66"/>
      <c r="AI207" s="56"/>
      <c r="AJ207" s="25"/>
      <c r="AK207" s="25"/>
      <c r="AL207" s="66"/>
      <c r="AM207" s="56"/>
      <c r="AN207" s="25"/>
      <c r="AO207" s="25"/>
      <c r="AP207" s="25"/>
      <c r="AQ207" s="66"/>
      <c r="AR207" s="56"/>
      <c r="AS207" s="25"/>
      <c r="AT207" s="25"/>
      <c r="AU207" s="66"/>
      <c r="AV207" s="98"/>
      <c r="AW207" s="56"/>
      <c r="AX207" s="25"/>
      <c r="AY207" s="25"/>
      <c r="AZ207" s="66"/>
      <c r="BA207" s="56"/>
      <c r="BB207" s="25"/>
      <c r="BC207" s="25"/>
      <c r="BD207" s="66"/>
      <c r="BE207" s="56"/>
      <c r="BF207" s="25"/>
      <c r="BG207" s="25"/>
      <c r="BH207" s="66"/>
      <c r="BI207" s="437" t="s">
        <v>76</v>
      </c>
      <c r="BJ207" s="25"/>
      <c r="BK207" s="25"/>
      <c r="BL207" s="25"/>
      <c r="BM207" s="52">
        <f>COUNTIF(O207:AA207,"P")</f>
        <v>0</v>
      </c>
      <c r="BN207" s="13">
        <f>COUNTIF(AB207:AM207,"P")</f>
        <v>0</v>
      </c>
      <c r="BO207" s="13">
        <f>COUNTIF(AN207:AZ207,"P")</f>
        <v>0</v>
      </c>
      <c r="BP207" s="13">
        <f>COUNTIF(BA207:BL207,"P")</f>
        <v>1</v>
      </c>
      <c r="BQ207" s="13">
        <f t="shared" si="84"/>
        <v>1</v>
      </c>
      <c r="BR207" s="522" t="e">
        <f>+SUM(BM208)/(BM207)</f>
        <v>#DIV/0!</v>
      </c>
      <c r="BS207" s="522" t="e">
        <f>+SUM(BN208)/(BN207)</f>
        <v>#DIV/0!</v>
      </c>
      <c r="BT207" s="522" t="e">
        <f>+SUM(BO208)/(BO207)</f>
        <v>#DIV/0!</v>
      </c>
      <c r="BU207" s="522">
        <f>+SUM(BP208)/(BP207)</f>
        <v>0</v>
      </c>
      <c r="BV207" s="522">
        <f>+SUM(BQ208)/(BQ207)</f>
        <v>0</v>
      </c>
    </row>
    <row r="208" spans="1:74" s="5" customFormat="1" ht="33.75" hidden="1" customHeight="1" outlineLevel="1" x14ac:dyDescent="0.25">
      <c r="A208" s="492"/>
      <c r="B208" s="871"/>
      <c r="C208" s="974"/>
      <c r="D208" s="977"/>
      <c r="E208" s="978"/>
      <c r="F208" s="779"/>
      <c r="G208" s="25" t="s">
        <v>80</v>
      </c>
      <c r="H208" s="783"/>
      <c r="I208" s="783"/>
      <c r="J208" s="783"/>
      <c r="K208" s="783"/>
      <c r="L208" s="783"/>
      <c r="M208" s="806"/>
      <c r="N208" s="760"/>
      <c r="O208" s="58"/>
      <c r="P208" s="53"/>
      <c r="Q208" s="53"/>
      <c r="R208" s="67"/>
      <c r="S208" s="58"/>
      <c r="T208" s="53"/>
      <c r="U208" s="54"/>
      <c r="V208" s="59"/>
      <c r="W208" s="71"/>
      <c r="X208" s="54"/>
      <c r="Y208" s="53"/>
      <c r="Z208" s="67"/>
      <c r="AA208" s="58"/>
      <c r="AB208" s="53"/>
      <c r="AC208" s="53"/>
      <c r="AD208" s="67"/>
      <c r="AE208" s="58"/>
      <c r="AF208" s="53"/>
      <c r="AG208" s="53"/>
      <c r="AH208" s="67"/>
      <c r="AI208" s="58"/>
      <c r="AJ208" s="53"/>
      <c r="AK208" s="53"/>
      <c r="AL208" s="67"/>
      <c r="AM208" s="58"/>
      <c r="AN208" s="53"/>
      <c r="AO208" s="53"/>
      <c r="AP208" s="53"/>
      <c r="AQ208" s="67"/>
      <c r="AR208" s="58"/>
      <c r="AS208" s="53"/>
      <c r="AT208" s="53"/>
      <c r="AU208" s="67"/>
      <c r="AV208" s="99"/>
      <c r="AW208" s="71"/>
      <c r="AX208" s="54"/>
      <c r="AY208" s="53"/>
      <c r="AZ208" s="67"/>
      <c r="BA208" s="58"/>
      <c r="BB208" s="53"/>
      <c r="BC208" s="54"/>
      <c r="BD208" s="59"/>
      <c r="BE208" s="71"/>
      <c r="BF208" s="54"/>
      <c r="BG208" s="54"/>
      <c r="BH208" s="67"/>
      <c r="BI208" s="438"/>
      <c r="BJ208" s="53"/>
      <c r="BK208" s="53"/>
      <c r="BL208" s="53"/>
      <c r="BM208" s="60">
        <f>COUNTIF(O208:AA208,"E")</f>
        <v>0</v>
      </c>
      <c r="BN208" s="46">
        <f>COUNTIF(AB208:AM208,"E")</f>
        <v>0</v>
      </c>
      <c r="BO208" s="46">
        <f>COUNTIF(AN208:AZ208,"E")</f>
        <v>0</v>
      </c>
      <c r="BP208" s="46">
        <f>COUNTIF(BA208:BL208,"E")</f>
        <v>0</v>
      </c>
      <c r="BQ208" s="61">
        <f t="shared" si="84"/>
        <v>0</v>
      </c>
      <c r="BR208" s="522"/>
      <c r="BS208" s="522"/>
      <c r="BT208" s="522"/>
      <c r="BU208" s="522"/>
      <c r="BV208" s="522"/>
    </row>
    <row r="209" spans="1:74" s="5" customFormat="1" ht="24" hidden="1" customHeight="1" outlineLevel="1" x14ac:dyDescent="0.25">
      <c r="A209" s="492"/>
      <c r="B209" s="871"/>
      <c r="C209" s="974"/>
      <c r="D209" s="971" t="s">
        <v>275</v>
      </c>
      <c r="E209" s="885"/>
      <c r="F209" s="779" t="s">
        <v>276</v>
      </c>
      <c r="G209" s="25" t="s">
        <v>76</v>
      </c>
      <c r="H209" s="758" t="s">
        <v>77</v>
      </c>
      <c r="I209" s="758" t="s">
        <v>77</v>
      </c>
      <c r="J209" s="758"/>
      <c r="K209" s="758" t="s">
        <v>77</v>
      </c>
      <c r="L209" s="758" t="s">
        <v>77</v>
      </c>
      <c r="M209" s="805" t="s">
        <v>194</v>
      </c>
      <c r="N209" s="760" t="s">
        <v>79</v>
      </c>
      <c r="O209" s="56"/>
      <c r="P209" s="25"/>
      <c r="Q209" s="25"/>
      <c r="R209" s="66"/>
      <c r="S209" s="56"/>
      <c r="T209" s="25"/>
      <c r="U209" s="25"/>
      <c r="V209" s="66"/>
      <c r="W209" s="56"/>
      <c r="X209" s="25"/>
      <c r="Y209" s="25"/>
      <c r="Z209" s="66"/>
      <c r="AA209" s="56"/>
      <c r="AB209" s="25"/>
      <c r="AC209" s="25"/>
      <c r="AD209" s="66"/>
      <c r="AE209" s="56"/>
      <c r="AF209" s="25"/>
      <c r="AG209" s="25"/>
      <c r="AH209" s="66"/>
      <c r="AI209" s="56"/>
      <c r="AJ209" s="25"/>
      <c r="AK209" s="25"/>
      <c r="AL209" s="66" t="s">
        <v>76</v>
      </c>
      <c r="AM209" s="56" t="s">
        <v>76</v>
      </c>
      <c r="AN209" s="25"/>
      <c r="AO209" s="25"/>
      <c r="AP209" s="25"/>
      <c r="AQ209" s="66"/>
      <c r="AR209" s="56"/>
      <c r="AS209" s="25"/>
      <c r="AT209" s="25"/>
      <c r="AU209" s="66"/>
      <c r="AV209" s="98"/>
      <c r="AW209" s="56"/>
      <c r="AX209" s="25"/>
      <c r="AY209" s="25"/>
      <c r="AZ209" s="66"/>
      <c r="BA209" s="56"/>
      <c r="BB209" s="25"/>
      <c r="BC209" s="25"/>
      <c r="BD209" s="66"/>
      <c r="BE209" s="56"/>
      <c r="BF209" s="25"/>
      <c r="BG209" s="25"/>
      <c r="BH209" s="66"/>
      <c r="BI209" s="437"/>
      <c r="BJ209" s="25"/>
      <c r="BK209" s="25"/>
      <c r="BL209" s="25"/>
      <c r="BM209" s="52">
        <f>COUNTIF(O209:AA209,"P")</f>
        <v>0</v>
      </c>
      <c r="BN209" s="13">
        <f>COUNTIF(AB209:AM209,"P")</f>
        <v>2</v>
      </c>
      <c r="BO209" s="13">
        <f>COUNTIF(AN209:AZ209,"P")</f>
        <v>0</v>
      </c>
      <c r="BP209" s="13">
        <f>COUNTIF(BA209:BL209,"P")</f>
        <v>0</v>
      </c>
      <c r="BQ209" s="13">
        <f t="shared" si="84"/>
        <v>2</v>
      </c>
      <c r="BR209" s="522" t="e">
        <f>+SUM(BM210)/(BM209)</f>
        <v>#DIV/0!</v>
      </c>
      <c r="BS209" s="522">
        <f>+SUM(BN210)/(BN209)</f>
        <v>0</v>
      </c>
      <c r="BT209" s="522" t="e">
        <f>+SUM(BO210)/(BO209)</f>
        <v>#DIV/0!</v>
      </c>
      <c r="BU209" s="522" t="e">
        <f>+SUM(BP210)/(BP209)</f>
        <v>#DIV/0!</v>
      </c>
      <c r="BV209" s="522">
        <f>+SUM(BQ210)/(BQ209)</f>
        <v>0</v>
      </c>
    </row>
    <row r="210" spans="1:74" s="5" customFormat="1" ht="36" hidden="1" customHeight="1" outlineLevel="1" x14ac:dyDescent="0.25">
      <c r="A210" s="492"/>
      <c r="B210" s="871"/>
      <c r="C210" s="974"/>
      <c r="D210" s="972"/>
      <c r="E210" s="887"/>
      <c r="F210" s="779"/>
      <c r="G210" s="25" t="s">
        <v>80</v>
      </c>
      <c r="H210" s="783"/>
      <c r="I210" s="783"/>
      <c r="J210" s="783"/>
      <c r="K210" s="783"/>
      <c r="L210" s="783"/>
      <c r="M210" s="806"/>
      <c r="N210" s="760"/>
      <c r="O210" s="58"/>
      <c r="P210" s="53"/>
      <c r="Q210" s="53"/>
      <c r="R210" s="67"/>
      <c r="S210" s="58"/>
      <c r="T210" s="53"/>
      <c r="U210" s="54"/>
      <c r="V210" s="59"/>
      <c r="W210" s="71"/>
      <c r="X210" s="54"/>
      <c r="Y210" s="53"/>
      <c r="Z210" s="67"/>
      <c r="AA210" s="58"/>
      <c r="AB210" s="53"/>
      <c r="AC210" s="53"/>
      <c r="AD210" s="67"/>
      <c r="AE210" s="58"/>
      <c r="AF210" s="53"/>
      <c r="AG210" s="53"/>
      <c r="AH210" s="67"/>
      <c r="AI210" s="58"/>
      <c r="AJ210" s="53"/>
      <c r="AK210" s="53"/>
      <c r="AL210" s="67"/>
      <c r="AM210" s="58"/>
      <c r="AN210" s="53"/>
      <c r="AO210" s="53"/>
      <c r="AP210" s="53"/>
      <c r="AQ210" s="67"/>
      <c r="AR210" s="58"/>
      <c r="AS210" s="53"/>
      <c r="AT210" s="53"/>
      <c r="AU210" s="67"/>
      <c r="AV210" s="99"/>
      <c r="AW210" s="71"/>
      <c r="AX210" s="54"/>
      <c r="AY210" s="53"/>
      <c r="AZ210" s="67"/>
      <c r="BA210" s="58"/>
      <c r="BB210" s="53"/>
      <c r="BC210" s="54"/>
      <c r="BD210" s="59"/>
      <c r="BE210" s="71"/>
      <c r="BF210" s="54"/>
      <c r="BG210" s="54"/>
      <c r="BH210" s="67"/>
      <c r="BI210" s="438"/>
      <c r="BJ210" s="53"/>
      <c r="BK210" s="53"/>
      <c r="BL210" s="53"/>
      <c r="BM210" s="60">
        <f>COUNTIF(O210:AA210,"E")</f>
        <v>0</v>
      </c>
      <c r="BN210" s="46">
        <f>COUNTIF(AB210:AM210,"E")</f>
        <v>0</v>
      </c>
      <c r="BO210" s="46">
        <f>COUNTIF(AN210:AZ210,"E")</f>
        <v>0</v>
      </c>
      <c r="BP210" s="46">
        <f>COUNTIF(BA210:BL210,"E")</f>
        <v>0</v>
      </c>
      <c r="BQ210" s="61">
        <f t="shared" si="84"/>
        <v>0</v>
      </c>
      <c r="BR210" s="522"/>
      <c r="BS210" s="522"/>
      <c r="BT210" s="522"/>
      <c r="BU210" s="522"/>
      <c r="BV210" s="522"/>
    </row>
    <row r="211" spans="1:74" s="5" customFormat="1" ht="24.75" hidden="1" customHeight="1" outlineLevel="1" x14ac:dyDescent="0.25">
      <c r="A211" s="492"/>
      <c r="B211" s="871"/>
      <c r="C211" s="974"/>
      <c r="D211" s="971" t="s">
        <v>587</v>
      </c>
      <c r="E211" s="885"/>
      <c r="F211" s="779" t="s">
        <v>277</v>
      </c>
      <c r="G211" s="25" t="s">
        <v>76</v>
      </c>
      <c r="H211" s="758" t="s">
        <v>77</v>
      </c>
      <c r="I211" s="758" t="s">
        <v>77</v>
      </c>
      <c r="J211" s="758"/>
      <c r="K211" s="758" t="s">
        <v>77</v>
      </c>
      <c r="L211" s="758" t="s">
        <v>77</v>
      </c>
      <c r="M211" s="805" t="s">
        <v>194</v>
      </c>
      <c r="N211" s="760" t="s">
        <v>79</v>
      </c>
      <c r="O211" s="56"/>
      <c r="P211" s="25"/>
      <c r="Q211" s="25" t="s">
        <v>76</v>
      </c>
      <c r="R211" s="66"/>
      <c r="S211" s="56"/>
      <c r="T211" s="25" t="s">
        <v>76</v>
      </c>
      <c r="U211" s="25" t="s">
        <v>76</v>
      </c>
      <c r="V211" s="66"/>
      <c r="W211" s="56"/>
      <c r="X211" s="25"/>
      <c r="Y211" s="25"/>
      <c r="Z211" s="66"/>
      <c r="AA211" s="56"/>
      <c r="AB211" s="25"/>
      <c r="AC211" s="25"/>
      <c r="AD211" s="66"/>
      <c r="AE211" s="56"/>
      <c r="AF211" s="25" t="s">
        <v>76</v>
      </c>
      <c r="AG211" s="25"/>
      <c r="AH211" s="66"/>
      <c r="AI211" s="56"/>
      <c r="AJ211" s="25" t="s">
        <v>76</v>
      </c>
      <c r="AK211" s="25" t="s">
        <v>76</v>
      </c>
      <c r="AL211" s="66"/>
      <c r="AM211" s="56"/>
      <c r="AN211" s="25" t="s">
        <v>76</v>
      </c>
      <c r="AO211" s="25"/>
      <c r="AP211" s="25" t="s">
        <v>76</v>
      </c>
      <c r="AQ211" s="66" t="s">
        <v>76</v>
      </c>
      <c r="AR211" s="56"/>
      <c r="AS211" s="25"/>
      <c r="AT211" s="25" t="s">
        <v>76</v>
      </c>
      <c r="AU211" s="66"/>
      <c r="AV211" s="98"/>
      <c r="AW211" s="56"/>
      <c r="AX211" s="25" t="s">
        <v>76</v>
      </c>
      <c r="AY211" s="25"/>
      <c r="AZ211" s="66"/>
      <c r="BA211" s="56"/>
      <c r="BB211" s="25"/>
      <c r="BC211" s="25" t="s">
        <v>76</v>
      </c>
      <c r="BD211" s="66"/>
      <c r="BE211" s="56"/>
      <c r="BF211" s="25" t="s">
        <v>76</v>
      </c>
      <c r="BG211" s="25"/>
      <c r="BH211" s="66"/>
      <c r="BI211" s="437"/>
      <c r="BJ211" s="25" t="s">
        <v>76</v>
      </c>
      <c r="BK211" s="25"/>
      <c r="BL211" s="25"/>
      <c r="BM211" s="52">
        <f>COUNTIF(O211:AA211,"P")</f>
        <v>3</v>
      </c>
      <c r="BN211" s="13">
        <f>COUNTIF(AB211:AM211,"P")</f>
        <v>3</v>
      </c>
      <c r="BO211" s="13">
        <f>COUNTIF(AN211:AZ211,"P")</f>
        <v>5</v>
      </c>
      <c r="BP211" s="13">
        <f>COUNTIF(BA211:BL211,"P")</f>
        <v>3</v>
      </c>
      <c r="BQ211" s="13">
        <f>SUM(BM211:BP211)</f>
        <v>14</v>
      </c>
      <c r="BR211" s="522">
        <f>+SUM(BM212)/(BM211)</f>
        <v>0</v>
      </c>
      <c r="BS211" s="522">
        <f>+SUM(BN212)/(BN211)</f>
        <v>0</v>
      </c>
      <c r="BT211" s="522">
        <f>+SUM(BO212)/(BO211)</f>
        <v>0</v>
      </c>
      <c r="BU211" s="522">
        <f>+SUM(BP212)/(BP211)</f>
        <v>0</v>
      </c>
      <c r="BV211" s="522">
        <f>+SUM(BQ212)/(BQ211)</f>
        <v>0</v>
      </c>
    </row>
    <row r="212" spans="1:74" s="5" customFormat="1" ht="41.1" hidden="1" customHeight="1" outlineLevel="1" x14ac:dyDescent="0.25">
      <c r="A212" s="492"/>
      <c r="B212" s="871"/>
      <c r="C212" s="974"/>
      <c r="D212" s="972"/>
      <c r="E212" s="887"/>
      <c r="F212" s="779"/>
      <c r="G212" s="25" t="s">
        <v>80</v>
      </c>
      <c r="H212" s="783"/>
      <c r="I212" s="783"/>
      <c r="J212" s="783"/>
      <c r="K212" s="783"/>
      <c r="L212" s="783"/>
      <c r="M212" s="806"/>
      <c r="N212" s="760"/>
      <c r="O212" s="58"/>
      <c r="P212" s="53"/>
      <c r="Q212" s="53"/>
      <c r="R212" s="67"/>
      <c r="S212" s="58"/>
      <c r="T212" s="53"/>
      <c r="U212" s="54"/>
      <c r="V212" s="59"/>
      <c r="W212" s="71"/>
      <c r="X212" s="54"/>
      <c r="Y212" s="53"/>
      <c r="Z212" s="67"/>
      <c r="AA212" s="58"/>
      <c r="AB212" s="53"/>
      <c r="AC212" s="53"/>
      <c r="AD212" s="67"/>
      <c r="AE212" s="58"/>
      <c r="AF212" s="53"/>
      <c r="AG212" s="53"/>
      <c r="AH212" s="67"/>
      <c r="AI212" s="58"/>
      <c r="AJ212" s="53"/>
      <c r="AK212" s="53"/>
      <c r="AL212" s="67"/>
      <c r="AM212" s="58"/>
      <c r="AN212" s="53"/>
      <c r="AO212" s="53"/>
      <c r="AP212" s="53"/>
      <c r="AQ212" s="67"/>
      <c r="AR212" s="58"/>
      <c r="AS212" s="53"/>
      <c r="AT212" s="53"/>
      <c r="AU212" s="67"/>
      <c r="AV212" s="99"/>
      <c r="AW212" s="71"/>
      <c r="AX212" s="54"/>
      <c r="AY212" s="53"/>
      <c r="AZ212" s="67"/>
      <c r="BA212" s="58"/>
      <c r="BB212" s="53"/>
      <c r="BC212" s="54"/>
      <c r="BD212" s="59"/>
      <c r="BE212" s="71"/>
      <c r="BF212" s="54"/>
      <c r="BG212" s="54"/>
      <c r="BH212" s="67"/>
      <c r="BI212" s="438"/>
      <c r="BJ212" s="53"/>
      <c r="BK212" s="53"/>
      <c r="BL212" s="53"/>
      <c r="BM212" s="60">
        <f>COUNTIF(O212:AA212,"E")</f>
        <v>0</v>
      </c>
      <c r="BN212" s="46">
        <f>COUNTIF(AB212:AM212,"E")</f>
        <v>0</v>
      </c>
      <c r="BO212" s="46">
        <f>COUNTIF(AN212:AZ212,"E")</f>
        <v>0</v>
      </c>
      <c r="BP212" s="46">
        <f>COUNTIF(BA212:BL212,"E")</f>
        <v>0</v>
      </c>
      <c r="BQ212" s="61">
        <f>SUM(BM212:BP212)</f>
        <v>0</v>
      </c>
      <c r="BR212" s="522"/>
      <c r="BS212" s="522"/>
      <c r="BT212" s="522"/>
      <c r="BU212" s="522"/>
      <c r="BV212" s="522"/>
    </row>
    <row r="213" spans="1:74" s="5" customFormat="1" ht="30" hidden="1" customHeight="1" outlineLevel="1" x14ac:dyDescent="0.25">
      <c r="A213" s="492"/>
      <c r="B213" s="871"/>
      <c r="C213" s="974"/>
      <c r="D213" s="971" t="s">
        <v>588</v>
      </c>
      <c r="E213" s="885"/>
      <c r="F213" s="779" t="s">
        <v>278</v>
      </c>
      <c r="G213" s="25" t="s">
        <v>76</v>
      </c>
      <c r="H213" s="758" t="s">
        <v>77</v>
      </c>
      <c r="I213" s="758" t="s">
        <v>77</v>
      </c>
      <c r="J213" s="758"/>
      <c r="K213" s="758" t="s">
        <v>77</v>
      </c>
      <c r="L213" s="758" t="s">
        <v>77</v>
      </c>
      <c r="M213" s="805" t="s">
        <v>194</v>
      </c>
      <c r="N213" s="760" t="s">
        <v>79</v>
      </c>
      <c r="O213" s="56"/>
      <c r="P213" s="25"/>
      <c r="Q213" s="25" t="s">
        <v>76</v>
      </c>
      <c r="R213" s="66" t="s">
        <v>76</v>
      </c>
      <c r="S213" s="56" t="s">
        <v>76</v>
      </c>
      <c r="T213" s="25" t="s">
        <v>76</v>
      </c>
      <c r="U213" s="25" t="s">
        <v>76</v>
      </c>
      <c r="V213" s="66"/>
      <c r="W213" s="56"/>
      <c r="X213" s="25"/>
      <c r="Y213" s="25"/>
      <c r="Z213" s="66" t="s">
        <v>76</v>
      </c>
      <c r="AA213" s="56"/>
      <c r="AB213" s="25"/>
      <c r="AC213" s="25"/>
      <c r="AD213" s="66" t="s">
        <v>76</v>
      </c>
      <c r="AE213" s="56"/>
      <c r="AF213" s="25"/>
      <c r="AG213" s="25"/>
      <c r="AH213" s="66" t="s">
        <v>76</v>
      </c>
      <c r="AI213" s="56" t="s">
        <v>76</v>
      </c>
      <c r="AJ213" s="25"/>
      <c r="AK213" s="25" t="s">
        <v>76</v>
      </c>
      <c r="AL213" s="66" t="s">
        <v>76</v>
      </c>
      <c r="AM213" s="56"/>
      <c r="AN213" s="25"/>
      <c r="AO213" s="25"/>
      <c r="AP213" s="25"/>
      <c r="AQ213" s="66"/>
      <c r="AR213" s="56"/>
      <c r="AS213" s="25" t="s">
        <v>76</v>
      </c>
      <c r="AT213" s="25"/>
      <c r="AU213" s="66"/>
      <c r="AV213" s="98"/>
      <c r="AW213" s="56"/>
      <c r="AX213" s="25"/>
      <c r="AY213" s="25"/>
      <c r="AZ213" s="66"/>
      <c r="BA213" s="56"/>
      <c r="BB213" s="25"/>
      <c r="BC213" s="25"/>
      <c r="BD213" s="66"/>
      <c r="BE213" s="56"/>
      <c r="BF213" s="25"/>
      <c r="BG213" s="25" t="s">
        <v>76</v>
      </c>
      <c r="BH213" s="66"/>
      <c r="BI213" s="437"/>
      <c r="BJ213" s="25"/>
      <c r="BK213" s="25"/>
      <c r="BL213" s="25"/>
      <c r="BM213" s="52">
        <f>COUNTIF(O213:AA213,"P")</f>
        <v>6</v>
      </c>
      <c r="BN213" s="13">
        <f>COUNTIF(AB213:AM213,"P")</f>
        <v>5</v>
      </c>
      <c r="BO213" s="13">
        <f>COUNTIF(AN213:AZ213,"P")</f>
        <v>1</v>
      </c>
      <c r="BP213" s="13">
        <f>COUNTIF(BA213:BL213,"P")</f>
        <v>1</v>
      </c>
      <c r="BQ213" s="13">
        <f>SUM(BM213:BP213)</f>
        <v>13</v>
      </c>
      <c r="BR213" s="522">
        <f>+SUM(BM214)/(BM213)</f>
        <v>0</v>
      </c>
      <c r="BS213" s="522">
        <f>+SUM(BN214)/(BN213)</f>
        <v>0</v>
      </c>
      <c r="BT213" s="522">
        <f>+SUM(BO214)/(BO213)</f>
        <v>0</v>
      </c>
      <c r="BU213" s="522">
        <f>+SUM(BP214)/(BP213)</f>
        <v>0</v>
      </c>
      <c r="BV213" s="522">
        <f>+SUM(BQ214)/(BQ213)</f>
        <v>0</v>
      </c>
    </row>
    <row r="214" spans="1:74" s="5" customFormat="1" ht="78.599999999999994" hidden="1" customHeight="1" outlineLevel="1" thickBot="1" x14ac:dyDescent="0.3">
      <c r="A214" s="492"/>
      <c r="B214" s="871"/>
      <c r="C214" s="974"/>
      <c r="D214" s="972"/>
      <c r="E214" s="887"/>
      <c r="F214" s="779"/>
      <c r="G214" s="25" t="s">
        <v>80</v>
      </c>
      <c r="H214" s="783"/>
      <c r="I214" s="783"/>
      <c r="J214" s="783"/>
      <c r="K214" s="783"/>
      <c r="L214" s="783"/>
      <c r="M214" s="806"/>
      <c r="N214" s="760"/>
      <c r="O214" s="320"/>
      <c r="P214" s="321"/>
      <c r="Q214" s="321"/>
      <c r="R214" s="322"/>
      <c r="S214" s="320"/>
      <c r="T214" s="321"/>
      <c r="U214" s="315"/>
      <c r="V214" s="329"/>
      <c r="W214" s="330"/>
      <c r="X214" s="315"/>
      <c r="Y214" s="321"/>
      <c r="Z214" s="321"/>
      <c r="AA214" s="322"/>
      <c r="AB214" s="320"/>
      <c r="AC214" s="321"/>
      <c r="AD214" s="321"/>
      <c r="AE214" s="322"/>
      <c r="AF214" s="320"/>
      <c r="AG214" s="321"/>
      <c r="AH214" s="321"/>
      <c r="AI214" s="322"/>
      <c r="AJ214" s="320"/>
      <c r="AK214" s="321"/>
      <c r="AL214" s="321"/>
      <c r="AM214" s="322"/>
      <c r="AN214" s="320"/>
      <c r="AO214" s="321"/>
      <c r="AP214" s="324"/>
      <c r="AQ214" s="53"/>
      <c r="AR214" s="322"/>
      <c r="AS214" s="320"/>
      <c r="AT214" s="321"/>
      <c r="AU214" s="321"/>
      <c r="AV214" s="421"/>
      <c r="AW214" s="320"/>
      <c r="AX214" s="321"/>
      <c r="AY214" s="321"/>
      <c r="AZ214" s="321"/>
      <c r="BA214" s="320"/>
      <c r="BB214" s="321"/>
      <c r="BC214" s="315"/>
      <c r="BD214" s="315"/>
      <c r="BE214" s="330"/>
      <c r="BF214" s="315"/>
      <c r="BG214" s="315"/>
      <c r="BH214" s="322"/>
      <c r="BI214" s="320"/>
      <c r="BJ214" s="321"/>
      <c r="BK214" s="321"/>
      <c r="BL214" s="322"/>
      <c r="BM214" s="60">
        <f>COUNTIF(O214:AA214,"E")</f>
        <v>0</v>
      </c>
      <c r="BN214" s="46">
        <f>COUNTIF(AB214:AM214,"E")</f>
        <v>0</v>
      </c>
      <c r="BO214" s="46">
        <f>COUNTIF(AN214:AZ214,"E")</f>
        <v>0</v>
      </c>
      <c r="BP214" s="46">
        <f>COUNTIF(BA214:BL214,"E")</f>
        <v>0</v>
      </c>
      <c r="BQ214" s="61">
        <f>SUM(BM214:BP214)</f>
        <v>0</v>
      </c>
      <c r="BR214" s="522"/>
      <c r="BS214" s="522"/>
      <c r="BT214" s="522"/>
      <c r="BU214" s="522"/>
      <c r="BV214" s="522"/>
    </row>
    <row r="215" spans="1:74" s="5" customFormat="1" ht="18.75" customHeight="1" collapsed="1" x14ac:dyDescent="0.25">
      <c r="A215" s="547"/>
      <c r="B215" s="868"/>
      <c r="C215" s="979" t="s">
        <v>279</v>
      </c>
      <c r="D215" s="980" t="s">
        <v>280</v>
      </c>
      <c r="E215" s="981"/>
      <c r="F215" s="779" t="s">
        <v>589</v>
      </c>
      <c r="G215" s="25" t="s">
        <v>76</v>
      </c>
      <c r="H215" s="758" t="s">
        <v>77</v>
      </c>
      <c r="I215" s="758" t="s">
        <v>77</v>
      </c>
      <c r="J215" s="758" t="s">
        <v>77</v>
      </c>
      <c r="K215" s="758" t="s">
        <v>77</v>
      </c>
      <c r="L215" s="758" t="s">
        <v>77</v>
      </c>
      <c r="M215" s="805" t="s">
        <v>142</v>
      </c>
      <c r="N215" s="901" t="s">
        <v>281</v>
      </c>
      <c r="O215" s="241">
        <f>COUNTIF(O217:O220,"P")</f>
        <v>0</v>
      </c>
      <c r="P215" s="242">
        <f t="shared" ref="P215:BL215" si="85">COUNTIF(P217:P220,"P")</f>
        <v>0</v>
      </c>
      <c r="Q215" s="242">
        <f t="shared" si="85"/>
        <v>0</v>
      </c>
      <c r="R215" s="243">
        <f t="shared" si="85"/>
        <v>1</v>
      </c>
      <c r="S215" s="241">
        <f t="shared" si="85"/>
        <v>0</v>
      </c>
      <c r="T215" s="242">
        <f t="shared" si="85"/>
        <v>0</v>
      </c>
      <c r="U215" s="242">
        <f t="shared" si="85"/>
        <v>0</v>
      </c>
      <c r="V215" s="243">
        <f t="shared" si="85"/>
        <v>1</v>
      </c>
      <c r="W215" s="241">
        <f t="shared" si="85"/>
        <v>0</v>
      </c>
      <c r="X215" s="242">
        <f t="shared" si="85"/>
        <v>1</v>
      </c>
      <c r="Y215" s="242">
        <f t="shared" si="85"/>
        <v>0</v>
      </c>
      <c r="Z215" s="242">
        <f t="shared" si="85"/>
        <v>1</v>
      </c>
      <c r="AA215" s="243"/>
      <c r="AB215" s="241">
        <f t="shared" si="85"/>
        <v>0</v>
      </c>
      <c r="AC215" s="242">
        <f t="shared" si="85"/>
        <v>0</v>
      </c>
      <c r="AD215" s="242">
        <f t="shared" si="85"/>
        <v>0</v>
      </c>
      <c r="AE215" s="243">
        <f t="shared" si="85"/>
        <v>1</v>
      </c>
      <c r="AF215" s="241">
        <f t="shared" si="85"/>
        <v>0</v>
      </c>
      <c r="AG215" s="242">
        <f t="shared" si="85"/>
        <v>0</v>
      </c>
      <c r="AH215" s="242">
        <f t="shared" si="85"/>
        <v>0</v>
      </c>
      <c r="AI215" s="243">
        <f t="shared" si="85"/>
        <v>1</v>
      </c>
      <c r="AJ215" s="241">
        <f t="shared" si="85"/>
        <v>0</v>
      </c>
      <c r="AK215" s="242">
        <f t="shared" si="85"/>
        <v>0</v>
      </c>
      <c r="AL215" s="242">
        <f t="shared" si="85"/>
        <v>0</v>
      </c>
      <c r="AM215" s="243">
        <f t="shared" si="85"/>
        <v>1</v>
      </c>
      <c r="AN215" s="241">
        <f t="shared" si="85"/>
        <v>0</v>
      </c>
      <c r="AO215" s="242">
        <f t="shared" si="85"/>
        <v>0</v>
      </c>
      <c r="AP215" s="242">
        <f t="shared" si="85"/>
        <v>0</v>
      </c>
      <c r="AQ215" s="242">
        <f t="shared" si="85"/>
        <v>0</v>
      </c>
      <c r="AR215" s="243">
        <f t="shared" si="85"/>
        <v>1</v>
      </c>
      <c r="AS215" s="241">
        <f t="shared" si="85"/>
        <v>0</v>
      </c>
      <c r="AT215" s="242">
        <f t="shared" si="85"/>
        <v>0</v>
      </c>
      <c r="AU215" s="242">
        <f t="shared" si="85"/>
        <v>0</v>
      </c>
      <c r="AV215" s="422"/>
      <c r="AW215" s="241">
        <f t="shared" si="85"/>
        <v>0</v>
      </c>
      <c r="AX215" s="242">
        <f t="shared" si="85"/>
        <v>0</v>
      </c>
      <c r="AY215" s="242"/>
      <c r="AZ215" s="242">
        <f t="shared" si="85"/>
        <v>1</v>
      </c>
      <c r="BA215" s="241">
        <f t="shared" si="85"/>
        <v>0</v>
      </c>
      <c r="BB215" s="242">
        <f t="shared" si="85"/>
        <v>0</v>
      </c>
      <c r="BC215" s="242">
        <f t="shared" si="85"/>
        <v>0</v>
      </c>
      <c r="BD215" s="242">
        <f t="shared" si="85"/>
        <v>1</v>
      </c>
      <c r="BE215" s="241">
        <f t="shared" si="85"/>
        <v>0</v>
      </c>
      <c r="BF215" s="242">
        <f t="shared" si="85"/>
        <v>0</v>
      </c>
      <c r="BG215" s="242">
        <f t="shared" si="85"/>
        <v>0</v>
      </c>
      <c r="BH215" s="243">
        <f t="shared" si="85"/>
        <v>1</v>
      </c>
      <c r="BI215" s="241">
        <f t="shared" si="85"/>
        <v>0</v>
      </c>
      <c r="BJ215" s="242">
        <f t="shared" si="85"/>
        <v>0</v>
      </c>
      <c r="BK215" s="242">
        <f t="shared" si="85"/>
        <v>0</v>
      </c>
      <c r="BL215" s="243">
        <f t="shared" si="85"/>
        <v>1</v>
      </c>
      <c r="BM215" s="514">
        <f>+SUM(BM218+BM220+BM222+BM224+BM226+BM228+BM230+BM232+BM234)/SUM(BM217+BM219+BM221+BM223+BM225+BM227+BM229+BM231+BM233)</f>
        <v>0</v>
      </c>
      <c r="BN215" s="514">
        <f>+SUM(BN218+BN220+BN222+BN224+BN226+BN228+BN230+BN232+BN234)/SUM(BN217+BN219+BN221+BN223+BN225+BN227+BN229+BN231+BN233)</f>
        <v>0</v>
      </c>
      <c r="BO215" s="514">
        <f>+SUM(BO218+BO220+BO222+BO224+BO226+BO228+BO230+BO232+BO234)/SUM(BO217+BO219+BO221+BO223+BO225+BO227+BO229+BO231+BO233)</f>
        <v>0</v>
      </c>
      <c r="BP215" s="514" t="e">
        <f>+SUM(BP218+BP220+BP222+BP224+BP226+BP228+BP230+BP232+BP234)/SUM(BP217+BP219+BP221+BP223+BP225+BP227+BP229+BP231+BP233)</f>
        <v>#REF!</v>
      </c>
      <c r="BQ215" s="514" t="e">
        <f>+SUM(BQ218+BQ220+BQ222+BQ224+BQ226+BQ228+BQ230+BQ232+BQ234)/SUM(BQ217+BQ219+BQ221+BQ223+BQ225+BQ227+BQ229+BQ231+BQ233)</f>
        <v>#REF!</v>
      </c>
      <c r="BR215" s="522" t="e">
        <f>+SUM(BM216)/(BM215)</f>
        <v>#DIV/0!</v>
      </c>
      <c r="BS215" s="522" t="e">
        <f>+SUM(BN216)/(BN215)</f>
        <v>#DIV/0!</v>
      </c>
      <c r="BT215" s="512" t="e">
        <f>+SUM(BO216)/(BO215)</f>
        <v>#DIV/0!</v>
      </c>
      <c r="BU215" s="512" t="e">
        <f>+SUM(BP216)/(BP215)</f>
        <v>#REF!</v>
      </c>
      <c r="BV215" s="522" t="e">
        <f>+SUM(BQ216)/(BQ215)</f>
        <v>#REF!</v>
      </c>
    </row>
    <row r="216" spans="1:74" s="5" customFormat="1" ht="18.75" customHeight="1" thickBot="1" x14ac:dyDescent="0.3">
      <c r="A216" s="550"/>
      <c r="B216" s="870"/>
      <c r="C216" s="979" t="s">
        <v>279</v>
      </c>
      <c r="D216" s="982"/>
      <c r="E216" s="983"/>
      <c r="F216" s="779"/>
      <c r="G216" s="25" t="s">
        <v>80</v>
      </c>
      <c r="H216" s="783"/>
      <c r="I216" s="783"/>
      <c r="J216" s="783"/>
      <c r="K216" s="783"/>
      <c r="L216" s="783"/>
      <c r="M216" s="806"/>
      <c r="N216" s="903"/>
      <c r="O216" s="196">
        <f>COUNTIF(O217:O220,"E")</f>
        <v>0</v>
      </c>
      <c r="P216" s="150">
        <f t="shared" ref="P216:BL216" si="86">COUNTIF(P217:P220,"E")</f>
        <v>0</v>
      </c>
      <c r="Q216" s="150">
        <f t="shared" si="86"/>
        <v>0</v>
      </c>
      <c r="R216" s="197">
        <f t="shared" si="86"/>
        <v>0</v>
      </c>
      <c r="S216" s="196">
        <f t="shared" si="86"/>
        <v>0</v>
      </c>
      <c r="T216" s="150">
        <f t="shared" si="86"/>
        <v>0</v>
      </c>
      <c r="U216" s="150">
        <f t="shared" si="86"/>
        <v>0</v>
      </c>
      <c r="V216" s="197">
        <f t="shared" si="86"/>
        <v>0</v>
      </c>
      <c r="W216" s="196">
        <f t="shared" si="86"/>
        <v>0</v>
      </c>
      <c r="X216" s="150">
        <f t="shared" si="86"/>
        <v>0</v>
      </c>
      <c r="Y216" s="150">
        <f t="shared" si="86"/>
        <v>0</v>
      </c>
      <c r="Z216" s="150">
        <f t="shared" si="86"/>
        <v>0</v>
      </c>
      <c r="AA216" s="197"/>
      <c r="AB216" s="196">
        <f t="shared" si="86"/>
        <v>0</v>
      </c>
      <c r="AC216" s="150">
        <f t="shared" si="86"/>
        <v>0</v>
      </c>
      <c r="AD216" s="150">
        <f t="shared" si="86"/>
        <v>0</v>
      </c>
      <c r="AE216" s="197">
        <f t="shared" si="86"/>
        <v>0</v>
      </c>
      <c r="AF216" s="196">
        <f t="shared" si="86"/>
        <v>0</v>
      </c>
      <c r="AG216" s="150">
        <f t="shared" si="86"/>
        <v>0</v>
      </c>
      <c r="AH216" s="150">
        <f t="shared" si="86"/>
        <v>0</v>
      </c>
      <c r="AI216" s="197">
        <f t="shared" si="86"/>
        <v>0</v>
      </c>
      <c r="AJ216" s="196">
        <f t="shared" si="86"/>
        <v>0</v>
      </c>
      <c r="AK216" s="150">
        <f t="shared" si="86"/>
        <v>0</v>
      </c>
      <c r="AL216" s="150">
        <f t="shared" si="86"/>
        <v>0</v>
      </c>
      <c r="AM216" s="197">
        <f t="shared" si="86"/>
        <v>0</v>
      </c>
      <c r="AN216" s="196">
        <f t="shared" si="86"/>
        <v>0</v>
      </c>
      <c r="AO216" s="150">
        <f t="shared" si="86"/>
        <v>0</v>
      </c>
      <c r="AP216" s="150">
        <f t="shared" si="86"/>
        <v>0</v>
      </c>
      <c r="AQ216" s="150">
        <f t="shared" si="86"/>
        <v>0</v>
      </c>
      <c r="AR216" s="197">
        <f t="shared" si="86"/>
        <v>0</v>
      </c>
      <c r="AS216" s="196">
        <f t="shared" si="86"/>
        <v>0</v>
      </c>
      <c r="AT216" s="150">
        <f t="shared" si="86"/>
        <v>0</v>
      </c>
      <c r="AU216" s="150">
        <f t="shared" si="86"/>
        <v>0</v>
      </c>
      <c r="AV216" s="423"/>
      <c r="AW216" s="196">
        <f t="shared" si="86"/>
        <v>0</v>
      </c>
      <c r="AX216" s="150">
        <f t="shared" si="86"/>
        <v>0</v>
      </c>
      <c r="AY216" s="150"/>
      <c r="AZ216" s="150">
        <f t="shared" si="86"/>
        <v>0</v>
      </c>
      <c r="BA216" s="196">
        <f t="shared" si="86"/>
        <v>0</v>
      </c>
      <c r="BB216" s="150">
        <f t="shared" si="86"/>
        <v>0</v>
      </c>
      <c r="BC216" s="150">
        <f t="shared" si="86"/>
        <v>0</v>
      </c>
      <c r="BD216" s="150">
        <f t="shared" si="86"/>
        <v>0</v>
      </c>
      <c r="BE216" s="196">
        <f t="shared" si="86"/>
        <v>0</v>
      </c>
      <c r="BF216" s="150">
        <f t="shared" si="86"/>
        <v>0</v>
      </c>
      <c r="BG216" s="150">
        <f t="shared" si="86"/>
        <v>0</v>
      </c>
      <c r="BH216" s="197">
        <f t="shared" si="86"/>
        <v>0</v>
      </c>
      <c r="BI216" s="196">
        <f t="shared" si="86"/>
        <v>0</v>
      </c>
      <c r="BJ216" s="150">
        <f t="shared" si="86"/>
        <v>0</v>
      </c>
      <c r="BK216" s="150">
        <f t="shared" si="86"/>
        <v>0</v>
      </c>
      <c r="BL216" s="197">
        <f t="shared" si="86"/>
        <v>0</v>
      </c>
      <c r="BM216" s="515"/>
      <c r="BN216" s="515"/>
      <c r="BO216" s="515"/>
      <c r="BP216" s="515"/>
      <c r="BQ216" s="515"/>
      <c r="BR216" s="522"/>
      <c r="BS216" s="522"/>
      <c r="BT216" s="513"/>
      <c r="BU216" s="513"/>
      <c r="BV216" s="522"/>
    </row>
    <row r="217" spans="1:74" s="5" customFormat="1" ht="15.75" hidden="1" customHeight="1" outlineLevel="1" x14ac:dyDescent="0.25">
      <c r="A217" s="547">
        <v>95</v>
      </c>
      <c r="B217" s="868"/>
      <c r="C217" s="869"/>
      <c r="D217" s="971" t="s">
        <v>282</v>
      </c>
      <c r="E217" s="885"/>
      <c r="F217" s="779" t="s">
        <v>283</v>
      </c>
      <c r="G217" s="12" t="s">
        <v>76</v>
      </c>
      <c r="H217" s="984" t="s">
        <v>91</v>
      </c>
      <c r="I217" s="783"/>
      <c r="J217" s="783"/>
      <c r="K217" s="783"/>
      <c r="L217" s="783" t="s">
        <v>91</v>
      </c>
      <c r="M217" s="805" t="s">
        <v>78</v>
      </c>
      <c r="N217" s="901" t="s">
        <v>79</v>
      </c>
      <c r="O217" s="159"/>
      <c r="P217" s="505"/>
      <c r="Q217" s="505"/>
      <c r="R217" s="160"/>
      <c r="S217" s="159"/>
      <c r="T217" s="504"/>
      <c r="U217" s="504"/>
      <c r="V217" s="152"/>
      <c r="W217" s="151"/>
      <c r="X217" s="504"/>
      <c r="Y217" s="504"/>
      <c r="Z217" s="504"/>
      <c r="AA217" s="152"/>
      <c r="AB217" s="151"/>
      <c r="AC217" s="504"/>
      <c r="AD217" s="180"/>
      <c r="AE217" s="152"/>
      <c r="AF217" s="151"/>
      <c r="AG217" s="504"/>
      <c r="AH217" s="504"/>
      <c r="AI217" s="152"/>
      <c r="AJ217" s="151"/>
      <c r="AK217" s="504"/>
      <c r="AL217" s="504"/>
      <c r="AM217" s="152"/>
      <c r="AN217" s="151"/>
      <c r="AO217" s="504"/>
      <c r="AP217" s="504"/>
      <c r="AQ217" s="504"/>
      <c r="AR217" s="152"/>
      <c r="AS217" s="151"/>
      <c r="AT217" s="504"/>
      <c r="AU217" s="504"/>
      <c r="AV217" s="272"/>
      <c r="AW217" s="151"/>
      <c r="AX217" s="504"/>
      <c r="AY217" s="504"/>
      <c r="AZ217" s="504"/>
      <c r="BA217" s="159"/>
      <c r="BB217" s="504"/>
      <c r="BC217" s="504"/>
      <c r="BD217" s="272"/>
      <c r="BE217" s="151"/>
      <c r="BF217" s="504"/>
      <c r="BG217" s="504"/>
      <c r="BH217" s="152"/>
      <c r="BI217" s="151"/>
      <c r="BJ217" s="504"/>
      <c r="BK217" s="504"/>
      <c r="BL217" s="152"/>
      <c r="BM217" s="52">
        <f>COUNTIF(O217:AA217,"P")</f>
        <v>0</v>
      </c>
      <c r="BN217" s="13">
        <f>COUNTIF(AB217:AM217,"P")</f>
        <v>0</v>
      </c>
      <c r="BO217" s="13">
        <f>COUNTIF(AN217:AZ217,"P")</f>
        <v>0</v>
      </c>
      <c r="BP217" s="13">
        <f>COUNTIF(BA217:BL217,"P")</f>
        <v>0</v>
      </c>
      <c r="BQ217" s="13">
        <f>SUM(BM217:BP217)</f>
        <v>0</v>
      </c>
      <c r="BR217" s="522" t="e">
        <f>+SUM(BM218)/(BM217)</f>
        <v>#DIV/0!</v>
      </c>
      <c r="BS217" s="522" t="e">
        <f>+SUM(BN218)/(BN217)</f>
        <v>#DIV/0!</v>
      </c>
      <c r="BT217" s="522" t="e">
        <f>+SUM(BO218)/(BO217)</f>
        <v>#DIV/0!</v>
      </c>
      <c r="BU217" s="522" t="e">
        <f>+SUM(BP218)/(BP217)</f>
        <v>#DIV/0!</v>
      </c>
      <c r="BV217" s="522" t="e">
        <f>+SUM(BQ218)/(BQ217)</f>
        <v>#DIV/0!</v>
      </c>
    </row>
    <row r="218" spans="1:74" s="5" customFormat="1" ht="15.75" hidden="1" customHeight="1" outlineLevel="1" x14ac:dyDescent="0.25">
      <c r="A218" s="550"/>
      <c r="B218" s="871"/>
      <c r="C218" s="869"/>
      <c r="D218" s="972"/>
      <c r="E218" s="887"/>
      <c r="F218" s="779"/>
      <c r="G218" s="12" t="s">
        <v>80</v>
      </c>
      <c r="H218" s="985"/>
      <c r="I218" s="784"/>
      <c r="J218" s="784"/>
      <c r="K218" s="784"/>
      <c r="L218" s="784"/>
      <c r="M218" s="806"/>
      <c r="N218" s="903"/>
      <c r="O218" s="159"/>
      <c r="P218" s="505"/>
      <c r="Q218" s="505"/>
      <c r="R218" s="160"/>
      <c r="S218" s="159"/>
      <c r="T218" s="504"/>
      <c r="U218" s="504"/>
      <c r="V218" s="152"/>
      <c r="W218" s="159"/>
      <c r="X218" s="504" t="s">
        <v>76</v>
      </c>
      <c r="Y218" s="504"/>
      <c r="Z218" s="504"/>
      <c r="AA218" s="152"/>
      <c r="AB218" s="151"/>
      <c r="AC218" s="504"/>
      <c r="AD218" s="504"/>
      <c r="AE218" s="152"/>
      <c r="AF218" s="151"/>
      <c r="AG218" s="504"/>
      <c r="AH218" s="504"/>
      <c r="AI218" s="152"/>
      <c r="AJ218" s="151"/>
      <c r="AK218" s="504"/>
      <c r="AL218" s="504"/>
      <c r="AM218" s="152"/>
      <c r="AN218" s="151"/>
      <c r="AO218" s="504"/>
      <c r="AP218" s="504"/>
      <c r="AQ218" s="504"/>
      <c r="AR218" s="152"/>
      <c r="AS218" s="151"/>
      <c r="AT218" s="504"/>
      <c r="AU218" s="504"/>
      <c r="AV218" s="272"/>
      <c r="AW218" s="151"/>
      <c r="AX218" s="504"/>
      <c r="AY218" s="504"/>
      <c r="AZ218" s="504"/>
      <c r="BA218" s="151"/>
      <c r="BB218" s="504"/>
      <c r="BC218" s="504"/>
      <c r="BD218" s="272"/>
      <c r="BE218" s="151"/>
      <c r="BF218" s="504"/>
      <c r="BG218" s="504"/>
      <c r="BH218" s="152"/>
      <c r="BI218" s="151"/>
      <c r="BJ218" s="504"/>
      <c r="BK218" s="504"/>
      <c r="BL218" s="152"/>
      <c r="BM218" s="60">
        <f>COUNTIF(O218:AA218,"E")</f>
        <v>0</v>
      </c>
      <c r="BN218" s="46">
        <f>COUNTIF(AB218:AM218,"E")</f>
        <v>0</v>
      </c>
      <c r="BO218" s="46">
        <f>COUNTIF(AN218:AZ218,"E")</f>
        <v>0</v>
      </c>
      <c r="BP218" s="46">
        <f>COUNTIF(BA218:BL218,"E")</f>
        <v>0</v>
      </c>
      <c r="BQ218" s="61">
        <f>SUM(BM218:BP218)</f>
        <v>0</v>
      </c>
      <c r="BR218" s="522"/>
      <c r="BS218" s="522"/>
      <c r="BT218" s="522"/>
      <c r="BU218" s="522"/>
      <c r="BV218" s="522"/>
    </row>
    <row r="219" spans="1:74" s="5" customFormat="1" ht="15.75" hidden="1" customHeight="1" outlineLevel="1" x14ac:dyDescent="0.25">
      <c r="A219" s="547">
        <v>96</v>
      </c>
      <c r="B219" s="871"/>
      <c r="C219" s="869"/>
      <c r="D219" s="971" t="s">
        <v>284</v>
      </c>
      <c r="E219" s="885"/>
      <c r="F219" s="779" t="s">
        <v>285</v>
      </c>
      <c r="G219" s="25" t="s">
        <v>76</v>
      </c>
      <c r="H219" s="758"/>
      <c r="I219" s="758"/>
      <c r="J219" s="758"/>
      <c r="K219" s="758"/>
      <c r="L219" s="758"/>
      <c r="M219" s="805" t="s">
        <v>281</v>
      </c>
      <c r="N219" s="901" t="s">
        <v>286</v>
      </c>
      <c r="O219" s="159"/>
      <c r="P219" s="505"/>
      <c r="Q219" s="505"/>
      <c r="R219" s="160"/>
      <c r="S219" s="159"/>
      <c r="T219" s="504"/>
      <c r="U219" s="504"/>
      <c r="V219" s="152"/>
      <c r="W219" s="159"/>
      <c r="X219" s="504"/>
      <c r="Y219" s="504"/>
      <c r="Z219" s="504"/>
      <c r="AA219" s="152"/>
      <c r="AB219" s="151"/>
      <c r="AC219" s="504"/>
      <c r="AD219" s="504"/>
      <c r="AE219" s="152"/>
      <c r="AF219" s="151"/>
      <c r="AG219" s="504"/>
      <c r="AH219" s="504"/>
      <c r="AI219" s="152"/>
      <c r="AJ219" s="151"/>
      <c r="AK219" s="504"/>
      <c r="AL219" s="504"/>
      <c r="AM219" s="152"/>
      <c r="AN219" s="151"/>
      <c r="AO219" s="504"/>
      <c r="AP219" s="504"/>
      <c r="AQ219" s="504"/>
      <c r="AR219" s="152"/>
      <c r="AS219" s="151"/>
      <c r="AT219" s="504"/>
      <c r="AU219" s="504"/>
      <c r="AV219" s="272"/>
      <c r="AW219" s="151"/>
      <c r="AX219" s="504"/>
      <c r="AY219" s="504"/>
      <c r="AZ219" s="504"/>
      <c r="BA219" s="151"/>
      <c r="BB219" s="504"/>
      <c r="BC219" s="504"/>
      <c r="BD219" s="272"/>
      <c r="BE219" s="151"/>
      <c r="BF219" s="504"/>
      <c r="BG219" s="504"/>
      <c r="BH219" s="152"/>
      <c r="BI219" s="151"/>
      <c r="BJ219" s="504"/>
      <c r="BK219" s="504"/>
      <c r="BL219" s="152"/>
      <c r="BM219" s="52">
        <f>COUNTIF(O219:AA219,"P")</f>
        <v>0</v>
      </c>
      <c r="BN219" s="13">
        <f>COUNTIF(AB219:AM219,"P")</f>
        <v>0</v>
      </c>
      <c r="BO219" s="13">
        <f>COUNTIF(AN219:AZ219,"P")</f>
        <v>0</v>
      </c>
      <c r="BP219" s="13">
        <f>COUNTIF(BA219:BL219,"P")</f>
        <v>0</v>
      </c>
      <c r="BQ219" s="13">
        <f>SUM(BM219:BP219)</f>
        <v>0</v>
      </c>
      <c r="BR219" s="522" t="e">
        <f>+SUM(BM220)/(BM219)</f>
        <v>#DIV/0!</v>
      </c>
      <c r="BS219" s="522" t="e">
        <f>+SUM(BN220)/(BN219)</f>
        <v>#DIV/0!</v>
      </c>
      <c r="BT219" s="522" t="e">
        <f>+SUM(BO220)/(BO219)</f>
        <v>#DIV/0!</v>
      </c>
      <c r="BU219" s="522" t="e">
        <f>+SUM(BP220)/(BP219)</f>
        <v>#DIV/0!</v>
      </c>
      <c r="BV219" s="522" t="e">
        <f>+SUM(BQ220)/(BQ219)</f>
        <v>#DIV/0!</v>
      </c>
    </row>
    <row r="220" spans="1:74" s="5" customFormat="1" ht="15.75" hidden="1" customHeight="1" outlineLevel="1" thickBot="1" x14ac:dyDescent="0.3">
      <c r="A220" s="550"/>
      <c r="B220" s="870"/>
      <c r="C220" s="869"/>
      <c r="D220" s="972"/>
      <c r="E220" s="887"/>
      <c r="F220" s="779"/>
      <c r="G220" s="25" t="s">
        <v>80</v>
      </c>
      <c r="H220" s="758"/>
      <c r="I220" s="758"/>
      <c r="J220" s="758"/>
      <c r="K220" s="758"/>
      <c r="L220" s="758"/>
      <c r="M220" s="806"/>
      <c r="N220" s="903"/>
      <c r="O220" s="159"/>
      <c r="P220" s="505"/>
      <c r="Q220" s="505"/>
      <c r="R220" s="160" t="s">
        <v>76</v>
      </c>
      <c r="S220" s="159"/>
      <c r="T220" s="504"/>
      <c r="U220" s="504"/>
      <c r="V220" s="152" t="s">
        <v>76</v>
      </c>
      <c r="W220" s="159"/>
      <c r="X220" s="504"/>
      <c r="Y220" s="504"/>
      <c r="Z220" s="504" t="s">
        <v>76</v>
      </c>
      <c r="AA220" s="152"/>
      <c r="AB220" s="151"/>
      <c r="AC220" s="504"/>
      <c r="AD220" s="504"/>
      <c r="AE220" s="152" t="s">
        <v>76</v>
      </c>
      <c r="AF220" s="151"/>
      <c r="AG220" s="504"/>
      <c r="AH220" s="504"/>
      <c r="AI220" s="152" t="s">
        <v>76</v>
      </c>
      <c r="AJ220" s="151"/>
      <c r="AK220" s="504"/>
      <c r="AL220" s="504"/>
      <c r="AM220" s="152" t="s">
        <v>76</v>
      </c>
      <c r="AN220" s="151"/>
      <c r="AO220" s="504"/>
      <c r="AP220" s="504"/>
      <c r="AQ220" s="504"/>
      <c r="AR220" s="152" t="s">
        <v>76</v>
      </c>
      <c r="AS220" s="151"/>
      <c r="AT220" s="504"/>
      <c r="AU220" s="504"/>
      <c r="AV220" s="272" t="s">
        <v>76</v>
      </c>
      <c r="AW220" s="151"/>
      <c r="AX220" s="504"/>
      <c r="AY220" s="504"/>
      <c r="AZ220" s="504" t="s">
        <v>76</v>
      </c>
      <c r="BA220" s="151"/>
      <c r="BB220" s="504"/>
      <c r="BC220" s="504"/>
      <c r="BD220" s="272" t="s">
        <v>76</v>
      </c>
      <c r="BE220" s="151"/>
      <c r="BF220" s="504"/>
      <c r="BG220" s="504"/>
      <c r="BH220" s="152" t="s">
        <v>76</v>
      </c>
      <c r="BI220" s="151"/>
      <c r="BJ220" s="504"/>
      <c r="BK220" s="504"/>
      <c r="BL220" s="152" t="s">
        <v>76</v>
      </c>
      <c r="BM220" s="60">
        <f>COUNTIF(O220:AA220,"E")</f>
        <v>0</v>
      </c>
      <c r="BN220" s="46">
        <f>COUNTIF(AB220:AM220,"E")</f>
        <v>0</v>
      </c>
      <c r="BO220" s="46">
        <f>COUNTIF(AN220:AZ220,"E")</f>
        <v>0</v>
      </c>
      <c r="BP220" s="46">
        <f>COUNTIF(BA220:BL220,"E")</f>
        <v>0</v>
      </c>
      <c r="BQ220" s="61">
        <f>SUM(BM220:BP220)</f>
        <v>0</v>
      </c>
      <c r="BR220" s="522"/>
      <c r="BS220" s="522"/>
      <c r="BT220" s="522"/>
      <c r="BU220" s="522"/>
      <c r="BV220" s="522"/>
    </row>
    <row r="221" spans="1:74" s="5" customFormat="1" ht="18.75" customHeight="1" collapsed="1" thickBot="1" x14ac:dyDescent="0.3">
      <c r="A221" s="547"/>
      <c r="B221" s="826">
        <v>0.94</v>
      </c>
      <c r="C221" s="986"/>
      <c r="D221" s="754" t="s">
        <v>287</v>
      </c>
      <c r="E221" s="755"/>
      <c r="F221" s="987" t="s">
        <v>288</v>
      </c>
      <c r="G221" s="12" t="s">
        <v>76</v>
      </c>
      <c r="H221" s="758" t="s">
        <v>77</v>
      </c>
      <c r="I221" s="758" t="s">
        <v>77</v>
      </c>
      <c r="J221" s="758" t="s">
        <v>77</v>
      </c>
      <c r="K221" s="758" t="s">
        <v>77</v>
      </c>
      <c r="L221" s="758" t="s">
        <v>77</v>
      </c>
      <c r="M221" s="805" t="s">
        <v>289</v>
      </c>
      <c r="N221" s="760" t="s">
        <v>79</v>
      </c>
      <c r="O221" s="215">
        <f t="shared" ref="O221:Z221" si="87">+(O223+O233+O255+O273+O283+O297+O321+O329+O341)</f>
        <v>3</v>
      </c>
      <c r="P221" s="214">
        <f t="shared" si="87"/>
        <v>3</v>
      </c>
      <c r="Q221" s="214">
        <f t="shared" si="87"/>
        <v>3</v>
      </c>
      <c r="R221" s="216">
        <f t="shared" si="87"/>
        <v>13</v>
      </c>
      <c r="S221" s="215">
        <f t="shared" si="87"/>
        <v>11</v>
      </c>
      <c r="T221" s="214">
        <f t="shared" si="87"/>
        <v>5</v>
      </c>
      <c r="U221" s="214">
        <f t="shared" si="87"/>
        <v>5</v>
      </c>
      <c r="V221" s="216">
        <f t="shared" si="87"/>
        <v>17</v>
      </c>
      <c r="W221" s="215">
        <f t="shared" si="87"/>
        <v>12</v>
      </c>
      <c r="X221" s="214">
        <f t="shared" si="87"/>
        <v>7</v>
      </c>
      <c r="Y221" s="214">
        <f t="shared" si="87"/>
        <v>7</v>
      </c>
      <c r="Z221" s="214">
        <f t="shared" si="87"/>
        <v>19</v>
      </c>
      <c r="AA221" s="216"/>
      <c r="AB221" s="215">
        <f t="shared" ref="AB221:AP221" si="88">+(AB223+AB233+AB255+AB273+AB283+AB297+AB321+AB329+AB341)</f>
        <v>14</v>
      </c>
      <c r="AC221" s="214">
        <f t="shared" si="88"/>
        <v>5</v>
      </c>
      <c r="AD221" s="214">
        <f t="shared" si="88"/>
        <v>7</v>
      </c>
      <c r="AE221" s="216">
        <f t="shared" si="88"/>
        <v>17</v>
      </c>
      <c r="AF221" s="215">
        <f t="shared" si="88"/>
        <v>10</v>
      </c>
      <c r="AG221" s="214">
        <f t="shared" si="88"/>
        <v>6</v>
      </c>
      <c r="AH221" s="214">
        <f t="shared" si="88"/>
        <v>4</v>
      </c>
      <c r="AI221" s="216">
        <f t="shared" si="88"/>
        <v>14</v>
      </c>
      <c r="AJ221" s="215">
        <f t="shared" si="88"/>
        <v>8</v>
      </c>
      <c r="AK221" s="214">
        <f t="shared" si="88"/>
        <v>7</v>
      </c>
      <c r="AL221" s="214">
        <f t="shared" si="88"/>
        <v>5</v>
      </c>
      <c r="AM221" s="216">
        <f t="shared" si="88"/>
        <v>17</v>
      </c>
      <c r="AN221" s="215">
        <f t="shared" si="88"/>
        <v>11</v>
      </c>
      <c r="AO221" s="214">
        <f t="shared" si="88"/>
        <v>9</v>
      </c>
      <c r="AP221" s="214">
        <f t="shared" si="88"/>
        <v>10</v>
      </c>
      <c r="AQ221" s="214">
        <f t="shared" ref="AQ221:AU222" si="89">+(AQ223+AQ233+AQ255+AQ273+AQ283+AQ297+AQ321+AQ329+AQ341)</f>
        <v>8</v>
      </c>
      <c r="AR221" s="216">
        <f t="shared" si="89"/>
        <v>12</v>
      </c>
      <c r="AS221" s="215">
        <f t="shared" si="89"/>
        <v>6</v>
      </c>
      <c r="AT221" s="214">
        <f t="shared" si="89"/>
        <v>7</v>
      </c>
      <c r="AU221" s="214">
        <f t="shared" si="89"/>
        <v>7</v>
      </c>
      <c r="AV221" s="424"/>
      <c r="AW221" s="215">
        <f>+(AW223+AW233+AW255+AW273+AW283+AW297+AW321+AW329+AW341)</f>
        <v>7</v>
      </c>
      <c r="AX221" s="214">
        <f>+(AX223+AX233+AX255+AX273+AX283+AX297+AX321+AX329+AX341)</f>
        <v>6</v>
      </c>
      <c r="AY221" s="214"/>
      <c r="AZ221" s="214">
        <f t="shared" ref="AZ221:BL221" si="90">+(AZ223+AZ233+AZ255+AZ273+AZ283+AZ297+AZ321+AZ329+AZ341)</f>
        <v>18</v>
      </c>
      <c r="BA221" s="215">
        <f t="shared" si="90"/>
        <v>11</v>
      </c>
      <c r="BB221" s="214">
        <f t="shared" si="90"/>
        <v>6</v>
      </c>
      <c r="BC221" s="214">
        <f t="shared" si="90"/>
        <v>5</v>
      </c>
      <c r="BD221" s="214">
        <f t="shared" si="90"/>
        <v>14</v>
      </c>
      <c r="BE221" s="215">
        <f t="shared" si="90"/>
        <v>7</v>
      </c>
      <c r="BF221" s="214">
        <f t="shared" si="90"/>
        <v>8</v>
      </c>
      <c r="BG221" s="214">
        <f t="shared" si="90"/>
        <v>6</v>
      </c>
      <c r="BH221" s="216">
        <f t="shared" si="90"/>
        <v>15</v>
      </c>
      <c r="BI221" s="215">
        <f t="shared" si="90"/>
        <v>9</v>
      </c>
      <c r="BJ221" s="214">
        <f t="shared" si="90"/>
        <v>9</v>
      </c>
      <c r="BK221" s="214">
        <f t="shared" si="90"/>
        <v>8</v>
      </c>
      <c r="BL221" s="216">
        <f t="shared" si="90"/>
        <v>8</v>
      </c>
      <c r="BM221" s="220">
        <f>+SUM(O221:AA221)</f>
        <v>105</v>
      </c>
      <c r="BN221" s="220">
        <f>+SUM(AB221:AM221)</f>
        <v>114</v>
      </c>
      <c r="BO221" s="220">
        <f>+SUM(AN221:AZ221)</f>
        <v>101</v>
      </c>
      <c r="BP221" s="220">
        <f>+SUM(BA221:BL221)</f>
        <v>106</v>
      </c>
      <c r="BQ221" s="221">
        <f>+BM221+BN221+BO221+BP221</f>
        <v>426</v>
      </c>
      <c r="BR221" s="534">
        <f>+SUM(BM222)/(BM221)</f>
        <v>0</v>
      </c>
      <c r="BS221" s="534">
        <f>+SUM(BN222)/(BN221)</f>
        <v>0</v>
      </c>
      <c r="BT221" s="534">
        <f>+SUM(BO222)/(BO221)</f>
        <v>0</v>
      </c>
      <c r="BU221" s="534" t="e">
        <f>+SUM(BP222)/(BP221)</f>
        <v>#REF!</v>
      </c>
      <c r="BV221" s="534" t="e">
        <f>+SUM(BQ222)/(BQ221)</f>
        <v>#REF!</v>
      </c>
    </row>
    <row r="222" spans="1:74" s="5" customFormat="1" ht="15" thickBot="1" x14ac:dyDescent="0.3">
      <c r="A222" s="550"/>
      <c r="B222" s="822"/>
      <c r="C222" s="988"/>
      <c r="D222" s="762"/>
      <c r="E222" s="763"/>
      <c r="F222" s="987"/>
      <c r="G222" s="12" t="s">
        <v>80</v>
      </c>
      <c r="H222" s="758"/>
      <c r="I222" s="758"/>
      <c r="J222" s="758"/>
      <c r="K222" s="758"/>
      <c r="L222" s="758"/>
      <c r="M222" s="806"/>
      <c r="N222" s="760"/>
      <c r="O222" s="198">
        <f t="shared" ref="O222:Z222" si="91">+(O224+O234+O256+O274+O284+O298+O322+O330+O342)</f>
        <v>0</v>
      </c>
      <c r="P222" s="158">
        <f t="shared" si="91"/>
        <v>0</v>
      </c>
      <c r="Q222" s="158">
        <f t="shared" si="91"/>
        <v>0</v>
      </c>
      <c r="R222" s="199">
        <f t="shared" si="91"/>
        <v>0</v>
      </c>
      <c r="S222" s="198">
        <f t="shared" si="91"/>
        <v>0</v>
      </c>
      <c r="T222" s="158">
        <f t="shared" si="91"/>
        <v>0</v>
      </c>
      <c r="U222" s="158">
        <f t="shared" si="91"/>
        <v>0</v>
      </c>
      <c r="V222" s="199">
        <f t="shared" si="91"/>
        <v>0</v>
      </c>
      <c r="W222" s="198">
        <f t="shared" si="91"/>
        <v>0</v>
      </c>
      <c r="X222" s="158">
        <f t="shared" si="91"/>
        <v>0</v>
      </c>
      <c r="Y222" s="158">
        <f t="shared" si="91"/>
        <v>0</v>
      </c>
      <c r="Z222" s="158">
        <f t="shared" si="91"/>
        <v>0</v>
      </c>
      <c r="AA222" s="199"/>
      <c r="AB222" s="198">
        <f t="shared" ref="AB222:AP222" si="92">+(AB224+AB234+AB256+AB274+AB284+AB298+AB322+AB330+AB342)</f>
        <v>0</v>
      </c>
      <c r="AC222" s="158">
        <f t="shared" si="92"/>
        <v>0</v>
      </c>
      <c r="AD222" s="158">
        <f t="shared" si="92"/>
        <v>0</v>
      </c>
      <c r="AE222" s="199">
        <f t="shared" si="92"/>
        <v>0</v>
      </c>
      <c r="AF222" s="198">
        <f t="shared" si="92"/>
        <v>0</v>
      </c>
      <c r="AG222" s="158">
        <f t="shared" si="92"/>
        <v>0</v>
      </c>
      <c r="AH222" s="158">
        <f t="shared" si="92"/>
        <v>0</v>
      </c>
      <c r="AI222" s="199">
        <f t="shared" si="92"/>
        <v>0</v>
      </c>
      <c r="AJ222" s="198">
        <f t="shared" si="92"/>
        <v>0</v>
      </c>
      <c r="AK222" s="158">
        <f t="shared" si="92"/>
        <v>0</v>
      </c>
      <c r="AL222" s="158">
        <f t="shared" si="92"/>
        <v>0</v>
      </c>
      <c r="AM222" s="199">
        <f t="shared" si="92"/>
        <v>0</v>
      </c>
      <c r="AN222" s="198">
        <f t="shared" si="92"/>
        <v>0</v>
      </c>
      <c r="AO222" s="158">
        <f t="shared" si="92"/>
        <v>0</v>
      </c>
      <c r="AP222" s="158">
        <f t="shared" si="92"/>
        <v>0</v>
      </c>
      <c r="AQ222" s="158">
        <f t="shared" si="89"/>
        <v>0</v>
      </c>
      <c r="AR222" s="199">
        <f t="shared" si="89"/>
        <v>0</v>
      </c>
      <c r="AS222" s="198">
        <f t="shared" si="89"/>
        <v>0</v>
      </c>
      <c r="AT222" s="158">
        <f t="shared" si="89"/>
        <v>0</v>
      </c>
      <c r="AU222" s="158">
        <f t="shared" si="89"/>
        <v>0</v>
      </c>
      <c r="AV222" s="425"/>
      <c r="AW222" s="198">
        <f>+(AW224+AW234+AW256+AW274+AW284+AW298+AW322+AW330+AW342)</f>
        <v>0</v>
      </c>
      <c r="AX222" s="158">
        <f>+(AX224+AX234+AX256+AX274+AX284+AX298+AX322+AX330+AX342)</f>
        <v>0</v>
      </c>
      <c r="AY222" s="158"/>
      <c r="AZ222" s="158">
        <f>+(AZ224+AZ234+AZ256+AZ274+AZ284+AZ298+AZ322+AZ330+AZ342)</f>
        <v>0</v>
      </c>
      <c r="BA222" s="198">
        <f>+(BA224+BA234+BA256+BA274+BA284+BA298+BA322+BA330+BA342)</f>
        <v>0</v>
      </c>
      <c r="BB222" s="158">
        <f>+(BB224+BB234+BB256+BB274+BB284+BB298+BB322+BB330+BB342)</f>
        <v>0</v>
      </c>
      <c r="BC222" s="158">
        <f>+(BC224+BC234+BC256+BC274+BC284+BC298+BC322+BC330+BD342)</f>
        <v>0</v>
      </c>
      <c r="BD222" s="158" t="e">
        <f>+(BD224+BD234+BD256+BD274+BD284+BD298+BD322+BD330+#REF!)</f>
        <v>#REF!</v>
      </c>
      <c r="BE222" s="198">
        <f t="shared" ref="BE222:BL222" si="93">+(BE224+BE234+BE256+BE274+BE284+BE298+BE322+BE330+BE342)</f>
        <v>0</v>
      </c>
      <c r="BF222" s="158">
        <f t="shared" si="93"/>
        <v>0</v>
      </c>
      <c r="BG222" s="158">
        <f t="shared" si="93"/>
        <v>0</v>
      </c>
      <c r="BH222" s="199">
        <f t="shared" si="93"/>
        <v>0</v>
      </c>
      <c r="BI222" s="198">
        <f t="shared" si="93"/>
        <v>0</v>
      </c>
      <c r="BJ222" s="158">
        <f t="shared" si="93"/>
        <v>0</v>
      </c>
      <c r="BK222" s="158">
        <f t="shared" si="93"/>
        <v>0</v>
      </c>
      <c r="BL222" s="199">
        <f t="shared" si="93"/>
        <v>0</v>
      </c>
      <c r="BM222" s="81">
        <f>+SUM(O222:Z222)</f>
        <v>0</v>
      </c>
      <c r="BN222" s="81">
        <f>+SUM(AB222:AM222)</f>
        <v>0</v>
      </c>
      <c r="BO222" s="81">
        <f>+SUM(AN222:AZ222)</f>
        <v>0</v>
      </c>
      <c r="BP222" s="81" t="e">
        <f>+SUM(BA222:BL222)</f>
        <v>#REF!</v>
      </c>
      <c r="BQ222" s="82" t="e">
        <f>+BM222+BN222+BO222+BP222</f>
        <v>#REF!</v>
      </c>
      <c r="BR222" s="534"/>
      <c r="BS222" s="534"/>
      <c r="BT222" s="534"/>
      <c r="BU222" s="534"/>
      <c r="BV222" s="534"/>
    </row>
    <row r="223" spans="1:74" s="5" customFormat="1" ht="21" customHeight="1" thickBot="1" x14ac:dyDescent="0.3">
      <c r="A223" s="547"/>
      <c r="B223" s="761"/>
      <c r="C223" s="767" t="s">
        <v>290</v>
      </c>
      <c r="D223" s="980" t="s">
        <v>590</v>
      </c>
      <c r="E223" s="981"/>
      <c r="F223" s="987" t="s">
        <v>288</v>
      </c>
      <c r="G223" s="12" t="s">
        <v>76</v>
      </c>
      <c r="H223" s="758" t="s">
        <v>77</v>
      </c>
      <c r="I223" s="758" t="s">
        <v>77</v>
      </c>
      <c r="J223" s="758" t="s">
        <v>77</v>
      </c>
      <c r="K223" s="758" t="s">
        <v>77</v>
      </c>
      <c r="L223" s="758" t="s">
        <v>77</v>
      </c>
      <c r="M223" s="805" t="s">
        <v>291</v>
      </c>
      <c r="N223" s="760" t="s">
        <v>79</v>
      </c>
      <c r="O223" s="194">
        <f>COUNTIF(O225:O232,"P")</f>
        <v>0</v>
      </c>
      <c r="P223" s="149">
        <f t="shared" ref="P223:BL223" si="94">COUNTIF(P225:P232,"P")</f>
        <v>0</v>
      </c>
      <c r="Q223" s="149">
        <f t="shared" si="94"/>
        <v>0</v>
      </c>
      <c r="R223" s="195">
        <f t="shared" si="94"/>
        <v>2</v>
      </c>
      <c r="S223" s="194">
        <f t="shared" si="94"/>
        <v>0</v>
      </c>
      <c r="T223" s="149">
        <f t="shared" si="94"/>
        <v>0</v>
      </c>
      <c r="U223" s="149">
        <f t="shared" si="94"/>
        <v>1</v>
      </c>
      <c r="V223" s="195">
        <f t="shared" si="94"/>
        <v>3</v>
      </c>
      <c r="W223" s="194">
        <f t="shared" si="94"/>
        <v>0</v>
      </c>
      <c r="X223" s="149">
        <f t="shared" si="94"/>
        <v>1</v>
      </c>
      <c r="Y223" s="149">
        <f t="shared" si="94"/>
        <v>1</v>
      </c>
      <c r="Z223" s="149">
        <f t="shared" si="94"/>
        <v>2</v>
      </c>
      <c r="AA223" s="195"/>
      <c r="AB223" s="194">
        <f t="shared" si="94"/>
        <v>0</v>
      </c>
      <c r="AC223" s="149">
        <f t="shared" si="94"/>
        <v>0</v>
      </c>
      <c r="AD223" s="149">
        <f t="shared" si="94"/>
        <v>0</v>
      </c>
      <c r="AE223" s="195">
        <f t="shared" si="94"/>
        <v>3</v>
      </c>
      <c r="AF223" s="194">
        <f t="shared" si="94"/>
        <v>0</v>
      </c>
      <c r="AG223" s="149">
        <f t="shared" si="94"/>
        <v>0</v>
      </c>
      <c r="AH223" s="149">
        <f t="shared" si="94"/>
        <v>0</v>
      </c>
      <c r="AI223" s="195">
        <f t="shared" si="94"/>
        <v>2</v>
      </c>
      <c r="AJ223" s="194">
        <f t="shared" si="94"/>
        <v>0</v>
      </c>
      <c r="AK223" s="149">
        <f t="shared" si="94"/>
        <v>0</v>
      </c>
      <c r="AL223" s="149">
        <f t="shared" si="94"/>
        <v>0</v>
      </c>
      <c r="AM223" s="195">
        <f t="shared" si="94"/>
        <v>2</v>
      </c>
      <c r="AN223" s="194">
        <f t="shared" si="94"/>
        <v>0</v>
      </c>
      <c r="AO223" s="149">
        <f t="shared" si="94"/>
        <v>0</v>
      </c>
      <c r="AP223" s="149">
        <f t="shared" si="94"/>
        <v>0</v>
      </c>
      <c r="AQ223" s="149">
        <f t="shared" si="94"/>
        <v>0</v>
      </c>
      <c r="AR223" s="195">
        <f t="shared" si="94"/>
        <v>2</v>
      </c>
      <c r="AS223" s="194">
        <f t="shared" si="94"/>
        <v>0</v>
      </c>
      <c r="AT223" s="149">
        <f t="shared" si="94"/>
        <v>0</v>
      </c>
      <c r="AU223" s="149">
        <f t="shared" si="94"/>
        <v>0</v>
      </c>
      <c r="AV223" s="426"/>
      <c r="AW223" s="194">
        <f t="shared" si="94"/>
        <v>0</v>
      </c>
      <c r="AX223" s="149">
        <f t="shared" si="94"/>
        <v>0</v>
      </c>
      <c r="AY223" s="149"/>
      <c r="AZ223" s="149">
        <f t="shared" si="94"/>
        <v>2</v>
      </c>
      <c r="BA223" s="194">
        <f t="shared" si="94"/>
        <v>0</v>
      </c>
      <c r="BB223" s="149">
        <f t="shared" si="94"/>
        <v>0</v>
      </c>
      <c r="BC223" s="149">
        <f t="shared" si="94"/>
        <v>0</v>
      </c>
      <c r="BD223" s="149">
        <f t="shared" si="94"/>
        <v>2</v>
      </c>
      <c r="BE223" s="194">
        <f t="shared" si="94"/>
        <v>0</v>
      </c>
      <c r="BF223" s="149">
        <f t="shared" si="94"/>
        <v>0</v>
      </c>
      <c r="BG223" s="149">
        <f t="shared" si="94"/>
        <v>0</v>
      </c>
      <c r="BH223" s="195">
        <f t="shared" si="94"/>
        <v>2</v>
      </c>
      <c r="BI223" s="194">
        <f t="shared" si="94"/>
        <v>0</v>
      </c>
      <c r="BJ223" s="149">
        <f t="shared" si="94"/>
        <v>0</v>
      </c>
      <c r="BK223" s="149">
        <f t="shared" si="94"/>
        <v>0</v>
      </c>
      <c r="BL223" s="195">
        <f t="shared" si="94"/>
        <v>2</v>
      </c>
      <c r="BM223" s="514">
        <f>+SUM(BM226+BM228+BM230+BM232+BM234+BM236+BM238+BM240+BM242)/SUM(BM225+BM227+BM229+BM231+BM233+BM235+BM237+BM239+BM241)</f>
        <v>0</v>
      </c>
      <c r="BN223" s="514">
        <f>+SUM(BN226+BN228+BN230+BN232+BN234+BN236+BN238+BN240+BN242)/SUM(BN225+BN227+BN229+BN231+BN233+BN235+BN237+BN239+BN241)</f>
        <v>0</v>
      </c>
      <c r="BO223" s="514">
        <f>+SUM(BO226+BO228+BO230+BO232+BO234+BO236+BO238+BO240+BO242)/SUM(BO225+BO227+BO229+BO231+BO233+BO235+BO237+BO239+BO241)</f>
        <v>0</v>
      </c>
      <c r="BP223" s="514">
        <f>+SUM(BP226+BP228+BP230+BP232+BP234+BP236+BP238+BP240+BP242)/SUM(BP225+BP227+BP229+BP231+BP233+BP235+BP237+BP239+BP241)</f>
        <v>0</v>
      </c>
      <c r="BQ223" s="514">
        <f>+SUM(BQ226+BQ228+BQ230+BQ232+BQ234+BQ236+BQ238+BQ240+BQ242)/SUM(BQ225+BQ227+BQ229+BQ231+BQ233+BQ235+BQ237+BQ239+BQ241)</f>
        <v>0</v>
      </c>
      <c r="BR223" s="514"/>
      <c r="BS223" s="514"/>
      <c r="BT223" s="514"/>
      <c r="BU223" s="514"/>
      <c r="BV223" s="514"/>
    </row>
    <row r="224" spans="1:74" s="5" customFormat="1" ht="25.5" customHeight="1" x14ac:dyDescent="0.25">
      <c r="A224" s="550"/>
      <c r="B224" s="989"/>
      <c r="C224" s="990" t="s">
        <v>292</v>
      </c>
      <c r="D224" s="982" t="s">
        <v>293</v>
      </c>
      <c r="E224" s="983"/>
      <c r="F224" s="987"/>
      <c r="G224" s="12" t="s">
        <v>80</v>
      </c>
      <c r="H224" s="758"/>
      <c r="I224" s="758"/>
      <c r="J224" s="758"/>
      <c r="K224" s="758"/>
      <c r="L224" s="758"/>
      <c r="M224" s="806"/>
      <c r="N224" s="760"/>
      <c r="O224" s="196">
        <f>COUNTIF(O225:O232,"E")</f>
        <v>0</v>
      </c>
      <c r="P224" s="150">
        <f t="shared" ref="P224:BL224" si="95">COUNTIF(P225:P232,"E")</f>
        <v>0</v>
      </c>
      <c r="Q224" s="150">
        <f t="shared" si="95"/>
        <v>0</v>
      </c>
      <c r="R224" s="197">
        <f t="shared" si="95"/>
        <v>0</v>
      </c>
      <c r="S224" s="196">
        <f t="shared" si="95"/>
        <v>0</v>
      </c>
      <c r="T224" s="150">
        <f t="shared" si="95"/>
        <v>0</v>
      </c>
      <c r="U224" s="150">
        <f t="shared" si="95"/>
        <v>0</v>
      </c>
      <c r="V224" s="197">
        <f t="shared" si="95"/>
        <v>0</v>
      </c>
      <c r="W224" s="196">
        <f t="shared" si="95"/>
        <v>0</v>
      </c>
      <c r="X224" s="150">
        <f t="shared" si="95"/>
        <v>0</v>
      </c>
      <c r="Y224" s="150">
        <f t="shared" si="95"/>
        <v>0</v>
      </c>
      <c r="Z224" s="150">
        <f t="shared" si="95"/>
        <v>0</v>
      </c>
      <c r="AA224" s="197"/>
      <c r="AB224" s="196">
        <f t="shared" si="95"/>
        <v>0</v>
      </c>
      <c r="AC224" s="150">
        <f t="shared" si="95"/>
        <v>0</v>
      </c>
      <c r="AD224" s="150">
        <f t="shared" si="95"/>
        <v>0</v>
      </c>
      <c r="AE224" s="197">
        <f t="shared" si="95"/>
        <v>0</v>
      </c>
      <c r="AF224" s="196">
        <f t="shared" si="95"/>
        <v>0</v>
      </c>
      <c r="AG224" s="150">
        <f t="shared" si="95"/>
        <v>0</v>
      </c>
      <c r="AH224" s="150">
        <f t="shared" si="95"/>
        <v>0</v>
      </c>
      <c r="AI224" s="197">
        <f t="shared" si="95"/>
        <v>0</v>
      </c>
      <c r="AJ224" s="196">
        <f t="shared" si="95"/>
        <v>0</v>
      </c>
      <c r="AK224" s="150">
        <f t="shared" si="95"/>
        <v>0</v>
      </c>
      <c r="AL224" s="150">
        <f t="shared" si="95"/>
        <v>0</v>
      </c>
      <c r="AM224" s="197">
        <f t="shared" si="95"/>
        <v>0</v>
      </c>
      <c r="AN224" s="196">
        <f t="shared" si="95"/>
        <v>0</v>
      </c>
      <c r="AO224" s="150">
        <f t="shared" si="95"/>
        <v>0</v>
      </c>
      <c r="AP224" s="150">
        <f t="shared" si="95"/>
        <v>0</v>
      </c>
      <c r="AQ224" s="150">
        <f t="shared" si="95"/>
        <v>0</v>
      </c>
      <c r="AR224" s="197">
        <f t="shared" si="95"/>
        <v>0</v>
      </c>
      <c r="AS224" s="196">
        <f t="shared" si="95"/>
        <v>0</v>
      </c>
      <c r="AT224" s="150">
        <f t="shared" si="95"/>
        <v>0</v>
      </c>
      <c r="AU224" s="150">
        <f t="shared" si="95"/>
        <v>0</v>
      </c>
      <c r="AV224" s="423"/>
      <c r="AW224" s="196">
        <f t="shared" si="95"/>
        <v>0</v>
      </c>
      <c r="AX224" s="150">
        <f t="shared" si="95"/>
        <v>0</v>
      </c>
      <c r="AY224" s="150"/>
      <c r="AZ224" s="150">
        <f t="shared" si="95"/>
        <v>0</v>
      </c>
      <c r="BA224" s="196">
        <f t="shared" si="95"/>
        <v>0</v>
      </c>
      <c r="BB224" s="150">
        <f t="shared" si="95"/>
        <v>0</v>
      </c>
      <c r="BC224" s="150">
        <f t="shared" si="95"/>
        <v>0</v>
      </c>
      <c r="BD224" s="150">
        <f t="shared" si="95"/>
        <v>0</v>
      </c>
      <c r="BE224" s="196">
        <f t="shared" si="95"/>
        <v>0</v>
      </c>
      <c r="BF224" s="150">
        <f t="shared" si="95"/>
        <v>0</v>
      </c>
      <c r="BG224" s="150">
        <f t="shared" si="95"/>
        <v>0</v>
      </c>
      <c r="BH224" s="197">
        <f t="shared" si="95"/>
        <v>0</v>
      </c>
      <c r="BI224" s="196">
        <f t="shared" si="95"/>
        <v>0</v>
      </c>
      <c r="BJ224" s="150">
        <f t="shared" si="95"/>
        <v>0</v>
      </c>
      <c r="BK224" s="150">
        <f t="shared" si="95"/>
        <v>0</v>
      </c>
      <c r="BL224" s="197">
        <f t="shared" si="95"/>
        <v>0</v>
      </c>
      <c r="BM224" s="515"/>
      <c r="BN224" s="515"/>
      <c r="BO224" s="515"/>
      <c r="BP224" s="515"/>
      <c r="BQ224" s="515"/>
      <c r="BR224" s="515"/>
      <c r="BS224" s="515"/>
      <c r="BT224" s="515"/>
      <c r="BU224" s="515"/>
      <c r="BV224" s="515"/>
    </row>
    <row r="225" spans="1:78" s="5" customFormat="1" ht="27" hidden="1" customHeight="1" outlineLevel="1" x14ac:dyDescent="0.25">
      <c r="A225" s="539">
        <v>97</v>
      </c>
      <c r="B225" s="989"/>
      <c r="C225" s="869"/>
      <c r="D225" s="991" t="s">
        <v>294</v>
      </c>
      <c r="E225" s="971" t="s">
        <v>295</v>
      </c>
      <c r="F225" s="992" t="s">
        <v>296</v>
      </c>
      <c r="G225" s="12" t="s">
        <v>76</v>
      </c>
      <c r="H225" s="758" t="s">
        <v>91</v>
      </c>
      <c r="I225" s="758"/>
      <c r="J225" s="758"/>
      <c r="K225" s="758"/>
      <c r="L225" s="758" t="s">
        <v>91</v>
      </c>
      <c r="M225" s="805" t="s">
        <v>297</v>
      </c>
      <c r="N225" s="760" t="s">
        <v>281</v>
      </c>
      <c r="O225" s="159"/>
      <c r="P225" s="505"/>
      <c r="Q225" s="505"/>
      <c r="R225" s="160" t="s">
        <v>76</v>
      </c>
      <c r="S225" s="159"/>
      <c r="T225" s="505"/>
      <c r="U225" s="505"/>
      <c r="V225" s="160" t="s">
        <v>76</v>
      </c>
      <c r="W225" s="159"/>
      <c r="X225" s="505"/>
      <c r="Y225" s="505"/>
      <c r="Z225" s="505" t="s">
        <v>76</v>
      </c>
      <c r="AA225" s="160"/>
      <c r="AB225" s="159"/>
      <c r="AC225" s="505"/>
      <c r="AD225" s="505"/>
      <c r="AE225" s="160" t="s">
        <v>76</v>
      </c>
      <c r="AF225" s="159"/>
      <c r="AG225" s="505"/>
      <c r="AH225" s="505"/>
      <c r="AI225" s="160" t="s">
        <v>76</v>
      </c>
      <c r="AJ225" s="159"/>
      <c r="AK225" s="505"/>
      <c r="AL225" s="505"/>
      <c r="AM225" s="160" t="s">
        <v>76</v>
      </c>
      <c r="AN225" s="159"/>
      <c r="AO225" s="505"/>
      <c r="AP225" s="505"/>
      <c r="AQ225" s="505"/>
      <c r="AR225" s="160" t="s">
        <v>76</v>
      </c>
      <c r="AS225" s="159"/>
      <c r="AT225" s="505"/>
      <c r="AU225" s="505"/>
      <c r="AV225" s="265" t="s">
        <v>76</v>
      </c>
      <c r="AW225" s="159"/>
      <c r="AX225" s="505"/>
      <c r="AY225" s="505"/>
      <c r="AZ225" s="505" t="s">
        <v>76</v>
      </c>
      <c r="BA225" s="159"/>
      <c r="BB225" s="505"/>
      <c r="BC225" s="505"/>
      <c r="BD225" s="265" t="s">
        <v>76</v>
      </c>
      <c r="BE225" s="159"/>
      <c r="BF225" s="505"/>
      <c r="BG225" s="505"/>
      <c r="BH225" s="160" t="s">
        <v>76</v>
      </c>
      <c r="BI225" s="159"/>
      <c r="BJ225" s="505"/>
      <c r="BK225" s="505"/>
      <c r="BL225" s="160" t="s">
        <v>76</v>
      </c>
      <c r="BM225" s="156">
        <f>COUNTIF(O225:AA225,"P")</f>
        <v>3</v>
      </c>
      <c r="BN225" s="157">
        <f>COUNTIF(AB225:AM225,"P")</f>
        <v>3</v>
      </c>
      <c r="BO225" s="157">
        <f>COUNTIF(AN225:AZ225,"P")</f>
        <v>3</v>
      </c>
      <c r="BP225" s="157">
        <f>COUNTIF(BA225:BL225,"P")</f>
        <v>3</v>
      </c>
      <c r="BQ225" s="157">
        <f>SUM(BM225:BP225)</f>
        <v>12</v>
      </c>
      <c r="BR225" s="523">
        <f>+SUM(BM226)/(BM225)</f>
        <v>0</v>
      </c>
      <c r="BS225" s="523">
        <f>+SUM(BN226)/(BN225)</f>
        <v>0</v>
      </c>
      <c r="BT225" s="523">
        <f>+SUM(BO226)/(BO225)</f>
        <v>0</v>
      </c>
      <c r="BU225" s="523">
        <f>+SUM(BP226)/(BP225)</f>
        <v>0</v>
      </c>
      <c r="BV225" s="523">
        <f>+SUM(BQ226)/(BQ225)</f>
        <v>0</v>
      </c>
    </row>
    <row r="226" spans="1:78" s="5" customFormat="1" ht="32.25" hidden="1" customHeight="1" outlineLevel="1" x14ac:dyDescent="0.25">
      <c r="A226" s="539"/>
      <c r="B226" s="989"/>
      <c r="C226" s="869"/>
      <c r="D226" s="993"/>
      <c r="E226" s="972"/>
      <c r="F226" s="994"/>
      <c r="G226" s="12" t="s">
        <v>80</v>
      </c>
      <c r="H226" s="758"/>
      <c r="I226" s="758"/>
      <c r="J226" s="758"/>
      <c r="K226" s="758"/>
      <c r="L226" s="758"/>
      <c r="M226" s="806"/>
      <c r="N226" s="760"/>
      <c r="O226" s="161"/>
      <c r="P226" s="244"/>
      <c r="Q226" s="244"/>
      <c r="R226" s="245"/>
      <c r="S226" s="246"/>
      <c r="T226" s="244"/>
      <c r="U226" s="244"/>
      <c r="V226" s="245"/>
      <c r="W226" s="246"/>
      <c r="X226" s="244"/>
      <c r="Y226" s="244"/>
      <c r="Z226" s="244"/>
      <c r="AA226" s="245"/>
      <c r="AB226" s="246"/>
      <c r="AC226" s="244"/>
      <c r="AD226" s="244"/>
      <c r="AE226" s="245"/>
      <c r="AF226" s="246"/>
      <c r="AG226" s="244"/>
      <c r="AH226" s="244"/>
      <c r="AI226" s="245"/>
      <c r="AJ226" s="246"/>
      <c r="AK226" s="244"/>
      <c r="AL226" s="244"/>
      <c r="AM226" s="245"/>
      <c r="AN226" s="246"/>
      <c r="AO226" s="244"/>
      <c r="AP226" s="244"/>
      <c r="AQ226" s="244"/>
      <c r="AR226" s="163"/>
      <c r="AS226" s="161"/>
      <c r="AT226" s="162"/>
      <c r="AU226" s="162"/>
      <c r="AV226" s="266"/>
      <c r="AW226" s="161"/>
      <c r="AX226" s="162"/>
      <c r="AY226" s="162"/>
      <c r="AZ226" s="162"/>
      <c r="BA226" s="161"/>
      <c r="BB226" s="162"/>
      <c r="BC226" s="162"/>
      <c r="BD226" s="266"/>
      <c r="BE226" s="161"/>
      <c r="BF226" s="162"/>
      <c r="BG226" s="162"/>
      <c r="BH226" s="163"/>
      <c r="BI226" s="161"/>
      <c r="BJ226" s="162"/>
      <c r="BK226" s="162"/>
      <c r="BL226" s="163"/>
      <c r="BM226" s="153">
        <f>COUNTIF(O226:AA226,"E")</f>
        <v>0</v>
      </c>
      <c r="BN226" s="154">
        <f>COUNTIF(AB226:AM226,"E")</f>
        <v>0</v>
      </c>
      <c r="BO226" s="154">
        <f>COUNTIF(AN226:AZ226,"E")</f>
        <v>0</v>
      </c>
      <c r="BP226" s="154">
        <f>COUNTIF(BA226:BL226,"E")</f>
        <v>0</v>
      </c>
      <c r="BQ226" s="155">
        <f>SUM(BM226:BP226)</f>
        <v>0</v>
      </c>
      <c r="BR226" s="523"/>
      <c r="BS226" s="523"/>
      <c r="BT226" s="523"/>
      <c r="BU226" s="523"/>
      <c r="BV226" s="523"/>
    </row>
    <row r="227" spans="1:78" s="5" customFormat="1" ht="15.75" hidden="1" customHeight="1" outlineLevel="1" x14ac:dyDescent="0.25">
      <c r="A227" s="539">
        <v>98</v>
      </c>
      <c r="B227" s="989"/>
      <c r="C227" s="869"/>
      <c r="D227" s="993"/>
      <c r="E227" s="971" t="s">
        <v>298</v>
      </c>
      <c r="F227" s="859" t="s">
        <v>299</v>
      </c>
      <c r="G227" s="12" t="s">
        <v>76</v>
      </c>
      <c r="H227" s="758" t="s">
        <v>91</v>
      </c>
      <c r="I227" s="758"/>
      <c r="J227" s="758" t="s">
        <v>91</v>
      </c>
      <c r="K227" s="758" t="s">
        <v>91</v>
      </c>
      <c r="L227" s="758" t="s">
        <v>91</v>
      </c>
      <c r="M227" s="805" t="s">
        <v>297</v>
      </c>
      <c r="N227" s="760" t="s">
        <v>281</v>
      </c>
      <c r="O227" s="159"/>
      <c r="P227" s="505"/>
      <c r="Q227" s="505"/>
      <c r="R227" s="160"/>
      <c r="S227" s="159"/>
      <c r="T227" s="505"/>
      <c r="U227" s="505"/>
      <c r="V227" s="160"/>
      <c r="W227" s="159"/>
      <c r="X227" s="505"/>
      <c r="Y227" s="505"/>
      <c r="Z227" s="505"/>
      <c r="AA227" s="160"/>
      <c r="AB227" s="159"/>
      <c r="AC227" s="505"/>
      <c r="AD227" s="505"/>
      <c r="AE227" s="160"/>
      <c r="AF227" s="159"/>
      <c r="AG227" s="505"/>
      <c r="AH227" s="505"/>
      <c r="AI227" s="160"/>
      <c r="AJ227" s="159"/>
      <c r="AK227" s="505"/>
      <c r="AL227" s="505"/>
      <c r="AM227" s="160"/>
      <c r="AN227" s="159"/>
      <c r="AO227" s="505"/>
      <c r="AP227" s="505"/>
      <c r="AQ227" s="505"/>
      <c r="AR227" s="160"/>
      <c r="AS227" s="159"/>
      <c r="AT227" s="505"/>
      <c r="AU227" s="505"/>
      <c r="AV227" s="265"/>
      <c r="AW227" s="159"/>
      <c r="AX227" s="505"/>
      <c r="AY227" s="505"/>
      <c r="AZ227" s="505"/>
      <c r="BA227" s="159"/>
      <c r="BB227" s="505"/>
      <c r="BC227" s="505"/>
      <c r="BD227" s="265"/>
      <c r="BE227" s="159"/>
      <c r="BF227" s="505"/>
      <c r="BG227" s="505"/>
      <c r="BH227" s="160"/>
      <c r="BI227" s="159"/>
      <c r="BJ227" s="505"/>
      <c r="BK227" s="505"/>
      <c r="BL227" s="160"/>
      <c r="BM227" s="156">
        <f>COUNTIF(O227:AA227,"P")</f>
        <v>0</v>
      </c>
      <c r="BN227" s="157">
        <f>COUNTIF(AB227:AM227,"P")</f>
        <v>0</v>
      </c>
      <c r="BO227" s="157">
        <f>COUNTIF(AN227:AZ227,"P")</f>
        <v>0</v>
      </c>
      <c r="BP227" s="157">
        <f>COUNTIF(BA227:BL227,"P")</f>
        <v>0</v>
      </c>
      <c r="BQ227" s="157">
        <f t="shared" ref="BQ227:BQ232" si="96">SUM(BM227:BP227)</f>
        <v>0</v>
      </c>
      <c r="BR227" s="523" t="e">
        <f>+SUM(BM228)/(BM227)</f>
        <v>#DIV/0!</v>
      </c>
      <c r="BS227" s="523" t="e">
        <f>+SUM(BN228)/(BN227)</f>
        <v>#DIV/0!</v>
      </c>
      <c r="BT227" s="523" t="e">
        <f>+SUM(BO228)/(BO227)</f>
        <v>#DIV/0!</v>
      </c>
      <c r="BU227" s="523" t="e">
        <f>+SUM(BP228)/(BP227)</f>
        <v>#DIV/0!</v>
      </c>
      <c r="BV227" s="523" t="e">
        <f>+SUM(BQ228)/(BQ227)</f>
        <v>#DIV/0!</v>
      </c>
    </row>
    <row r="228" spans="1:78" s="5" customFormat="1" ht="15.75" hidden="1" customHeight="1" outlineLevel="1" x14ac:dyDescent="0.25">
      <c r="A228" s="539"/>
      <c r="B228" s="989"/>
      <c r="C228" s="869"/>
      <c r="D228" s="993"/>
      <c r="E228" s="972"/>
      <c r="F228" s="859"/>
      <c r="G228" s="12" t="s">
        <v>80</v>
      </c>
      <c r="H228" s="758"/>
      <c r="I228" s="758"/>
      <c r="J228" s="758"/>
      <c r="K228" s="758"/>
      <c r="L228" s="758"/>
      <c r="M228" s="806"/>
      <c r="N228" s="760"/>
      <c r="O228" s="161"/>
      <c r="P228" s="162"/>
      <c r="Q228" s="162"/>
      <c r="R228" s="163"/>
      <c r="S228" s="161"/>
      <c r="T228" s="162"/>
      <c r="U228" s="162"/>
      <c r="V228" s="163"/>
      <c r="W228" s="161"/>
      <c r="X228" s="162"/>
      <c r="Y228" s="162"/>
      <c r="Z228" s="162"/>
      <c r="AA228" s="163"/>
      <c r="AB228" s="161"/>
      <c r="AC228" s="162"/>
      <c r="AD228" s="162"/>
      <c r="AE228" s="163"/>
      <c r="AF228" s="161"/>
      <c r="AG228" s="162"/>
      <c r="AH228" s="162"/>
      <c r="AI228" s="163"/>
      <c r="AJ228" s="161"/>
      <c r="AK228" s="162"/>
      <c r="AL228" s="162"/>
      <c r="AM228" s="163"/>
      <c r="AN228" s="161"/>
      <c r="AO228" s="162"/>
      <c r="AP228" s="162"/>
      <c r="AQ228" s="162"/>
      <c r="AR228" s="163"/>
      <c r="AS228" s="161"/>
      <c r="AT228" s="162"/>
      <c r="AU228" s="162"/>
      <c r="AV228" s="266"/>
      <c r="AW228" s="161"/>
      <c r="AX228" s="162"/>
      <c r="AY228" s="162"/>
      <c r="AZ228" s="162"/>
      <c r="BA228" s="161"/>
      <c r="BB228" s="162"/>
      <c r="BC228" s="162"/>
      <c r="BD228" s="266"/>
      <c r="BE228" s="161"/>
      <c r="BF228" s="162"/>
      <c r="BG228" s="162"/>
      <c r="BH228" s="163"/>
      <c r="BI228" s="161"/>
      <c r="BJ228" s="162"/>
      <c r="BK228" s="162"/>
      <c r="BL228" s="163"/>
      <c r="BM228" s="153">
        <f>COUNTIF(O228:AA228,"E")</f>
        <v>0</v>
      </c>
      <c r="BN228" s="154">
        <f>COUNTIF(AB228:AM228,"E")</f>
        <v>0</v>
      </c>
      <c r="BO228" s="154">
        <f>COUNTIF(AN228:AZ228,"E")</f>
        <v>0</v>
      </c>
      <c r="BP228" s="154">
        <f>COUNTIF(BA228:BL228,"E")</f>
        <v>0</v>
      </c>
      <c r="BQ228" s="155">
        <f t="shared" si="96"/>
        <v>0</v>
      </c>
      <c r="BR228" s="523"/>
      <c r="BS228" s="523"/>
      <c r="BT228" s="523"/>
      <c r="BU228" s="523"/>
      <c r="BV228" s="523"/>
    </row>
    <row r="229" spans="1:78" s="5" customFormat="1" ht="15.75" hidden="1" customHeight="1" outlineLevel="1" x14ac:dyDescent="0.25">
      <c r="A229" s="541">
        <v>101</v>
      </c>
      <c r="B229" s="989"/>
      <c r="C229" s="869"/>
      <c r="D229" s="993"/>
      <c r="E229" s="971" t="s">
        <v>300</v>
      </c>
      <c r="F229" s="785" t="s">
        <v>301</v>
      </c>
      <c r="G229" s="12" t="s">
        <v>76</v>
      </c>
      <c r="H229" s="783" t="s">
        <v>77</v>
      </c>
      <c r="I229" s="783"/>
      <c r="J229" s="783"/>
      <c r="K229" s="783"/>
      <c r="L229" s="783" t="s">
        <v>77</v>
      </c>
      <c r="M229" s="805" t="s">
        <v>302</v>
      </c>
      <c r="N229" s="901" t="s">
        <v>94</v>
      </c>
      <c r="O229" s="159"/>
      <c r="P229" s="505"/>
      <c r="Q229" s="505"/>
      <c r="R229" s="160" t="s">
        <v>76</v>
      </c>
      <c r="S229" s="159"/>
      <c r="T229" s="505"/>
      <c r="U229" s="505"/>
      <c r="V229" s="160" t="s">
        <v>76</v>
      </c>
      <c r="W229" s="159"/>
      <c r="X229" s="505"/>
      <c r="Y229" s="505"/>
      <c r="Z229" s="505" t="s">
        <v>76</v>
      </c>
      <c r="AA229" s="160"/>
      <c r="AB229" s="159"/>
      <c r="AC229" s="175"/>
      <c r="AD229" s="505"/>
      <c r="AE229" s="160" t="s">
        <v>76</v>
      </c>
      <c r="AF229" s="159"/>
      <c r="AG229" s="505"/>
      <c r="AH229" s="505"/>
      <c r="AI229" s="160" t="s">
        <v>76</v>
      </c>
      <c r="AJ229" s="159"/>
      <c r="AK229" s="505"/>
      <c r="AL229" s="505"/>
      <c r="AM229" s="160" t="s">
        <v>76</v>
      </c>
      <c r="AN229" s="159"/>
      <c r="AO229" s="505"/>
      <c r="AP229" s="505"/>
      <c r="AQ229" s="505"/>
      <c r="AR229" s="160" t="s">
        <v>76</v>
      </c>
      <c r="AS229" s="159"/>
      <c r="AT229" s="505"/>
      <c r="AU229" s="505"/>
      <c r="AV229" s="265" t="s">
        <v>76</v>
      </c>
      <c r="AW229" s="159"/>
      <c r="AX229" s="505"/>
      <c r="AY229" s="505"/>
      <c r="AZ229" s="505" t="s">
        <v>76</v>
      </c>
      <c r="BA229" s="159"/>
      <c r="BB229" s="505"/>
      <c r="BC229" s="505"/>
      <c r="BD229" s="265" t="s">
        <v>76</v>
      </c>
      <c r="BE229" s="159"/>
      <c r="BF229" s="505"/>
      <c r="BG229" s="505"/>
      <c r="BH229" s="160" t="s">
        <v>76</v>
      </c>
      <c r="BI229" s="159"/>
      <c r="BJ229" s="505"/>
      <c r="BK229" s="505"/>
      <c r="BL229" s="160" t="s">
        <v>76</v>
      </c>
      <c r="BM229" s="156">
        <f>COUNTIF(O229:AA229,"P")</f>
        <v>3</v>
      </c>
      <c r="BN229" s="157">
        <f>COUNTIF(AB229:AM229,"P")</f>
        <v>3</v>
      </c>
      <c r="BO229" s="157">
        <f>COUNTIF(AN229:AZ229,"P")</f>
        <v>3</v>
      </c>
      <c r="BP229" s="157">
        <f>COUNTIF(BA229:BL229,"P")</f>
        <v>3</v>
      </c>
      <c r="BQ229" s="157">
        <f t="shared" si="96"/>
        <v>12</v>
      </c>
      <c r="BR229" s="523">
        <f>+SUM(BM230)/(BM229)</f>
        <v>0</v>
      </c>
      <c r="BS229" s="523">
        <f>+SUM(BN230)/(BN229)</f>
        <v>0</v>
      </c>
      <c r="BT229" s="523">
        <f>+SUM(BO230)/(BO229)</f>
        <v>0</v>
      </c>
      <c r="BU229" s="523">
        <f>+SUM(BP230)/(BP229)</f>
        <v>0</v>
      </c>
      <c r="BV229" s="523">
        <f>+SUM(BQ230)/(BQ229)</f>
        <v>0</v>
      </c>
    </row>
    <row r="230" spans="1:78" s="5" customFormat="1" ht="15.75" hidden="1" customHeight="1" outlineLevel="1" x14ac:dyDescent="0.25">
      <c r="A230" s="542"/>
      <c r="B230" s="989"/>
      <c r="C230" s="869"/>
      <c r="D230" s="993"/>
      <c r="E230" s="972"/>
      <c r="F230" s="786"/>
      <c r="G230" s="12" t="s">
        <v>80</v>
      </c>
      <c r="H230" s="784"/>
      <c r="I230" s="784"/>
      <c r="J230" s="784"/>
      <c r="K230" s="784"/>
      <c r="L230" s="784"/>
      <c r="M230" s="806"/>
      <c r="N230" s="903"/>
      <c r="O230" s="161"/>
      <c r="P230" s="162"/>
      <c r="Q230" s="162"/>
      <c r="R230" s="163"/>
      <c r="S230" s="161"/>
      <c r="T230" s="162"/>
      <c r="U230" s="162"/>
      <c r="V230" s="163"/>
      <c r="W230" s="161"/>
      <c r="X230" s="162"/>
      <c r="Y230" s="162"/>
      <c r="Z230" s="162"/>
      <c r="AA230" s="163"/>
      <c r="AB230" s="161"/>
      <c r="AC230" s="168"/>
      <c r="AD230" s="162"/>
      <c r="AE230" s="163"/>
      <c r="AF230" s="161"/>
      <c r="AG230" s="162"/>
      <c r="AH230" s="162"/>
      <c r="AI230" s="163"/>
      <c r="AJ230" s="161"/>
      <c r="AK230" s="162"/>
      <c r="AL230" s="162"/>
      <c r="AM230" s="163"/>
      <c r="AN230" s="161"/>
      <c r="AO230" s="162"/>
      <c r="AP230" s="162"/>
      <c r="AQ230" s="162"/>
      <c r="AR230" s="163"/>
      <c r="AS230" s="161"/>
      <c r="AT230" s="162"/>
      <c r="AU230" s="162"/>
      <c r="AV230" s="266"/>
      <c r="AW230" s="161"/>
      <c r="AX230" s="162"/>
      <c r="AY230" s="162"/>
      <c r="AZ230" s="162"/>
      <c r="BA230" s="161"/>
      <c r="BB230" s="162"/>
      <c r="BC230" s="162"/>
      <c r="BD230" s="266"/>
      <c r="BE230" s="161"/>
      <c r="BF230" s="162"/>
      <c r="BG230" s="162"/>
      <c r="BH230" s="163"/>
      <c r="BI230" s="161"/>
      <c r="BJ230" s="162"/>
      <c r="BK230" s="162"/>
      <c r="BL230" s="163"/>
      <c r="BM230" s="153">
        <f>COUNTIF(O230:AA230,"E")</f>
        <v>0</v>
      </c>
      <c r="BN230" s="154">
        <f>COUNTIF(AB230:AM230,"E")</f>
        <v>0</v>
      </c>
      <c r="BO230" s="154">
        <f>COUNTIF(AN230:AZ230,"E")</f>
        <v>0</v>
      </c>
      <c r="BP230" s="154">
        <f>COUNTIF(BA230:BL230,"E")</f>
        <v>0</v>
      </c>
      <c r="BQ230" s="155">
        <f t="shared" si="96"/>
        <v>0</v>
      </c>
      <c r="BR230" s="523"/>
      <c r="BS230" s="523"/>
      <c r="BT230" s="523"/>
      <c r="BU230" s="523"/>
      <c r="BV230" s="523"/>
    </row>
    <row r="231" spans="1:78" s="110" customFormat="1" ht="30.75" hidden="1" customHeight="1" outlineLevel="1" x14ac:dyDescent="0.25">
      <c r="A231" s="995"/>
      <c r="B231" s="989"/>
      <c r="C231" s="996"/>
      <c r="D231" s="993"/>
      <c r="E231" s="971" t="s">
        <v>591</v>
      </c>
      <c r="F231" s="997"/>
      <c r="G231" s="12" t="s">
        <v>76</v>
      </c>
      <c r="H231" s="998"/>
      <c r="I231" s="998"/>
      <c r="J231" s="998"/>
      <c r="K231" s="998"/>
      <c r="L231" s="998"/>
      <c r="M231" s="805" t="s">
        <v>142</v>
      </c>
      <c r="N231" s="999"/>
      <c r="O231" s="164"/>
      <c r="P231" s="165"/>
      <c r="Q231" s="165"/>
      <c r="R231" s="166"/>
      <c r="S231" s="164"/>
      <c r="T231" s="165"/>
      <c r="U231" s="165" t="s">
        <v>76</v>
      </c>
      <c r="V231" s="166" t="s">
        <v>76</v>
      </c>
      <c r="W231" s="164"/>
      <c r="X231" s="165" t="s">
        <v>76</v>
      </c>
      <c r="Y231" s="165" t="s">
        <v>76</v>
      </c>
      <c r="Z231" s="165"/>
      <c r="AA231" s="166"/>
      <c r="AB231" s="164"/>
      <c r="AC231" s="176"/>
      <c r="AD231" s="165"/>
      <c r="AE231" s="166" t="s">
        <v>76</v>
      </c>
      <c r="AF231" s="164"/>
      <c r="AG231" s="165"/>
      <c r="AH231" s="165"/>
      <c r="AI231" s="166"/>
      <c r="AJ231" s="164"/>
      <c r="AK231" s="165"/>
      <c r="AL231" s="165"/>
      <c r="AM231" s="166"/>
      <c r="AN231" s="164"/>
      <c r="AO231" s="165"/>
      <c r="AP231" s="165"/>
      <c r="AQ231" s="165"/>
      <c r="AR231" s="166"/>
      <c r="AS231" s="164"/>
      <c r="AT231" s="165"/>
      <c r="AU231" s="165"/>
      <c r="AV231" s="273"/>
      <c r="AW231" s="164"/>
      <c r="AX231" s="165"/>
      <c r="AY231" s="165"/>
      <c r="AZ231" s="165"/>
      <c r="BA231" s="164"/>
      <c r="BB231" s="165"/>
      <c r="BC231" s="165"/>
      <c r="BD231" s="273"/>
      <c r="BE231" s="164"/>
      <c r="BF231" s="165"/>
      <c r="BG231" s="165"/>
      <c r="BH231" s="166"/>
      <c r="BI231" s="164"/>
      <c r="BJ231" s="165"/>
      <c r="BK231" s="165"/>
      <c r="BL231" s="166"/>
      <c r="BM231" s="156">
        <f>COUNTIF(O231:AA231,"P")</f>
        <v>4</v>
      </c>
      <c r="BN231" s="157">
        <f>COUNTIF(AB231:AM231,"P")</f>
        <v>1</v>
      </c>
      <c r="BO231" s="157">
        <f>COUNTIF(AN231:AZ231,"P")</f>
        <v>0</v>
      </c>
      <c r="BP231" s="157">
        <f>COUNTIF(BA231:BL231,"P")</f>
        <v>0</v>
      </c>
      <c r="BQ231" s="157">
        <f t="shared" si="96"/>
        <v>5</v>
      </c>
      <c r="BR231" s="523">
        <f>+SUM(BM232)/(BM231)</f>
        <v>0</v>
      </c>
      <c r="BS231" s="523">
        <f>+SUM(BN232)/(BN231)</f>
        <v>0</v>
      </c>
      <c r="BT231" s="523" t="e">
        <f>+SUM(BO232)/(BO231)</f>
        <v>#DIV/0!</v>
      </c>
      <c r="BU231" s="523" t="e">
        <f>+SUM(BP232)/(BP231)</f>
        <v>#DIV/0!</v>
      </c>
      <c r="BV231" s="523">
        <f>+SUM(BQ232)/(BQ231)</f>
        <v>0</v>
      </c>
      <c r="BX231" s="5"/>
      <c r="BY231" s="5"/>
      <c r="BZ231" s="5"/>
    </row>
    <row r="232" spans="1:78" s="5" customFormat="1" ht="42.75" hidden="1" customHeight="1" outlineLevel="1" x14ac:dyDescent="0.25">
      <c r="A232" s="500"/>
      <c r="B232" s="989"/>
      <c r="C232" s="996"/>
      <c r="D232" s="1000"/>
      <c r="E232" s="972"/>
      <c r="F232" s="997"/>
      <c r="G232" s="12" t="s">
        <v>80</v>
      </c>
      <c r="H232" s="1001"/>
      <c r="I232" s="1001"/>
      <c r="J232" s="1001"/>
      <c r="K232" s="1001"/>
      <c r="L232" s="1001"/>
      <c r="M232" s="806"/>
      <c r="N232" s="1002"/>
      <c r="O232" s="161"/>
      <c r="P232" s="162"/>
      <c r="Q232" s="162"/>
      <c r="R232" s="163"/>
      <c r="S232" s="161"/>
      <c r="T232" s="162"/>
      <c r="U232" s="162"/>
      <c r="V232" s="163"/>
      <c r="W232" s="161"/>
      <c r="X232" s="162"/>
      <c r="Y232" s="162"/>
      <c r="Z232" s="162"/>
      <c r="AA232" s="163"/>
      <c r="AB232" s="161"/>
      <c r="AC232" s="168"/>
      <c r="AD232" s="162"/>
      <c r="AE232" s="163"/>
      <c r="AF232" s="161"/>
      <c r="AG232" s="162"/>
      <c r="AH232" s="162"/>
      <c r="AI232" s="163"/>
      <c r="AJ232" s="161"/>
      <c r="AK232" s="162"/>
      <c r="AL232" s="162"/>
      <c r="AM232" s="163"/>
      <c r="AN232" s="161"/>
      <c r="AO232" s="162"/>
      <c r="AP232" s="162"/>
      <c r="AQ232" s="162"/>
      <c r="AR232" s="163"/>
      <c r="AS232" s="161"/>
      <c r="AT232" s="162"/>
      <c r="AU232" s="162"/>
      <c r="AV232" s="266"/>
      <c r="AW232" s="161"/>
      <c r="AX232" s="162"/>
      <c r="AY232" s="162"/>
      <c r="AZ232" s="162"/>
      <c r="BA232" s="161"/>
      <c r="BB232" s="162"/>
      <c r="BC232" s="162"/>
      <c r="BD232" s="266"/>
      <c r="BE232" s="161"/>
      <c r="BF232" s="162"/>
      <c r="BG232" s="162"/>
      <c r="BH232" s="163"/>
      <c r="BI232" s="161"/>
      <c r="BJ232" s="162"/>
      <c r="BK232" s="162"/>
      <c r="BL232" s="163"/>
      <c r="BM232" s="153">
        <f>COUNTIF(O232:AA232,"E")</f>
        <v>0</v>
      </c>
      <c r="BN232" s="154">
        <f>COUNTIF(AB232:AM232,"E")</f>
        <v>0</v>
      </c>
      <c r="BO232" s="154">
        <f>COUNTIF(AN232:AZ232,"E")</f>
        <v>0</v>
      </c>
      <c r="BP232" s="154">
        <f>COUNTIF(BA232:BL232,"E")</f>
        <v>0</v>
      </c>
      <c r="BQ232" s="155">
        <f t="shared" si="96"/>
        <v>0</v>
      </c>
      <c r="BR232" s="523"/>
      <c r="BS232" s="523"/>
      <c r="BT232" s="523"/>
      <c r="BU232" s="523"/>
      <c r="BV232" s="523"/>
    </row>
    <row r="233" spans="1:78" s="5" customFormat="1" ht="27" customHeight="1" collapsed="1" x14ac:dyDescent="0.25">
      <c r="A233" s="541"/>
      <c r="B233" s="989"/>
      <c r="C233" s="872"/>
      <c r="D233" s="980" t="s">
        <v>592</v>
      </c>
      <c r="E233" s="981"/>
      <c r="F233" s="1003" t="s">
        <v>303</v>
      </c>
      <c r="G233" s="892" t="s">
        <v>76</v>
      </c>
      <c r="H233" s="783" t="s">
        <v>77</v>
      </c>
      <c r="I233" s="783" t="s">
        <v>77</v>
      </c>
      <c r="J233" s="783" t="s">
        <v>77</v>
      </c>
      <c r="K233" s="783" t="s">
        <v>77</v>
      </c>
      <c r="L233" s="783" t="s">
        <v>77</v>
      </c>
      <c r="M233" s="805" t="s">
        <v>142</v>
      </c>
      <c r="N233" s="760" t="s">
        <v>79</v>
      </c>
      <c r="O233" s="194">
        <f>COUNTIF(O235:O254,"P")</f>
        <v>0</v>
      </c>
      <c r="P233" s="194">
        <f t="shared" ref="P233:BL233" si="97">COUNTIF(P235:P254,"P")</f>
        <v>0</v>
      </c>
      <c r="Q233" s="194">
        <f t="shared" si="97"/>
        <v>0</v>
      </c>
      <c r="R233" s="194">
        <f t="shared" si="97"/>
        <v>3</v>
      </c>
      <c r="S233" s="194">
        <f t="shared" si="97"/>
        <v>1</v>
      </c>
      <c r="T233" s="194">
        <f t="shared" si="97"/>
        <v>1</v>
      </c>
      <c r="U233" s="194">
        <f t="shared" si="97"/>
        <v>1</v>
      </c>
      <c r="V233" s="194">
        <f t="shared" si="97"/>
        <v>3</v>
      </c>
      <c r="W233" s="194">
        <f t="shared" si="97"/>
        <v>2</v>
      </c>
      <c r="X233" s="194">
        <f t="shared" si="97"/>
        <v>2</v>
      </c>
      <c r="Y233" s="194">
        <f t="shared" si="97"/>
        <v>0</v>
      </c>
      <c r="Z233" s="194">
        <f t="shared" si="97"/>
        <v>2</v>
      </c>
      <c r="AA233" s="194">
        <f t="shared" si="97"/>
        <v>0</v>
      </c>
      <c r="AB233" s="194">
        <f t="shared" si="97"/>
        <v>3</v>
      </c>
      <c r="AC233" s="194">
        <f t="shared" si="97"/>
        <v>1</v>
      </c>
      <c r="AD233" s="194">
        <f t="shared" si="97"/>
        <v>1</v>
      </c>
      <c r="AE233" s="194">
        <f t="shared" si="97"/>
        <v>3</v>
      </c>
      <c r="AF233" s="194">
        <f t="shared" si="97"/>
        <v>1</v>
      </c>
      <c r="AG233" s="194">
        <f t="shared" si="97"/>
        <v>1</v>
      </c>
      <c r="AH233" s="194">
        <f t="shared" si="97"/>
        <v>1</v>
      </c>
      <c r="AI233" s="194">
        <f t="shared" si="97"/>
        <v>2</v>
      </c>
      <c r="AJ233" s="194">
        <f t="shared" si="97"/>
        <v>1</v>
      </c>
      <c r="AK233" s="194">
        <f t="shared" si="97"/>
        <v>1</v>
      </c>
      <c r="AL233" s="194">
        <f t="shared" si="97"/>
        <v>1</v>
      </c>
      <c r="AM233" s="194">
        <f t="shared" si="97"/>
        <v>3</v>
      </c>
      <c r="AN233" s="194">
        <f t="shared" si="97"/>
        <v>1</v>
      </c>
      <c r="AO233" s="194">
        <f t="shared" si="97"/>
        <v>1</v>
      </c>
      <c r="AP233" s="194">
        <f t="shared" si="97"/>
        <v>4</v>
      </c>
      <c r="AQ233" s="194">
        <f t="shared" si="97"/>
        <v>3</v>
      </c>
      <c r="AR233" s="194">
        <f t="shared" si="97"/>
        <v>1</v>
      </c>
      <c r="AS233" s="194">
        <f t="shared" si="97"/>
        <v>1</v>
      </c>
      <c r="AT233" s="194">
        <f t="shared" si="97"/>
        <v>1</v>
      </c>
      <c r="AU233" s="194">
        <f t="shared" si="97"/>
        <v>1</v>
      </c>
      <c r="AV233" s="194"/>
      <c r="AW233" s="194">
        <f t="shared" si="97"/>
        <v>0</v>
      </c>
      <c r="AX233" s="194">
        <f t="shared" si="97"/>
        <v>1</v>
      </c>
      <c r="AY233" s="194"/>
      <c r="AZ233" s="194">
        <f t="shared" si="97"/>
        <v>1</v>
      </c>
      <c r="BA233" s="194">
        <f t="shared" si="97"/>
        <v>1</v>
      </c>
      <c r="BB233" s="194">
        <f t="shared" si="97"/>
        <v>1</v>
      </c>
      <c r="BC233" s="194">
        <f t="shared" si="97"/>
        <v>1</v>
      </c>
      <c r="BD233" s="194">
        <f t="shared" si="97"/>
        <v>1</v>
      </c>
      <c r="BE233" s="194">
        <f t="shared" si="97"/>
        <v>0</v>
      </c>
      <c r="BF233" s="194">
        <f t="shared" si="97"/>
        <v>2</v>
      </c>
      <c r="BG233" s="194">
        <f t="shared" si="97"/>
        <v>1</v>
      </c>
      <c r="BH233" s="194">
        <f t="shared" si="97"/>
        <v>2</v>
      </c>
      <c r="BI233" s="194">
        <f t="shared" si="97"/>
        <v>1</v>
      </c>
      <c r="BJ233" s="194">
        <f t="shared" si="97"/>
        <v>1</v>
      </c>
      <c r="BK233" s="194">
        <f t="shared" si="97"/>
        <v>2</v>
      </c>
      <c r="BL233" s="194">
        <f t="shared" si="97"/>
        <v>0</v>
      </c>
      <c r="BM233" s="514">
        <f>+SUM(BM236+BM238+BM240+BM242+BM244+BM246+BM248+BM250+BM252)/SUM(BM235+BM237+BM239+BM241+BM243+BM245+BM247+BM249+BM251)</f>
        <v>0</v>
      </c>
      <c r="BN233" s="514">
        <f>+SUM(BN236+BN238+BN240+BN242+BN244+BN246+BN248+BN250+BN252)/SUM(BN235+BN237+BN239+BN241+BN243+BN245+BN247+BN249+BN251)</f>
        <v>0</v>
      </c>
      <c r="BO233" s="514">
        <f>+SUM(BO236+BO238+BO240+BO242+BO244+BO246+BO248+BO250+BO252)/SUM(BO235+BO237+BO239+BO241+BO243+BO245+BO247+BO249+BO251)</f>
        <v>0</v>
      </c>
      <c r="BP233" s="514">
        <f>+SUM(BP236+BP238+BP240+BP242+BP244+BP246+BP248+BP250+BP252)/SUM(BP235+BP237+BP239+BP241+BP243+BP245+BP247+BP249+BP251)</f>
        <v>0</v>
      </c>
      <c r="BQ233" s="514">
        <f>+SUM(BQ236+BQ238+BQ240+BQ242+BQ244+BQ246+BQ248+BQ250+BQ252)/SUM(BQ235+BQ237+BQ239+BQ241+BQ243+BQ245+BQ247+BQ249+BQ251)</f>
        <v>0</v>
      </c>
      <c r="BR233" s="514"/>
      <c r="BS233" s="514"/>
      <c r="BT233" s="514"/>
      <c r="BU233" s="514"/>
      <c r="BV233" s="514"/>
    </row>
    <row r="234" spans="1:78" s="5" customFormat="1" ht="15" thickBot="1" x14ac:dyDescent="0.3">
      <c r="A234" s="542"/>
      <c r="B234" s="989"/>
      <c r="C234" s="875"/>
      <c r="D234" s="982"/>
      <c r="E234" s="983"/>
      <c r="F234" s="1004"/>
      <c r="G234" s="25" t="s">
        <v>80</v>
      </c>
      <c r="H234" s="1005"/>
      <c r="I234" s="784"/>
      <c r="J234" s="784"/>
      <c r="K234" s="784"/>
      <c r="L234" s="784"/>
      <c r="M234" s="806"/>
      <c r="N234" s="760"/>
      <c r="O234" s="292">
        <f>COUNTIF(O235:O254,"E")</f>
        <v>0</v>
      </c>
      <c r="P234" s="292">
        <f t="shared" ref="P234:BL234" si="98">COUNTIF(P235:P254,"E")</f>
        <v>0</v>
      </c>
      <c r="Q234" s="292">
        <f t="shared" si="98"/>
        <v>0</v>
      </c>
      <c r="R234" s="292">
        <f t="shared" si="98"/>
        <v>0</v>
      </c>
      <c r="S234" s="292">
        <f t="shared" si="98"/>
        <v>0</v>
      </c>
      <c r="T234" s="292">
        <f t="shared" si="98"/>
        <v>0</v>
      </c>
      <c r="U234" s="292">
        <f t="shared" si="98"/>
        <v>0</v>
      </c>
      <c r="V234" s="292">
        <f t="shared" si="98"/>
        <v>0</v>
      </c>
      <c r="W234" s="292">
        <f t="shared" si="98"/>
        <v>0</v>
      </c>
      <c r="X234" s="292">
        <f t="shared" si="98"/>
        <v>0</v>
      </c>
      <c r="Y234" s="292">
        <f t="shared" si="98"/>
        <v>0</v>
      </c>
      <c r="Z234" s="292">
        <f t="shared" si="98"/>
        <v>0</v>
      </c>
      <c r="AA234" s="292">
        <f t="shared" si="98"/>
        <v>0</v>
      </c>
      <c r="AB234" s="292">
        <f t="shared" si="98"/>
        <v>0</v>
      </c>
      <c r="AC234" s="292">
        <f t="shared" si="98"/>
        <v>0</v>
      </c>
      <c r="AD234" s="292">
        <f t="shared" si="98"/>
        <v>0</v>
      </c>
      <c r="AE234" s="292">
        <f t="shared" si="98"/>
        <v>0</v>
      </c>
      <c r="AF234" s="292">
        <f t="shared" si="98"/>
        <v>0</v>
      </c>
      <c r="AG234" s="292">
        <f t="shared" si="98"/>
        <v>0</v>
      </c>
      <c r="AH234" s="292">
        <f t="shared" si="98"/>
        <v>0</v>
      </c>
      <c r="AI234" s="292">
        <f t="shared" si="98"/>
        <v>0</v>
      </c>
      <c r="AJ234" s="292">
        <f t="shared" si="98"/>
        <v>0</v>
      </c>
      <c r="AK234" s="292">
        <f t="shared" si="98"/>
        <v>0</v>
      </c>
      <c r="AL234" s="292">
        <f t="shared" si="98"/>
        <v>0</v>
      </c>
      <c r="AM234" s="292">
        <f t="shared" si="98"/>
        <v>0</v>
      </c>
      <c r="AN234" s="292">
        <f t="shared" si="98"/>
        <v>0</v>
      </c>
      <c r="AO234" s="292">
        <f t="shared" si="98"/>
        <v>0</v>
      </c>
      <c r="AP234" s="292">
        <f t="shared" si="98"/>
        <v>0</v>
      </c>
      <c r="AQ234" s="292">
        <f t="shared" si="98"/>
        <v>0</v>
      </c>
      <c r="AR234" s="292">
        <f t="shared" si="98"/>
        <v>0</v>
      </c>
      <c r="AS234" s="292">
        <f t="shared" si="98"/>
        <v>0</v>
      </c>
      <c r="AT234" s="292">
        <f t="shared" si="98"/>
        <v>0</v>
      </c>
      <c r="AU234" s="292">
        <f t="shared" si="98"/>
        <v>0</v>
      </c>
      <c r="AV234" s="292"/>
      <c r="AW234" s="292">
        <f t="shared" si="98"/>
        <v>0</v>
      </c>
      <c r="AX234" s="292">
        <f t="shared" si="98"/>
        <v>0</v>
      </c>
      <c r="AY234" s="292"/>
      <c r="AZ234" s="292">
        <f t="shared" si="98"/>
        <v>0</v>
      </c>
      <c r="BA234" s="292">
        <f t="shared" si="98"/>
        <v>0</v>
      </c>
      <c r="BB234" s="292">
        <f t="shared" si="98"/>
        <v>0</v>
      </c>
      <c r="BC234" s="292">
        <f t="shared" si="98"/>
        <v>0</v>
      </c>
      <c r="BD234" s="292">
        <f t="shared" si="98"/>
        <v>0</v>
      </c>
      <c r="BE234" s="292">
        <f t="shared" si="98"/>
        <v>0</v>
      </c>
      <c r="BF234" s="292">
        <f t="shared" si="98"/>
        <v>0</v>
      </c>
      <c r="BG234" s="292">
        <f t="shared" si="98"/>
        <v>0</v>
      </c>
      <c r="BH234" s="292">
        <f t="shared" si="98"/>
        <v>0</v>
      </c>
      <c r="BI234" s="292">
        <f t="shared" si="98"/>
        <v>0</v>
      </c>
      <c r="BJ234" s="292">
        <f t="shared" si="98"/>
        <v>0</v>
      </c>
      <c r="BK234" s="292">
        <f t="shared" si="98"/>
        <v>0</v>
      </c>
      <c r="BL234" s="292">
        <f t="shared" si="98"/>
        <v>0</v>
      </c>
      <c r="BM234" s="515"/>
      <c r="BN234" s="515"/>
      <c r="BO234" s="515"/>
      <c r="BP234" s="515"/>
      <c r="BQ234" s="515"/>
      <c r="BR234" s="515"/>
      <c r="BS234" s="515"/>
      <c r="BT234" s="515"/>
      <c r="BU234" s="515"/>
      <c r="BV234" s="515"/>
    </row>
    <row r="235" spans="1:78" s="5" customFormat="1" ht="40.5" hidden="1" customHeight="1" outlineLevel="1" x14ac:dyDescent="0.25">
      <c r="A235" s="500"/>
      <c r="B235" s="989"/>
      <c r="C235" s="875"/>
      <c r="D235" s="1006" t="s">
        <v>304</v>
      </c>
      <c r="E235" s="971" t="s">
        <v>593</v>
      </c>
      <c r="F235" s="1007" t="s">
        <v>305</v>
      </c>
      <c r="G235" s="25" t="s">
        <v>76</v>
      </c>
      <c r="H235" s="1008" t="s">
        <v>77</v>
      </c>
      <c r="I235" s="783" t="s">
        <v>77</v>
      </c>
      <c r="J235" s="783"/>
      <c r="K235" s="783"/>
      <c r="L235" s="783" t="s">
        <v>77</v>
      </c>
      <c r="M235" s="805" t="s">
        <v>142</v>
      </c>
      <c r="N235" s="760" t="s">
        <v>79</v>
      </c>
      <c r="O235" s="301"/>
      <c r="P235" s="302"/>
      <c r="Q235" s="302"/>
      <c r="R235" s="171" t="s">
        <v>76</v>
      </c>
      <c r="S235" s="171" t="s">
        <v>76</v>
      </c>
      <c r="T235" s="303"/>
      <c r="U235" s="302"/>
      <c r="V235" s="304"/>
      <c r="W235" s="301"/>
      <c r="X235" s="303"/>
      <c r="Y235" s="303"/>
      <c r="Z235" s="305"/>
      <c r="AA235" s="306"/>
      <c r="AB235" s="307"/>
      <c r="AC235" s="305"/>
      <c r="AD235" s="305"/>
      <c r="AE235" s="306"/>
      <c r="AF235" s="307"/>
      <c r="AG235" s="305"/>
      <c r="AH235" s="305"/>
      <c r="AI235" s="306"/>
      <c r="AJ235" s="307"/>
      <c r="AK235" s="305"/>
      <c r="AL235" s="305"/>
      <c r="AM235" s="306" t="s">
        <v>76</v>
      </c>
      <c r="AN235" s="307"/>
      <c r="AO235" s="305"/>
      <c r="AP235" s="305" t="s">
        <v>76</v>
      </c>
      <c r="AQ235" s="305" t="s">
        <v>76</v>
      </c>
      <c r="AR235" s="306"/>
      <c r="AS235" s="307" t="s">
        <v>76</v>
      </c>
      <c r="AT235" s="305"/>
      <c r="AU235" s="305" t="s">
        <v>76</v>
      </c>
      <c r="AV235" s="308"/>
      <c r="AW235" s="307"/>
      <c r="AX235" s="305" t="s">
        <v>76</v>
      </c>
      <c r="AY235" s="305" t="s">
        <v>76</v>
      </c>
      <c r="AZ235" s="305"/>
      <c r="BA235" s="307"/>
      <c r="BB235" s="305" t="s">
        <v>76</v>
      </c>
      <c r="BC235" s="305" t="s">
        <v>76</v>
      </c>
      <c r="BD235" s="308"/>
      <c r="BE235" s="307"/>
      <c r="BF235" s="305" t="s">
        <v>76</v>
      </c>
      <c r="BG235" s="305" t="s">
        <v>76</v>
      </c>
      <c r="BH235" s="306"/>
      <c r="BI235" s="307" t="s">
        <v>76</v>
      </c>
      <c r="BJ235" s="302" t="s">
        <v>76</v>
      </c>
      <c r="BK235" s="305"/>
      <c r="BL235" s="306"/>
      <c r="BM235" s="156">
        <f>COUNTIF(O235:AA235,"P")</f>
        <v>2</v>
      </c>
      <c r="BN235" s="157">
        <f>COUNTIF(AB235:AM235,"P")</f>
        <v>1</v>
      </c>
      <c r="BO235" s="157">
        <f>COUNTIF(AN235:AZ235,"P")</f>
        <v>6</v>
      </c>
      <c r="BP235" s="157">
        <f>COUNTIF(BA235:BL235,"P")</f>
        <v>6</v>
      </c>
      <c r="BQ235" s="157">
        <f t="shared" ref="BQ235:BQ244" si="99">SUM(BM235:BP235)</f>
        <v>15</v>
      </c>
      <c r="BR235" s="523">
        <f>+SUM(BM236)/(BM235)</f>
        <v>0</v>
      </c>
      <c r="BS235" s="523">
        <f>+SUM(BN236)/(BN235)</f>
        <v>0</v>
      </c>
      <c r="BT235" s="523">
        <f>+SUM(BO236)/(BO235)</f>
        <v>0</v>
      </c>
      <c r="BU235" s="523">
        <f>+SUM(BP236)/(BP235)</f>
        <v>0</v>
      </c>
      <c r="BV235" s="523">
        <f>+SUM(BQ236)/(BQ235)</f>
        <v>0</v>
      </c>
    </row>
    <row r="236" spans="1:78" s="5" customFormat="1" ht="29.25" hidden="1" customHeight="1" outlineLevel="1" x14ac:dyDescent="0.25">
      <c r="A236" s="500"/>
      <c r="B236" s="989"/>
      <c r="C236" s="875"/>
      <c r="D236" s="1009"/>
      <c r="E236" s="972"/>
      <c r="F236" s="1010"/>
      <c r="G236" s="25" t="s">
        <v>80</v>
      </c>
      <c r="H236" s="1005"/>
      <c r="I236" s="784"/>
      <c r="J236" s="784"/>
      <c r="K236" s="784"/>
      <c r="L236" s="784"/>
      <c r="M236" s="806"/>
      <c r="N236" s="760"/>
      <c r="O236" s="209"/>
      <c r="P236" s="203"/>
      <c r="Q236" s="203"/>
      <c r="R236" s="210"/>
      <c r="S236" s="209"/>
      <c r="T236" s="204"/>
      <c r="U236" s="204"/>
      <c r="V236" s="225"/>
      <c r="W236" s="209"/>
      <c r="X236" s="204"/>
      <c r="Y236" s="204"/>
      <c r="Z236" s="168"/>
      <c r="AA236" s="169"/>
      <c r="AB236" s="170"/>
      <c r="AC236" s="168"/>
      <c r="AD236" s="168"/>
      <c r="AE236" s="169"/>
      <c r="AF236" s="170"/>
      <c r="AG236" s="168"/>
      <c r="AH236" s="168"/>
      <c r="AI236" s="169"/>
      <c r="AJ236" s="170"/>
      <c r="AK236" s="168"/>
      <c r="AL236" s="168"/>
      <c r="AM236" s="169"/>
      <c r="AN236" s="170"/>
      <c r="AO236" s="168"/>
      <c r="AP236" s="168"/>
      <c r="AQ236" s="168"/>
      <c r="AR236" s="169"/>
      <c r="AS236" s="170"/>
      <c r="AT236" s="168"/>
      <c r="AU236" s="168"/>
      <c r="AV236" s="274"/>
      <c r="AW236" s="170"/>
      <c r="AX236" s="168"/>
      <c r="AY236" s="168"/>
      <c r="AZ236" s="168"/>
      <c r="BA236" s="170"/>
      <c r="BB236" s="168"/>
      <c r="BC236" s="168"/>
      <c r="BD236" s="274"/>
      <c r="BE236" s="170"/>
      <c r="BF236" s="168"/>
      <c r="BG236" s="168"/>
      <c r="BH236" s="169"/>
      <c r="BI236" s="170"/>
      <c r="BJ236" s="168"/>
      <c r="BK236" s="168"/>
      <c r="BL236" s="169"/>
      <c r="BM236" s="153">
        <f>COUNTIF(O236:AA236,"E")</f>
        <v>0</v>
      </c>
      <c r="BN236" s="154">
        <f>COUNTIF(AB236:AM236,"E")</f>
        <v>0</v>
      </c>
      <c r="BO236" s="154">
        <f>COUNTIF(AN236:AZ236,"E")</f>
        <v>0</v>
      </c>
      <c r="BP236" s="154">
        <f>COUNTIF(BA236:BL236,"E")</f>
        <v>0</v>
      </c>
      <c r="BQ236" s="155">
        <f t="shared" si="99"/>
        <v>0</v>
      </c>
      <c r="BR236" s="523"/>
      <c r="BS236" s="523"/>
      <c r="BT236" s="523"/>
      <c r="BU236" s="523"/>
      <c r="BV236" s="523"/>
    </row>
    <row r="237" spans="1:78" s="5" customFormat="1" ht="18.75" hidden="1" customHeight="1" outlineLevel="1" x14ac:dyDescent="0.25">
      <c r="A237" s="500"/>
      <c r="B237" s="989"/>
      <c r="C237" s="875"/>
      <c r="D237" s="1009"/>
      <c r="E237" s="971" t="s">
        <v>594</v>
      </c>
      <c r="F237" s="1007" t="s">
        <v>306</v>
      </c>
      <c r="G237" s="25" t="s">
        <v>76</v>
      </c>
      <c r="H237" s="1008" t="s">
        <v>77</v>
      </c>
      <c r="I237" s="783" t="s">
        <v>77</v>
      </c>
      <c r="J237" s="783"/>
      <c r="K237" s="783"/>
      <c r="L237" s="783" t="s">
        <v>77</v>
      </c>
      <c r="M237" s="805" t="s">
        <v>142</v>
      </c>
      <c r="N237" s="760" t="s">
        <v>79</v>
      </c>
      <c r="O237" s="208"/>
      <c r="P237" s="174"/>
      <c r="Q237" s="174"/>
      <c r="R237" s="211"/>
      <c r="S237" s="460"/>
      <c r="T237" s="171" t="s">
        <v>76</v>
      </c>
      <c r="U237" s="171" t="s">
        <v>76</v>
      </c>
      <c r="V237" s="171" t="s">
        <v>76</v>
      </c>
      <c r="W237" s="171" t="s">
        <v>76</v>
      </c>
      <c r="X237" s="171" t="s">
        <v>76</v>
      </c>
      <c r="Y237" s="171"/>
      <c r="Z237" s="504"/>
      <c r="AA237" s="152"/>
      <c r="AB237" s="172" t="s">
        <v>76</v>
      </c>
      <c r="AC237" s="171" t="s">
        <v>76</v>
      </c>
      <c r="AD237" s="171" t="s">
        <v>76</v>
      </c>
      <c r="AE237" s="171" t="s">
        <v>76</v>
      </c>
      <c r="AF237" s="56" t="s">
        <v>76</v>
      </c>
      <c r="AG237" s="56" t="s">
        <v>76</v>
      </c>
      <c r="AH237" s="505"/>
      <c r="AI237" s="173"/>
      <c r="AJ237" s="172"/>
      <c r="AK237" s="171"/>
      <c r="AL237" s="171"/>
      <c r="AM237" s="504"/>
      <c r="AN237" s="172"/>
      <c r="AO237" s="171"/>
      <c r="AP237" s="171"/>
      <c r="AQ237" s="171"/>
      <c r="AR237" s="173"/>
      <c r="AS237" s="172"/>
      <c r="AT237" s="171"/>
      <c r="AU237" s="505"/>
      <c r="AV237" s="265"/>
      <c r="AW237" s="159"/>
      <c r="AX237" s="505"/>
      <c r="AY237" s="505"/>
      <c r="AZ237" s="505"/>
      <c r="BA237" s="172"/>
      <c r="BB237" s="171"/>
      <c r="BC237" s="171"/>
      <c r="BD237" s="275"/>
      <c r="BE237" s="172"/>
      <c r="BF237" s="171"/>
      <c r="BG237" s="171"/>
      <c r="BH237" s="173"/>
      <c r="BI237" s="172"/>
      <c r="BJ237" s="504"/>
      <c r="BK237" s="171"/>
      <c r="BL237" s="173"/>
      <c r="BM237" s="52">
        <f>COUNTIF(O237:AA237,"P")</f>
        <v>5</v>
      </c>
      <c r="BN237" s="13">
        <f>COUNTIF(AB237:AM237,"P")</f>
        <v>6</v>
      </c>
      <c r="BO237" s="13">
        <f>COUNTIF(AN237:AZ237,"P")</f>
        <v>0</v>
      </c>
      <c r="BP237" s="13">
        <f>COUNTIF(BA237:BL237,"P")</f>
        <v>0</v>
      </c>
      <c r="BQ237" s="13">
        <f>SUM(BM237:BP237)</f>
        <v>11</v>
      </c>
      <c r="BR237" s="523">
        <f>+SUM(BM238)/(BM237)</f>
        <v>0</v>
      </c>
      <c r="BS237" s="523">
        <f>+SUM(BN238)/(BN237)</f>
        <v>0</v>
      </c>
      <c r="BT237" s="523" t="e">
        <f>+SUM(BO238)/(BO237)</f>
        <v>#DIV/0!</v>
      </c>
      <c r="BU237" s="523" t="e">
        <f>+SUM(BP238)/(BP237)</f>
        <v>#DIV/0!</v>
      </c>
      <c r="BV237" s="523">
        <f>+SUM(BQ238)/(BQ237)</f>
        <v>0</v>
      </c>
    </row>
    <row r="238" spans="1:78" s="5" customFormat="1" ht="51.75" hidden="1" customHeight="1" outlineLevel="1" x14ac:dyDescent="0.25">
      <c r="A238" s="500"/>
      <c r="B238" s="989"/>
      <c r="C238" s="875"/>
      <c r="D238" s="1009"/>
      <c r="E238" s="972"/>
      <c r="F238" s="1010"/>
      <c r="G238" s="25" t="s">
        <v>80</v>
      </c>
      <c r="H238" s="1005"/>
      <c r="I238" s="784"/>
      <c r="J238" s="784"/>
      <c r="K238" s="784"/>
      <c r="L238" s="784"/>
      <c r="M238" s="806"/>
      <c r="N238" s="760"/>
      <c r="O238" s="209"/>
      <c r="P238" s="203"/>
      <c r="Q238" s="203"/>
      <c r="R238" s="210"/>
      <c r="S238" s="209"/>
      <c r="T238" s="204"/>
      <c r="U238" s="204"/>
      <c r="V238" s="204"/>
      <c r="W238" s="204"/>
      <c r="X238" s="204"/>
      <c r="Y238" s="204"/>
      <c r="Z238" s="168"/>
      <c r="AA238" s="169"/>
      <c r="AB238" s="170"/>
      <c r="AC238" s="168"/>
      <c r="AD238" s="168"/>
      <c r="AE238" s="59"/>
      <c r="AF238" s="170"/>
      <c r="AG238" s="168"/>
      <c r="AH238" s="54"/>
      <c r="AI238" s="169"/>
      <c r="AJ238" s="170"/>
      <c r="AK238" s="168"/>
      <c r="AL238" s="168"/>
      <c r="AM238" s="169"/>
      <c r="AN238" s="170"/>
      <c r="AO238" s="168"/>
      <c r="AP238" s="168"/>
      <c r="AQ238" s="168"/>
      <c r="AR238" s="169"/>
      <c r="AS238" s="170"/>
      <c r="AT238" s="168"/>
      <c r="AU238" s="168"/>
      <c r="AV238" s="274"/>
      <c r="AW238" s="170"/>
      <c r="AX238" s="168"/>
      <c r="AY238" s="168"/>
      <c r="AZ238" s="168"/>
      <c r="BA238" s="170"/>
      <c r="BB238" s="168"/>
      <c r="BC238" s="168"/>
      <c r="BD238" s="274"/>
      <c r="BE238" s="170"/>
      <c r="BF238" s="168"/>
      <c r="BG238" s="168"/>
      <c r="BH238" s="169"/>
      <c r="BI238" s="170"/>
      <c r="BJ238" s="168"/>
      <c r="BK238" s="168"/>
      <c r="BL238" s="169"/>
      <c r="BM238" s="153">
        <f>COUNTIF(O238:AA238,"E")</f>
        <v>0</v>
      </c>
      <c r="BN238" s="154">
        <f>COUNTIF(AB238:AM238,"E")</f>
        <v>0</v>
      </c>
      <c r="BO238" s="154">
        <f>COUNTIF(AN238:AZ238,"E")</f>
        <v>0</v>
      </c>
      <c r="BP238" s="154">
        <f>COUNTIF(BA238:BL238,"E")</f>
        <v>0</v>
      </c>
      <c r="BQ238" s="155">
        <f t="shared" si="99"/>
        <v>0</v>
      </c>
      <c r="BR238" s="523"/>
      <c r="BS238" s="523"/>
      <c r="BT238" s="523"/>
      <c r="BU238" s="523"/>
      <c r="BV238" s="523"/>
    </row>
    <row r="239" spans="1:78" s="5" customFormat="1" ht="18.75" hidden="1" customHeight="1" outlineLevel="1" x14ac:dyDescent="0.25">
      <c r="A239" s="500"/>
      <c r="B239" s="989"/>
      <c r="C239" s="875"/>
      <c r="D239" s="1009"/>
      <c r="E239" s="895" t="s">
        <v>227</v>
      </c>
      <c r="F239" s="942" t="s">
        <v>249</v>
      </c>
      <c r="G239" s="25" t="s">
        <v>76</v>
      </c>
      <c r="H239" s="1008" t="s">
        <v>77</v>
      </c>
      <c r="I239" s="783" t="s">
        <v>77</v>
      </c>
      <c r="J239" s="783"/>
      <c r="K239" s="783"/>
      <c r="L239" s="783" t="s">
        <v>77</v>
      </c>
      <c r="M239" s="805" t="s">
        <v>142</v>
      </c>
      <c r="N239" s="760" t="s">
        <v>79</v>
      </c>
      <c r="O239" s="208"/>
      <c r="P239" s="174"/>
      <c r="Q239" s="174"/>
      <c r="R239" s="211"/>
      <c r="S239" s="208"/>
      <c r="T239" s="171"/>
      <c r="U239" s="171"/>
      <c r="V239" s="173"/>
      <c r="W239" s="208"/>
      <c r="X239" s="171"/>
      <c r="Y239" s="171"/>
      <c r="Z239" s="504"/>
      <c r="AA239" s="152"/>
      <c r="AB239" s="171" t="s">
        <v>76</v>
      </c>
      <c r="AC239" s="504"/>
      <c r="AD239" s="504"/>
      <c r="AE239" s="57"/>
      <c r="AF239" s="151"/>
      <c r="AG239" s="504"/>
      <c r="AH239" s="24"/>
      <c r="AI239" s="152"/>
      <c r="AJ239" s="151"/>
      <c r="AK239" s="504"/>
      <c r="AL239" s="504"/>
      <c r="AM239" s="152"/>
      <c r="AN239" s="151"/>
      <c r="AO239" s="504"/>
      <c r="AP239" s="504"/>
      <c r="AQ239" s="504"/>
      <c r="AR239" s="152"/>
      <c r="AS239" s="151"/>
      <c r="AT239" s="504"/>
      <c r="AU239" s="504"/>
      <c r="AV239" s="272"/>
      <c r="AW239" s="151"/>
      <c r="AX239" s="504"/>
      <c r="AY239" s="504"/>
      <c r="AZ239" s="504"/>
      <c r="BA239" s="151"/>
      <c r="BB239" s="504"/>
      <c r="BC239" s="504"/>
      <c r="BD239" s="272"/>
      <c r="BE239" s="151"/>
      <c r="BF239" s="504"/>
      <c r="BG239" s="504"/>
      <c r="BH239" s="152"/>
      <c r="BI239" s="151"/>
      <c r="BJ239" s="504"/>
      <c r="BK239" s="504"/>
      <c r="BL239" s="152"/>
      <c r="BM239" s="153">
        <f>COUNTIF(O239:AA239,"E")</f>
        <v>0</v>
      </c>
      <c r="BN239" s="154">
        <f>COUNTIF(AB239:AM239,"E")</f>
        <v>0</v>
      </c>
      <c r="BO239" s="154">
        <f>COUNTIF(AN239:AZ239,"E")</f>
        <v>0</v>
      </c>
      <c r="BP239" s="154">
        <f>COUNTIF(BA239:BL239,"E")</f>
        <v>0</v>
      </c>
      <c r="BQ239" s="155">
        <f t="shared" si="99"/>
        <v>0</v>
      </c>
      <c r="BR239" s="523" t="e">
        <f>+SUM(BM240)/(BM239)</f>
        <v>#DIV/0!</v>
      </c>
      <c r="BS239" s="523" t="e">
        <f>+SUM(BN240)/(BN239)</f>
        <v>#DIV/0!</v>
      </c>
      <c r="BT239" s="523" t="e">
        <f>+SUM(BO240)/(BO239)</f>
        <v>#DIV/0!</v>
      </c>
      <c r="BU239" s="523" t="e">
        <f>+SUM(BP240)/(BP239)</f>
        <v>#DIV/0!</v>
      </c>
      <c r="BV239" s="523" t="e">
        <f>+SUM(BQ240)/(BQ239)</f>
        <v>#DIV/0!</v>
      </c>
    </row>
    <row r="240" spans="1:78" s="5" customFormat="1" ht="18.75" hidden="1" customHeight="1" outlineLevel="1" x14ac:dyDescent="0.25">
      <c r="A240" s="500"/>
      <c r="B240" s="989"/>
      <c r="C240" s="875"/>
      <c r="D240" s="1009"/>
      <c r="E240" s="899"/>
      <c r="F240" s="942" t="s">
        <v>250</v>
      </c>
      <c r="G240" s="25" t="s">
        <v>80</v>
      </c>
      <c r="H240" s="1005"/>
      <c r="I240" s="784"/>
      <c r="J240" s="784"/>
      <c r="K240" s="784"/>
      <c r="L240" s="784"/>
      <c r="M240" s="806"/>
      <c r="N240" s="760"/>
      <c r="O240" s="209"/>
      <c r="P240" s="203"/>
      <c r="Q240" s="203"/>
      <c r="R240" s="210"/>
      <c r="S240" s="209"/>
      <c r="T240" s="204"/>
      <c r="U240" s="204"/>
      <c r="V240" s="225"/>
      <c r="W240" s="209"/>
      <c r="X240" s="204"/>
      <c r="Y240" s="204"/>
      <c r="Z240" s="168"/>
      <c r="AA240" s="169"/>
      <c r="AB240" s="170"/>
      <c r="AC240" s="168"/>
      <c r="AD240" s="168"/>
      <c r="AE240" s="59"/>
      <c r="AF240" s="170"/>
      <c r="AG240" s="168"/>
      <c r="AH240" s="54"/>
      <c r="AI240" s="169"/>
      <c r="AJ240" s="170"/>
      <c r="AK240" s="168"/>
      <c r="AL240" s="168"/>
      <c r="AM240" s="169"/>
      <c r="AN240" s="170"/>
      <c r="AO240" s="168"/>
      <c r="AP240" s="168"/>
      <c r="AQ240" s="168"/>
      <c r="AR240" s="169"/>
      <c r="AS240" s="170"/>
      <c r="AT240" s="168"/>
      <c r="AU240" s="168"/>
      <c r="AV240" s="274"/>
      <c r="AW240" s="170"/>
      <c r="AX240" s="168"/>
      <c r="AY240" s="168"/>
      <c r="AZ240" s="168"/>
      <c r="BA240" s="170"/>
      <c r="BB240" s="168"/>
      <c r="BC240" s="168"/>
      <c r="BD240" s="274"/>
      <c r="BE240" s="170"/>
      <c r="BF240" s="168"/>
      <c r="BG240" s="168"/>
      <c r="BH240" s="169"/>
      <c r="BI240" s="170"/>
      <c r="BJ240" s="168"/>
      <c r="BK240" s="168"/>
      <c r="BL240" s="169"/>
      <c r="BM240" s="153">
        <f>COUNTIF(O240:AA240,"E")</f>
        <v>0</v>
      </c>
      <c r="BN240" s="154">
        <f>COUNTIF(AB240:AM240,"E")</f>
        <v>0</v>
      </c>
      <c r="BO240" s="154">
        <f>COUNTIF(AN240:AZ240,"E")</f>
        <v>0</v>
      </c>
      <c r="BP240" s="154">
        <f>COUNTIF(BA240:BL240,"E")</f>
        <v>0</v>
      </c>
      <c r="BQ240" s="155">
        <f t="shared" si="99"/>
        <v>0</v>
      </c>
      <c r="BR240" s="523"/>
      <c r="BS240" s="523"/>
      <c r="BT240" s="523"/>
      <c r="BU240" s="523"/>
      <c r="BV240" s="523"/>
    </row>
    <row r="241" spans="1:78" s="5" customFormat="1" ht="18.75" hidden="1" customHeight="1" outlineLevel="1" x14ac:dyDescent="0.25">
      <c r="A241" s="500"/>
      <c r="B241" s="989"/>
      <c r="C241" s="875"/>
      <c r="D241" s="1009"/>
      <c r="E241" s="895" t="s">
        <v>307</v>
      </c>
      <c r="F241" s="1011" t="s">
        <v>308</v>
      </c>
      <c r="G241" s="25" t="s">
        <v>76</v>
      </c>
      <c r="H241" s="1008" t="s">
        <v>77</v>
      </c>
      <c r="I241" s="783" t="s">
        <v>77</v>
      </c>
      <c r="J241" s="783"/>
      <c r="K241" s="783"/>
      <c r="L241" s="783" t="s">
        <v>77</v>
      </c>
      <c r="M241" s="805" t="s">
        <v>142</v>
      </c>
      <c r="N241" s="760" t="s">
        <v>79</v>
      </c>
      <c r="O241" s="208"/>
      <c r="P241" s="174"/>
      <c r="Q241" s="174"/>
      <c r="R241" s="211"/>
      <c r="S241" s="208"/>
      <c r="T241" s="171"/>
      <c r="U241" s="171"/>
      <c r="V241" s="173"/>
      <c r="W241" s="208"/>
      <c r="X241" s="171"/>
      <c r="Y241" s="171"/>
      <c r="Z241" s="504"/>
      <c r="AA241" s="152"/>
      <c r="AB241" s="151"/>
      <c r="AC241" s="504"/>
      <c r="AD241" s="504"/>
      <c r="AE241" s="57"/>
      <c r="AF241" s="151"/>
      <c r="AG241" s="504"/>
      <c r="AH241" s="24"/>
      <c r="AI241" s="152"/>
      <c r="AJ241" s="151"/>
      <c r="AK241" s="504"/>
      <c r="AL241" s="504"/>
      <c r="AM241" s="152"/>
      <c r="AN241" s="151"/>
      <c r="AO241" s="504" t="s">
        <v>76</v>
      </c>
      <c r="AP241" s="504" t="s">
        <v>76</v>
      </c>
      <c r="AQ241" s="504"/>
      <c r="AR241" s="152" t="s">
        <v>76</v>
      </c>
      <c r="AS241" s="151"/>
      <c r="AT241" s="504"/>
      <c r="AU241" s="504"/>
      <c r="AV241" s="272"/>
      <c r="AW241" s="151"/>
      <c r="AX241" s="504"/>
      <c r="AY241" s="504"/>
      <c r="AZ241" s="504"/>
      <c r="BA241" s="151"/>
      <c r="BB241" s="504"/>
      <c r="BC241" s="504"/>
      <c r="BD241" s="272"/>
      <c r="BE241" s="151"/>
      <c r="BF241" s="504"/>
      <c r="BG241" s="504"/>
      <c r="BH241" s="152"/>
      <c r="BI241" s="151"/>
      <c r="BJ241" s="504"/>
      <c r="BK241" s="504"/>
      <c r="BL241" s="152"/>
      <c r="BM241" s="153">
        <f>COUNTIF(O241:AA241,"E")</f>
        <v>0</v>
      </c>
      <c r="BN241" s="154">
        <f>COUNTIF(AB241:AM241,"E")</f>
        <v>0</v>
      </c>
      <c r="BO241" s="154">
        <f>COUNTIF(AN241:AZ241,"E")</f>
        <v>0</v>
      </c>
      <c r="BP241" s="154">
        <f>COUNTIF(BA241:BL241,"E")</f>
        <v>0</v>
      </c>
      <c r="BQ241" s="155">
        <f t="shared" si="99"/>
        <v>0</v>
      </c>
      <c r="BR241" s="523" t="e">
        <f>+SUM(BM242)/(BM241)</f>
        <v>#DIV/0!</v>
      </c>
      <c r="BS241" s="523" t="e">
        <f>+SUM(BN242)/(BN241)</f>
        <v>#DIV/0!</v>
      </c>
      <c r="BT241" s="523" t="e">
        <f>+SUM(BO242)/(BO241)</f>
        <v>#DIV/0!</v>
      </c>
      <c r="BU241" s="523" t="e">
        <f>+SUM(BP242)/(BP241)</f>
        <v>#DIV/0!</v>
      </c>
      <c r="BV241" s="523" t="e">
        <f>+SUM(BQ242)/(BQ241)</f>
        <v>#DIV/0!</v>
      </c>
    </row>
    <row r="242" spans="1:78" s="5" customFormat="1" ht="18.75" hidden="1" customHeight="1" outlineLevel="1" x14ac:dyDescent="0.25">
      <c r="A242" s="500"/>
      <c r="B242" s="989"/>
      <c r="C242" s="875"/>
      <c r="D242" s="1009"/>
      <c r="E242" s="899"/>
      <c r="F242" s="1012"/>
      <c r="G242" s="25" t="s">
        <v>80</v>
      </c>
      <c r="H242" s="1005"/>
      <c r="I242" s="784"/>
      <c r="J242" s="784"/>
      <c r="K242" s="784"/>
      <c r="L242" s="784"/>
      <c r="M242" s="806"/>
      <c r="N242" s="760"/>
      <c r="O242" s="209"/>
      <c r="P242" s="203"/>
      <c r="Q242" s="203"/>
      <c r="R242" s="210"/>
      <c r="S242" s="209"/>
      <c r="T242" s="204"/>
      <c r="U242" s="204"/>
      <c r="V242" s="225"/>
      <c r="W242" s="209"/>
      <c r="X242" s="204"/>
      <c r="Y242" s="204"/>
      <c r="Z242" s="168"/>
      <c r="AA242" s="169"/>
      <c r="AB242" s="170"/>
      <c r="AC242" s="168"/>
      <c r="AD242" s="168"/>
      <c r="AE242" s="59"/>
      <c r="AF242" s="170"/>
      <c r="AG242" s="168"/>
      <c r="AH242" s="54"/>
      <c r="AI242" s="169"/>
      <c r="AJ242" s="170"/>
      <c r="AK242" s="168"/>
      <c r="AL242" s="168"/>
      <c r="AM242" s="169"/>
      <c r="AN242" s="170"/>
      <c r="AO242" s="168"/>
      <c r="AP242" s="168"/>
      <c r="AQ242" s="168"/>
      <c r="AR242" s="169"/>
      <c r="AS242" s="170"/>
      <c r="AT242" s="168"/>
      <c r="AU242" s="168"/>
      <c r="AV242" s="274"/>
      <c r="AW242" s="170"/>
      <c r="AX242" s="168"/>
      <c r="AY242" s="168"/>
      <c r="AZ242" s="168"/>
      <c r="BA242" s="170"/>
      <c r="BB242" s="168"/>
      <c r="BC242" s="168"/>
      <c r="BD242" s="274"/>
      <c r="BE242" s="170"/>
      <c r="BF242" s="168"/>
      <c r="BG242" s="168"/>
      <c r="BH242" s="169"/>
      <c r="BI242" s="170"/>
      <c r="BJ242" s="168"/>
      <c r="BK242" s="168"/>
      <c r="BL242" s="169"/>
      <c r="BM242" s="153">
        <f>COUNTIF(O242:AA242,"E")</f>
        <v>0</v>
      </c>
      <c r="BN242" s="154">
        <f>COUNTIF(AB242:AM242,"E")</f>
        <v>0</v>
      </c>
      <c r="BO242" s="154">
        <f>COUNTIF(AN242:AZ242,"E")</f>
        <v>0</v>
      </c>
      <c r="BP242" s="154">
        <f>COUNTIF(BA242:BL242,"E")</f>
        <v>0</v>
      </c>
      <c r="BQ242" s="155">
        <f t="shared" si="99"/>
        <v>0</v>
      </c>
      <c r="BR242" s="523"/>
      <c r="BS242" s="523"/>
      <c r="BT242" s="523"/>
      <c r="BU242" s="523"/>
      <c r="BV242" s="523"/>
    </row>
    <row r="243" spans="1:78" s="5" customFormat="1" ht="18.75" hidden="1" customHeight="1" outlineLevel="1" x14ac:dyDescent="0.25">
      <c r="A243" s="500"/>
      <c r="B243" s="989"/>
      <c r="C243" s="875"/>
      <c r="D243" s="1009"/>
      <c r="E243" s="1013" t="s">
        <v>309</v>
      </c>
      <c r="F243" s="1014" t="s">
        <v>310</v>
      </c>
      <c r="G243" s="25" t="s">
        <v>76</v>
      </c>
      <c r="H243" s="1008" t="s">
        <v>77</v>
      </c>
      <c r="I243" s="783" t="s">
        <v>77</v>
      </c>
      <c r="J243" s="783"/>
      <c r="K243" s="783"/>
      <c r="L243" s="783" t="s">
        <v>77</v>
      </c>
      <c r="M243" s="805" t="s">
        <v>142</v>
      </c>
      <c r="N243" s="760" t="s">
        <v>79</v>
      </c>
      <c r="O243" s="212"/>
      <c r="P243" s="205"/>
      <c r="Q243" s="205"/>
      <c r="R243" s="290" t="s">
        <v>76</v>
      </c>
      <c r="S243" s="212"/>
      <c r="T243" s="206"/>
      <c r="U243" s="206"/>
      <c r="V243" s="291" t="s">
        <v>76</v>
      </c>
      <c r="W243" s="223"/>
      <c r="X243" s="206"/>
      <c r="Y243" s="206"/>
      <c r="Z243" s="291" t="s">
        <v>76</v>
      </c>
      <c r="AA243" s="248"/>
      <c r="AB243" s="249"/>
      <c r="AC243" s="247"/>
      <c r="AD243" s="247"/>
      <c r="AE243" s="291" t="s">
        <v>112</v>
      </c>
      <c r="AF243" s="249"/>
      <c r="AG243" s="247"/>
      <c r="AH243" s="247"/>
      <c r="AI243" s="291" t="s">
        <v>112</v>
      </c>
      <c r="AJ243" s="178"/>
      <c r="AK243" s="176"/>
      <c r="AL243" s="176"/>
      <c r="AM243" s="291" t="s">
        <v>112</v>
      </c>
      <c r="AN243" s="178"/>
      <c r="AO243" s="176"/>
      <c r="AP243" s="176"/>
      <c r="AQ243" s="176"/>
      <c r="AR243" s="291"/>
      <c r="AS243" s="178"/>
      <c r="AT243" s="176"/>
      <c r="AU243" s="176"/>
      <c r="AV243" s="276"/>
      <c r="AW243" s="178"/>
      <c r="AX243" s="176"/>
      <c r="AY243" s="176"/>
      <c r="AZ243" s="176"/>
      <c r="BA243" s="178"/>
      <c r="BB243" s="176"/>
      <c r="BC243" s="176"/>
      <c r="BD243" s="291"/>
      <c r="BE243" s="178"/>
      <c r="BF243" s="176"/>
      <c r="BG243" s="176"/>
      <c r="BH243" s="291" t="s">
        <v>76</v>
      </c>
      <c r="BI243" s="178"/>
      <c r="BJ243" s="176"/>
      <c r="BK243" s="176"/>
      <c r="BL243" s="177"/>
      <c r="BM243" s="52">
        <f>COUNTIF(O243:AA243,"P")</f>
        <v>3</v>
      </c>
      <c r="BN243" s="13">
        <f>COUNTIF(AB243:AM243,"P")</f>
        <v>3</v>
      </c>
      <c r="BO243" s="13">
        <f>COUNTIF(AN243:AZ243,"P")</f>
        <v>0</v>
      </c>
      <c r="BP243" s="13">
        <f>COUNTIF(BA243:BL243,"P")</f>
        <v>1</v>
      </c>
      <c r="BQ243" s="13">
        <f>SUM(BM243:BP243)</f>
        <v>7</v>
      </c>
      <c r="BR243" s="523">
        <f>+SUM(BM244)/(BM243)</f>
        <v>0</v>
      </c>
      <c r="BS243" s="523">
        <f>+SUM(BN244)/(BN243)</f>
        <v>0</v>
      </c>
      <c r="BT243" s="523" t="e">
        <f>+SUM(BO244)/(BO243)</f>
        <v>#DIV/0!</v>
      </c>
      <c r="BU243" s="523">
        <f>+SUM(BP244)/(BP243)</f>
        <v>0</v>
      </c>
      <c r="BV243" s="523">
        <f>+SUM(BQ244)/(BQ243)</f>
        <v>0</v>
      </c>
    </row>
    <row r="244" spans="1:78" s="5" customFormat="1" ht="18.75" hidden="1" customHeight="1" outlineLevel="1" thickBot="1" x14ac:dyDescent="0.3">
      <c r="A244" s="500"/>
      <c r="B244" s="989"/>
      <c r="C244" s="875"/>
      <c r="D244" s="1009"/>
      <c r="E244" s="1015"/>
      <c r="F244" s="1016"/>
      <c r="G244" s="25" t="s">
        <v>80</v>
      </c>
      <c r="H244" s="1005"/>
      <c r="I244" s="784"/>
      <c r="J244" s="784"/>
      <c r="K244" s="784"/>
      <c r="L244" s="784"/>
      <c r="M244" s="806"/>
      <c r="N244" s="760"/>
      <c r="O244" s="309"/>
      <c r="P244" s="310"/>
      <c r="Q244" s="310"/>
      <c r="R244" s="311"/>
      <c r="S244" s="309"/>
      <c r="T244" s="312"/>
      <c r="U244" s="312"/>
      <c r="V244" s="313"/>
      <c r="W244" s="314"/>
      <c r="X244" s="312"/>
      <c r="Y244" s="312"/>
      <c r="Z244" s="315"/>
      <c r="AA244" s="316"/>
      <c r="AB244" s="317"/>
      <c r="AC244" s="318"/>
      <c r="AD244" s="318"/>
      <c r="AE244" s="316"/>
      <c r="AF244" s="317"/>
      <c r="AG244" s="318"/>
      <c r="AH244" s="318"/>
      <c r="AI244" s="316"/>
      <c r="AJ244" s="317"/>
      <c r="AK244" s="318"/>
      <c r="AL244" s="318"/>
      <c r="AM244" s="316"/>
      <c r="AN244" s="317"/>
      <c r="AO244" s="318"/>
      <c r="AP244" s="318"/>
      <c r="AQ244" s="318"/>
      <c r="AR244" s="316"/>
      <c r="AS244" s="317"/>
      <c r="AT244" s="318"/>
      <c r="AU244" s="318"/>
      <c r="AV244" s="319"/>
      <c r="AW244" s="317"/>
      <c r="AX244" s="318"/>
      <c r="AY244" s="318"/>
      <c r="AZ244" s="318"/>
      <c r="BA244" s="317"/>
      <c r="BB244" s="318"/>
      <c r="BC244" s="318"/>
      <c r="BD244" s="319"/>
      <c r="BE244" s="317"/>
      <c r="BF244" s="318"/>
      <c r="BG244" s="318"/>
      <c r="BH244" s="316"/>
      <c r="BI244" s="317"/>
      <c r="BJ244" s="318"/>
      <c r="BK244" s="318"/>
      <c r="BL244" s="316"/>
      <c r="BM244" s="153">
        <f>COUNTIF(O244:AA244,"E")</f>
        <v>0</v>
      </c>
      <c r="BN244" s="154">
        <f>COUNTIF(AB244:AM244,"E")</f>
        <v>0</v>
      </c>
      <c r="BO244" s="154">
        <f>COUNTIF(AN244:AZ244,"E")</f>
        <v>0</v>
      </c>
      <c r="BP244" s="154">
        <f>COUNTIF(BA244:BL244,"E")</f>
        <v>0</v>
      </c>
      <c r="BQ244" s="155">
        <f t="shared" si="99"/>
        <v>0</v>
      </c>
      <c r="BR244" s="523"/>
      <c r="BS244" s="523"/>
      <c r="BT244" s="523"/>
      <c r="BU244" s="523"/>
      <c r="BV244" s="523"/>
    </row>
    <row r="245" spans="1:78" s="5" customFormat="1" ht="50.25" hidden="1" customHeight="1" outlineLevel="1" x14ac:dyDescent="0.25">
      <c r="A245" s="541">
        <v>104</v>
      </c>
      <c r="B245" s="989"/>
      <c r="C245" s="875"/>
      <c r="D245" s="1006" t="s">
        <v>311</v>
      </c>
      <c r="E245" s="1017" t="s">
        <v>595</v>
      </c>
      <c r="F245" s="1007"/>
      <c r="G245" s="25" t="s">
        <v>76</v>
      </c>
      <c r="H245" s="984" t="s">
        <v>77</v>
      </c>
      <c r="I245" s="783"/>
      <c r="J245" s="783"/>
      <c r="K245" s="783"/>
      <c r="L245" s="758" t="s">
        <v>77</v>
      </c>
      <c r="M245" s="805" t="s">
        <v>289</v>
      </c>
      <c r="N245" s="760" t="s">
        <v>79</v>
      </c>
      <c r="O245" s="293"/>
      <c r="P245" s="294"/>
      <c r="Q245" s="294"/>
      <c r="R245" s="294"/>
      <c r="S245" s="294"/>
      <c r="T245" s="295"/>
      <c r="U245" s="294"/>
      <c r="V245" s="296"/>
      <c r="W245" s="293" t="s">
        <v>76</v>
      </c>
      <c r="X245" s="295" t="s">
        <v>76</v>
      </c>
      <c r="Y245" s="295"/>
      <c r="Z245" s="297"/>
      <c r="AA245" s="298"/>
      <c r="AB245" s="299"/>
      <c r="AC245" s="297"/>
      <c r="AD245" s="297"/>
      <c r="AE245" s="298"/>
      <c r="AF245" s="299"/>
      <c r="AG245" s="297"/>
      <c r="AH245" s="297"/>
      <c r="AI245" s="298"/>
      <c r="AJ245" s="299"/>
      <c r="AK245" s="297"/>
      <c r="AL245" s="297"/>
      <c r="AM245" s="368"/>
      <c r="AN245" s="299"/>
      <c r="AO245" s="297"/>
      <c r="AP245" s="297"/>
      <c r="AQ245" s="297"/>
      <c r="AR245" s="298"/>
      <c r="AS245" s="299"/>
      <c r="AT245" s="297"/>
      <c r="AU245" s="297"/>
      <c r="AV245" s="300"/>
      <c r="AW245" s="299"/>
      <c r="AX245" s="297"/>
      <c r="AY245" s="297"/>
      <c r="AZ245" s="297"/>
      <c r="BA245" s="299"/>
      <c r="BB245" s="297"/>
      <c r="BC245" s="297"/>
      <c r="BD245" s="300"/>
      <c r="BE245" s="299"/>
      <c r="BF245" s="297"/>
      <c r="BG245" s="297"/>
      <c r="BH245" s="298"/>
      <c r="BI245" s="299"/>
      <c r="BJ245" s="294"/>
      <c r="BK245" s="297"/>
      <c r="BL245" s="298"/>
      <c r="BM245" s="156">
        <f>COUNTIF(O245:AA245,"P")</f>
        <v>2</v>
      </c>
      <c r="BN245" s="157">
        <f>COUNTIF(AB245:AM245,"P")</f>
        <v>0</v>
      </c>
      <c r="BO245" s="157">
        <f>COUNTIF(AN245:AZ245,"P")</f>
        <v>0</v>
      </c>
      <c r="BP245" s="157">
        <f>COUNTIF(BA245:BL245,"P")</f>
        <v>0</v>
      </c>
      <c r="BQ245" s="157">
        <f t="shared" ref="BQ245:BQ254" si="100">SUM(BM245:BP245)</f>
        <v>2</v>
      </c>
      <c r="BR245" s="523">
        <f>+SUM(BM246)/(BM245)</f>
        <v>0</v>
      </c>
      <c r="BS245" s="523" t="e">
        <f>+SUM(BN246)/(BN245)</f>
        <v>#DIV/0!</v>
      </c>
      <c r="BT245" s="523" t="e">
        <f>+SUM(BO246)/(BO245)</f>
        <v>#DIV/0!</v>
      </c>
      <c r="BU245" s="523" t="e">
        <f>+SUM(BP246)/(BP245)</f>
        <v>#DIV/0!</v>
      </c>
      <c r="BV245" s="523">
        <f>+SUM(BQ246)/(BQ245)</f>
        <v>0</v>
      </c>
    </row>
    <row r="246" spans="1:78" s="5" customFormat="1" ht="54" hidden="1" customHeight="1" outlineLevel="1" x14ac:dyDescent="0.25">
      <c r="A246" s="542"/>
      <c r="B246" s="989"/>
      <c r="C246" s="875"/>
      <c r="D246" s="1009"/>
      <c r="E246" s="972"/>
      <c r="F246" s="1010"/>
      <c r="G246" s="25" t="s">
        <v>80</v>
      </c>
      <c r="H246" s="985"/>
      <c r="I246" s="784"/>
      <c r="J246" s="784"/>
      <c r="K246" s="784"/>
      <c r="L246" s="758"/>
      <c r="M246" s="806"/>
      <c r="N246" s="760"/>
      <c r="O246" s="209"/>
      <c r="P246" s="203"/>
      <c r="Q246" s="203"/>
      <c r="R246" s="210"/>
      <c r="S246" s="209"/>
      <c r="T246" s="204"/>
      <c r="U246" s="204"/>
      <c r="V246" s="225"/>
      <c r="W246" s="209"/>
      <c r="X246" s="204"/>
      <c r="Y246" s="204"/>
      <c r="Z246" s="168"/>
      <c r="AA246" s="169"/>
      <c r="AB246" s="170"/>
      <c r="AC246" s="168"/>
      <c r="AD246" s="168"/>
      <c r="AE246" s="169"/>
      <c r="AF246" s="170"/>
      <c r="AG246" s="168"/>
      <c r="AH246" s="168"/>
      <c r="AI246" s="169"/>
      <c r="AJ246" s="170"/>
      <c r="AK246" s="168"/>
      <c r="AL246" s="168"/>
      <c r="AM246" s="169"/>
      <c r="AN246" s="170"/>
      <c r="AO246" s="168"/>
      <c r="AP246" s="168"/>
      <c r="AQ246" s="168"/>
      <c r="AR246" s="169"/>
      <c r="AS246" s="170"/>
      <c r="AT246" s="168"/>
      <c r="AU246" s="168"/>
      <c r="AV246" s="274"/>
      <c r="AW246" s="170"/>
      <c r="AX246" s="168"/>
      <c r="AY246" s="168"/>
      <c r="AZ246" s="168"/>
      <c r="BA246" s="170"/>
      <c r="BB246" s="168"/>
      <c r="BC246" s="168"/>
      <c r="BD246" s="274"/>
      <c r="BE246" s="170"/>
      <c r="BF246" s="168"/>
      <c r="BG246" s="168"/>
      <c r="BH246" s="169"/>
      <c r="BI246" s="170"/>
      <c r="BJ246" s="168"/>
      <c r="BK246" s="168"/>
      <c r="BL246" s="169"/>
      <c r="BM246" s="153">
        <f>COUNTIF(O246:AA246,"E")</f>
        <v>0</v>
      </c>
      <c r="BN246" s="154">
        <f>COUNTIF(AB246:AM246,"E")</f>
        <v>0</v>
      </c>
      <c r="BO246" s="154">
        <f>COUNTIF(AN246:AZ246,"E")</f>
        <v>0</v>
      </c>
      <c r="BP246" s="154">
        <f>COUNTIF(BA246:BL246,"E")</f>
        <v>0</v>
      </c>
      <c r="BQ246" s="155">
        <f t="shared" si="100"/>
        <v>0</v>
      </c>
      <c r="BR246" s="523"/>
      <c r="BS246" s="523"/>
      <c r="BT246" s="523"/>
      <c r="BU246" s="523"/>
      <c r="BV246" s="523"/>
    </row>
    <row r="247" spans="1:78" s="5" customFormat="1" ht="33.75" hidden="1" customHeight="1" outlineLevel="1" x14ac:dyDescent="0.25">
      <c r="A247" s="541">
        <v>105</v>
      </c>
      <c r="B247" s="989"/>
      <c r="C247" s="875"/>
      <c r="D247" s="1009"/>
      <c r="E247" s="971" t="s">
        <v>596</v>
      </c>
      <c r="F247" s="1007" t="s">
        <v>312</v>
      </c>
      <c r="G247" s="25" t="s">
        <v>76</v>
      </c>
      <c r="H247" s="984" t="s">
        <v>77</v>
      </c>
      <c r="I247" s="783"/>
      <c r="J247" s="783" t="s">
        <v>77</v>
      </c>
      <c r="K247" s="783" t="s">
        <v>77</v>
      </c>
      <c r="L247" s="758" t="s">
        <v>77</v>
      </c>
      <c r="M247" s="805" t="s">
        <v>289</v>
      </c>
      <c r="N247" s="760" t="s">
        <v>313</v>
      </c>
      <c r="O247" s="208"/>
      <c r="P247" s="174"/>
      <c r="Q247" s="174"/>
      <c r="R247" s="211" t="s">
        <v>76</v>
      </c>
      <c r="S247" s="208"/>
      <c r="T247" s="171"/>
      <c r="V247" s="173" t="s">
        <v>76</v>
      </c>
      <c r="W247" s="208"/>
      <c r="X247" s="171"/>
      <c r="Y247" s="171"/>
      <c r="Z247" s="504" t="s">
        <v>76</v>
      </c>
      <c r="AA247" s="152"/>
      <c r="AB247" s="171"/>
      <c r="AC247" s="171"/>
      <c r="AD247" s="171"/>
      <c r="AE247" s="66" t="s">
        <v>76</v>
      </c>
      <c r="AF247" s="56"/>
      <c r="AG247" s="25"/>
      <c r="AH247" s="505"/>
      <c r="AI247" s="173" t="s">
        <v>76</v>
      </c>
      <c r="AJ247" s="172"/>
      <c r="AK247" s="171"/>
      <c r="AL247" s="171"/>
      <c r="AM247" s="504" t="s">
        <v>76</v>
      </c>
      <c r="AN247" s="171"/>
      <c r="AO247" s="171"/>
      <c r="AP247" s="171" t="s">
        <v>76</v>
      </c>
      <c r="AQ247" s="171" t="s">
        <v>76</v>
      </c>
      <c r="AR247" s="173"/>
      <c r="AS247" s="172"/>
      <c r="AT247" s="171"/>
      <c r="AU247" s="505"/>
      <c r="AV247" s="265" t="s">
        <v>76</v>
      </c>
      <c r="AW247" s="159"/>
      <c r="AX247" s="505"/>
      <c r="AY247" s="505"/>
      <c r="AZ247" s="505" t="s">
        <v>76</v>
      </c>
      <c r="BA247" s="171"/>
      <c r="BB247" s="171"/>
      <c r="BC247" s="171"/>
      <c r="BD247" s="275" t="s">
        <v>76</v>
      </c>
      <c r="BE247" s="172"/>
      <c r="BF247" s="171"/>
      <c r="BG247" s="171"/>
      <c r="BH247" s="173" t="s">
        <v>76</v>
      </c>
      <c r="BI247" s="172"/>
      <c r="BJ247" s="504"/>
      <c r="BK247" s="171" t="s">
        <v>76</v>
      </c>
      <c r="BL247" s="173"/>
      <c r="BM247" s="156">
        <f>COUNTIF(O247:AA247,"P")</f>
        <v>3</v>
      </c>
      <c r="BN247" s="157">
        <f>COUNTIF(AB247:AM247,"P")</f>
        <v>3</v>
      </c>
      <c r="BO247" s="157">
        <f>COUNTIF(AN247:AZ247,"P")</f>
        <v>4</v>
      </c>
      <c r="BP247" s="157">
        <f>COUNTIF(BA247:BL247,"P")</f>
        <v>3</v>
      </c>
      <c r="BQ247" s="157">
        <f t="shared" si="100"/>
        <v>13</v>
      </c>
      <c r="BR247" s="523">
        <f>+SUM(BM248)/(BM247)</f>
        <v>0</v>
      </c>
      <c r="BS247" s="523">
        <f>+SUM(BN248)/(BN247)</f>
        <v>0</v>
      </c>
      <c r="BT247" s="523">
        <f>+SUM(BO248)/(BO247)</f>
        <v>0</v>
      </c>
      <c r="BU247" s="523">
        <f>+SUM(BP248)/(BP247)</f>
        <v>0</v>
      </c>
      <c r="BV247" s="523">
        <f>+SUM(BQ248)/(BQ247)</f>
        <v>0</v>
      </c>
    </row>
    <row r="248" spans="1:78" s="5" customFormat="1" ht="34.5" hidden="1" customHeight="1" outlineLevel="1" x14ac:dyDescent="0.25">
      <c r="A248" s="542"/>
      <c r="B248" s="989"/>
      <c r="C248" s="875"/>
      <c r="D248" s="1009"/>
      <c r="E248" s="972"/>
      <c r="F248" s="1010"/>
      <c r="G248" s="25" t="s">
        <v>80</v>
      </c>
      <c r="H248" s="985"/>
      <c r="I248" s="784"/>
      <c r="J248" s="784"/>
      <c r="K248" s="784"/>
      <c r="L248" s="758"/>
      <c r="M248" s="806"/>
      <c r="N248" s="760"/>
      <c r="O248" s="209"/>
      <c r="P248" s="203"/>
      <c r="Q248" s="203"/>
      <c r="R248" s="210"/>
      <c r="S248" s="209"/>
      <c r="T248" s="204"/>
      <c r="U248" s="204"/>
      <c r="V248" s="225"/>
      <c r="W248" s="209"/>
      <c r="X248" s="204"/>
      <c r="Y248" s="204"/>
      <c r="Z248" s="168"/>
      <c r="AA248" s="169"/>
      <c r="AB248" s="170"/>
      <c r="AC248" s="168"/>
      <c r="AD248" s="168"/>
      <c r="AE248" s="59"/>
      <c r="AF248" s="170"/>
      <c r="AG248" s="168"/>
      <c r="AH248" s="54"/>
      <c r="AI248" s="169"/>
      <c r="AJ248" s="170"/>
      <c r="AK248" s="168"/>
      <c r="AL248" s="168"/>
      <c r="AM248" s="169"/>
      <c r="AN248" s="170"/>
      <c r="AO248" s="168"/>
      <c r="AP248" s="168"/>
      <c r="AQ248" s="168"/>
      <c r="AR248" s="169"/>
      <c r="AS248" s="170"/>
      <c r="AT248" s="168"/>
      <c r="AU248" s="168"/>
      <c r="AV248" s="274"/>
      <c r="AW248" s="170"/>
      <c r="AX248" s="168"/>
      <c r="AY248" s="168"/>
      <c r="AZ248" s="168"/>
      <c r="BA248" s="170"/>
      <c r="BB248" s="168"/>
      <c r="BC248" s="168"/>
      <c r="BD248" s="274"/>
      <c r="BE248" s="170"/>
      <c r="BF248" s="168"/>
      <c r="BG248" s="168"/>
      <c r="BH248" s="169"/>
      <c r="BI248" s="170"/>
      <c r="BJ248" s="168"/>
      <c r="BK248" s="168"/>
      <c r="BL248" s="169"/>
      <c r="BM248" s="153">
        <f>COUNTIF(O248:AA248,"E")</f>
        <v>0</v>
      </c>
      <c r="BN248" s="154">
        <f>COUNTIF(AB248:AM248,"E")</f>
        <v>0</v>
      </c>
      <c r="BO248" s="154">
        <f>COUNTIF(AN248:AZ248,"E")</f>
        <v>0</v>
      </c>
      <c r="BP248" s="154">
        <f>COUNTIF(BA248:BL248,"E")</f>
        <v>0</v>
      </c>
      <c r="BQ248" s="155">
        <f t="shared" si="100"/>
        <v>0</v>
      </c>
      <c r="BR248" s="523"/>
      <c r="BS248" s="523"/>
      <c r="BT248" s="523"/>
      <c r="BU248" s="523"/>
      <c r="BV248" s="523"/>
    </row>
    <row r="249" spans="1:78" s="5" customFormat="1" ht="34.5" hidden="1" customHeight="1" outlineLevel="1" x14ac:dyDescent="0.25">
      <c r="A249" s="500"/>
      <c r="B249" s="989"/>
      <c r="C249" s="875"/>
      <c r="D249" s="1009"/>
      <c r="E249" s="895" t="s">
        <v>227</v>
      </c>
      <c r="F249" s="942" t="s">
        <v>249</v>
      </c>
      <c r="G249" s="25" t="s">
        <v>76</v>
      </c>
      <c r="H249" s="984" t="s">
        <v>77</v>
      </c>
      <c r="I249" s="783"/>
      <c r="J249" s="783"/>
      <c r="K249" s="783"/>
      <c r="L249" s="758" t="s">
        <v>77</v>
      </c>
      <c r="M249" s="805" t="s">
        <v>289</v>
      </c>
      <c r="N249" s="833" t="s">
        <v>314</v>
      </c>
      <c r="O249" s="208"/>
      <c r="P249" s="174"/>
      <c r="Q249" s="174"/>
      <c r="R249" s="211"/>
      <c r="S249" s="208"/>
      <c r="T249" s="171"/>
      <c r="U249" s="171"/>
      <c r="V249" s="173"/>
      <c r="W249" s="208"/>
      <c r="X249" s="171"/>
      <c r="Y249" s="171"/>
      <c r="Z249" s="504"/>
      <c r="AA249" s="152"/>
      <c r="AB249" s="151" t="s">
        <v>76</v>
      </c>
      <c r="AC249" s="504"/>
      <c r="AD249" s="504"/>
      <c r="AE249" s="57"/>
      <c r="AF249" s="151"/>
      <c r="AG249" s="504"/>
      <c r="AH249" s="24"/>
      <c r="AI249" s="152"/>
      <c r="AJ249" s="151"/>
      <c r="AK249" s="504"/>
      <c r="AL249" s="504"/>
      <c r="AM249" s="152"/>
      <c r="AN249" s="151" t="s">
        <v>76</v>
      </c>
      <c r="AO249" s="504"/>
      <c r="AP249" s="504"/>
      <c r="AQ249" s="504"/>
      <c r="AR249" s="152"/>
      <c r="AS249" s="151"/>
      <c r="AT249" s="504"/>
      <c r="AU249" s="504"/>
      <c r="AV249" s="272"/>
      <c r="AW249" s="151"/>
      <c r="AX249" s="504"/>
      <c r="AY249" s="504"/>
      <c r="AZ249" s="504"/>
      <c r="BA249" s="151" t="s">
        <v>76</v>
      </c>
      <c r="BB249" s="504"/>
      <c r="BC249" s="504"/>
      <c r="BD249" s="272"/>
      <c r="BE249" s="151"/>
      <c r="BF249" s="504"/>
      <c r="BG249" s="504"/>
      <c r="BH249" s="152"/>
      <c r="BI249" s="151"/>
      <c r="BJ249" s="504"/>
      <c r="BK249" s="504" t="s">
        <v>76</v>
      </c>
      <c r="BL249" s="152"/>
      <c r="BM249" s="153">
        <f>COUNTIF(O249:AA249,"E")</f>
        <v>0</v>
      </c>
      <c r="BN249" s="154">
        <f>COUNTIF(AB249:AM249,"E")</f>
        <v>0</v>
      </c>
      <c r="BO249" s="154">
        <f>COUNTIF(AN249:AZ249,"E")</f>
        <v>0</v>
      </c>
      <c r="BP249" s="154">
        <f>COUNTIF(BA249:BL249,"E")</f>
        <v>0</v>
      </c>
      <c r="BQ249" s="155">
        <f t="shared" si="100"/>
        <v>0</v>
      </c>
      <c r="BR249" s="488"/>
      <c r="BS249" s="488"/>
      <c r="BT249" s="488"/>
      <c r="BU249" s="488"/>
      <c r="BV249" s="488"/>
    </row>
    <row r="250" spans="1:78" s="5" customFormat="1" ht="34.5" hidden="1" customHeight="1" outlineLevel="1" x14ac:dyDescent="0.25">
      <c r="A250" s="500"/>
      <c r="B250" s="989"/>
      <c r="C250" s="875"/>
      <c r="D250" s="1009"/>
      <c r="E250" s="899"/>
      <c r="F250" s="942" t="s">
        <v>250</v>
      </c>
      <c r="G250" s="25" t="s">
        <v>80</v>
      </c>
      <c r="H250" s="985"/>
      <c r="I250" s="784"/>
      <c r="J250" s="784"/>
      <c r="K250" s="784"/>
      <c r="L250" s="758"/>
      <c r="M250" s="806"/>
      <c r="N250" s="839"/>
      <c r="O250" s="209"/>
      <c r="P250" s="203"/>
      <c r="Q250" s="203"/>
      <c r="R250" s="210"/>
      <c r="S250" s="209"/>
      <c r="T250" s="204"/>
      <c r="U250" s="204"/>
      <c r="V250" s="225"/>
      <c r="W250" s="209"/>
      <c r="X250" s="204"/>
      <c r="Y250" s="204"/>
      <c r="Z250" s="168"/>
      <c r="AA250" s="169"/>
      <c r="AB250" s="170"/>
      <c r="AC250" s="168"/>
      <c r="AD250" s="168"/>
      <c r="AE250" s="59"/>
      <c r="AF250" s="170"/>
      <c r="AG250" s="168"/>
      <c r="AH250" s="54"/>
      <c r="AI250" s="169"/>
      <c r="AJ250" s="170"/>
      <c r="AK250" s="168"/>
      <c r="AL250" s="168"/>
      <c r="AM250" s="169"/>
      <c r="AN250" s="170"/>
      <c r="AO250" s="168"/>
      <c r="AP250" s="168"/>
      <c r="AQ250" s="168"/>
      <c r="AR250" s="169"/>
      <c r="AS250" s="170"/>
      <c r="AT250" s="168"/>
      <c r="AU250" s="168"/>
      <c r="AV250" s="274"/>
      <c r="AW250" s="170"/>
      <c r="AX250" s="168"/>
      <c r="AY250" s="168"/>
      <c r="AZ250" s="168"/>
      <c r="BA250" s="170"/>
      <c r="BB250" s="168"/>
      <c r="BC250" s="168"/>
      <c r="BD250" s="274"/>
      <c r="BE250" s="170"/>
      <c r="BF250" s="168"/>
      <c r="BG250" s="168"/>
      <c r="BH250" s="169"/>
      <c r="BI250" s="170"/>
      <c r="BJ250" s="168"/>
      <c r="BK250" s="168"/>
      <c r="BL250" s="169"/>
      <c r="BM250" s="153">
        <f>COUNTIF(O250:AA250,"E")</f>
        <v>0</v>
      </c>
      <c r="BN250" s="154">
        <f>COUNTIF(AB250:AM250,"E")</f>
        <v>0</v>
      </c>
      <c r="BO250" s="154">
        <f>COUNTIF(AN250:AZ250,"E")</f>
        <v>0</v>
      </c>
      <c r="BP250" s="154">
        <f>COUNTIF(BA250:BL250,"E")</f>
        <v>0</v>
      </c>
      <c r="BQ250" s="155">
        <f t="shared" si="100"/>
        <v>0</v>
      </c>
      <c r="BR250" s="488"/>
      <c r="BS250" s="488"/>
      <c r="BT250" s="488"/>
      <c r="BU250" s="488"/>
      <c r="BV250" s="488"/>
    </row>
    <row r="251" spans="1:78" s="5" customFormat="1" ht="34.5" hidden="1" customHeight="1" outlineLevel="1" x14ac:dyDescent="0.25">
      <c r="A251" s="500"/>
      <c r="B251" s="989"/>
      <c r="C251" s="875"/>
      <c r="D251" s="1009"/>
      <c r="E251" s="895" t="s">
        <v>307</v>
      </c>
      <c r="F251" s="1011" t="s">
        <v>308</v>
      </c>
      <c r="G251" s="25" t="s">
        <v>76</v>
      </c>
      <c r="H251" s="984" t="s">
        <v>77</v>
      </c>
      <c r="I251" s="783"/>
      <c r="J251" s="783"/>
      <c r="K251" s="783"/>
      <c r="L251" s="758" t="s">
        <v>77</v>
      </c>
      <c r="M251" s="805" t="s">
        <v>289</v>
      </c>
      <c r="N251" s="833" t="s">
        <v>314</v>
      </c>
      <c r="O251" s="208"/>
      <c r="P251" s="174"/>
      <c r="Q251" s="174"/>
      <c r="R251" s="211"/>
      <c r="S251" s="208"/>
      <c r="T251" s="171"/>
      <c r="U251" s="171"/>
      <c r="V251" s="173"/>
      <c r="W251" s="208"/>
      <c r="X251" s="171"/>
      <c r="Y251" s="171"/>
      <c r="Z251" s="504"/>
      <c r="AA251" s="152"/>
      <c r="AB251" s="151"/>
      <c r="AC251" s="504"/>
      <c r="AD251" s="504"/>
      <c r="AE251" s="57"/>
      <c r="AF251" s="151"/>
      <c r="AG251" s="504"/>
      <c r="AH251" s="24"/>
      <c r="AI251" s="152"/>
      <c r="AJ251" s="151" t="s">
        <v>76</v>
      </c>
      <c r="AK251" s="504" t="s">
        <v>76</v>
      </c>
      <c r="AL251" s="504"/>
      <c r="AM251" s="152"/>
      <c r="AN251" s="151"/>
      <c r="AO251" s="504"/>
      <c r="AP251" s="504" t="s">
        <v>76</v>
      </c>
      <c r="AQ251" s="504" t="s">
        <v>76</v>
      </c>
      <c r="AR251" s="152"/>
      <c r="AS251" s="151"/>
      <c r="AT251" s="504"/>
      <c r="AU251" s="504"/>
      <c r="AV251" s="272"/>
      <c r="AW251" s="151"/>
      <c r="AX251" s="504"/>
      <c r="AY251" s="504"/>
      <c r="AZ251" s="504"/>
      <c r="BA251" s="151"/>
      <c r="BB251" s="504"/>
      <c r="BC251" s="504"/>
      <c r="BD251" s="272"/>
      <c r="BE251" s="151"/>
      <c r="BF251" s="504"/>
      <c r="BG251" s="504"/>
      <c r="BH251" s="152"/>
      <c r="BI251" s="151"/>
      <c r="BJ251" s="504"/>
      <c r="BK251" s="504"/>
      <c r="BL251" s="152"/>
      <c r="BM251" s="153">
        <f>COUNTIF(O251:AA251,"E")</f>
        <v>0</v>
      </c>
      <c r="BN251" s="154">
        <f>COUNTIF(AB251:AM251,"E")</f>
        <v>0</v>
      </c>
      <c r="BO251" s="154">
        <f>COUNTIF(AN251:AZ251,"E")</f>
        <v>0</v>
      </c>
      <c r="BP251" s="154">
        <f>COUNTIF(BA251:BL251,"E")</f>
        <v>0</v>
      </c>
      <c r="BQ251" s="155">
        <f t="shared" si="100"/>
        <v>0</v>
      </c>
      <c r="BR251" s="488"/>
      <c r="BS251" s="488"/>
      <c r="BT251" s="488"/>
      <c r="BU251" s="488"/>
      <c r="BV251" s="488"/>
    </row>
    <row r="252" spans="1:78" s="5" customFormat="1" ht="34.5" hidden="1" customHeight="1" outlineLevel="1" x14ac:dyDescent="0.25">
      <c r="A252" s="500"/>
      <c r="B252" s="989"/>
      <c r="C252" s="875"/>
      <c r="D252" s="1009"/>
      <c r="E252" s="899"/>
      <c r="F252" s="1012"/>
      <c r="G252" s="25" t="s">
        <v>80</v>
      </c>
      <c r="H252" s="985"/>
      <c r="I252" s="784"/>
      <c r="J252" s="784"/>
      <c r="K252" s="784"/>
      <c r="L252" s="758"/>
      <c r="M252" s="806"/>
      <c r="N252" s="839"/>
      <c r="O252" s="209"/>
      <c r="P252" s="203"/>
      <c r="Q252" s="203"/>
      <c r="R252" s="210"/>
      <c r="S252" s="209"/>
      <c r="T252" s="204"/>
      <c r="U252" s="204"/>
      <c r="V252" s="225"/>
      <c r="W252" s="209"/>
      <c r="X252" s="204"/>
      <c r="Y252" s="204"/>
      <c r="Z252" s="168"/>
      <c r="AA252" s="169"/>
      <c r="AB252" s="170"/>
      <c r="AC252" s="168"/>
      <c r="AD252" s="168"/>
      <c r="AE252" s="59"/>
      <c r="AF252" s="170"/>
      <c r="AG252" s="168"/>
      <c r="AH252" s="54"/>
      <c r="AI252" s="169"/>
      <c r="AJ252" s="170"/>
      <c r="AK252" s="168"/>
      <c r="AL252" s="168"/>
      <c r="AM252" s="169"/>
      <c r="AN252" s="170"/>
      <c r="AO252" s="168"/>
      <c r="AP252" s="168"/>
      <c r="AQ252" s="168"/>
      <c r="AR252" s="169"/>
      <c r="AS252" s="170"/>
      <c r="AT252" s="168"/>
      <c r="AU252" s="168"/>
      <c r="AV252" s="274"/>
      <c r="AW252" s="170"/>
      <c r="AX252" s="168"/>
      <c r="AY252" s="168"/>
      <c r="AZ252" s="168"/>
      <c r="BA252" s="170"/>
      <c r="BB252" s="168"/>
      <c r="BC252" s="168"/>
      <c r="BD252" s="274"/>
      <c r="BE252" s="170"/>
      <c r="BF252" s="168"/>
      <c r="BG252" s="168"/>
      <c r="BH252" s="169"/>
      <c r="BI252" s="170"/>
      <c r="BJ252" s="168"/>
      <c r="BK252" s="168"/>
      <c r="BL252" s="169"/>
      <c r="BM252" s="153">
        <f>COUNTIF(O252:AA252,"E")</f>
        <v>0</v>
      </c>
      <c r="BN252" s="154">
        <f>COUNTIF(AB252:AM252,"E")</f>
        <v>0</v>
      </c>
      <c r="BO252" s="154">
        <f>COUNTIF(AN252:AZ252,"E")</f>
        <v>0</v>
      </c>
      <c r="BP252" s="154">
        <f>COUNTIF(BA252:BL252,"E")</f>
        <v>0</v>
      </c>
      <c r="BQ252" s="155">
        <f t="shared" si="100"/>
        <v>0</v>
      </c>
      <c r="BR252" s="488"/>
      <c r="BS252" s="488"/>
      <c r="BT252" s="488"/>
      <c r="BU252" s="488"/>
      <c r="BV252" s="488"/>
    </row>
    <row r="253" spans="1:78" s="110" customFormat="1" ht="37.5" hidden="1" customHeight="1" outlineLevel="1" x14ac:dyDescent="0.25">
      <c r="A253" s="995"/>
      <c r="B253" s="989"/>
      <c r="C253" s="875"/>
      <c r="D253" s="1009"/>
      <c r="E253" s="1018" t="s">
        <v>597</v>
      </c>
      <c r="F253" s="1014" t="s">
        <v>310</v>
      </c>
      <c r="G253" s="947" t="s">
        <v>76</v>
      </c>
      <c r="H253" s="984" t="s">
        <v>77</v>
      </c>
      <c r="I253" s="783"/>
      <c r="J253" s="783"/>
      <c r="K253" s="783" t="s">
        <v>77</v>
      </c>
      <c r="L253" s="758" t="s">
        <v>77</v>
      </c>
      <c r="M253" s="805" t="s">
        <v>289</v>
      </c>
      <c r="N253" s="760" t="s">
        <v>79</v>
      </c>
      <c r="O253" s="212"/>
      <c r="P253" s="205"/>
      <c r="Q253" s="205"/>
      <c r="R253" s="213"/>
      <c r="S253" s="212"/>
      <c r="T253" s="206"/>
      <c r="U253" s="206"/>
      <c r="V253" s="226"/>
      <c r="W253" s="223"/>
      <c r="X253" s="206"/>
      <c r="Y253" s="206"/>
      <c r="Z253" s="247"/>
      <c r="AA253" s="248"/>
      <c r="AB253" s="249"/>
      <c r="AC253" s="247"/>
      <c r="AD253" s="247"/>
      <c r="AE253" s="248"/>
      <c r="AF253" s="249"/>
      <c r="AG253" s="247"/>
      <c r="AH253" s="247" t="s">
        <v>76</v>
      </c>
      <c r="AI253" s="177"/>
      <c r="AJ253" s="178"/>
      <c r="AK253" s="176"/>
      <c r="AL253" s="176" t="s">
        <v>76</v>
      </c>
      <c r="AM253" s="177"/>
      <c r="AN253" s="178"/>
      <c r="AO253" s="176"/>
      <c r="AP253" s="176"/>
      <c r="AQ253" s="176"/>
      <c r="AR253" s="177"/>
      <c r="AS253" s="178"/>
      <c r="AT253" s="176" t="s">
        <v>76</v>
      </c>
      <c r="AU253" s="176"/>
      <c r="AV253" s="276"/>
      <c r="AW253" s="178"/>
      <c r="AX253" s="176"/>
      <c r="AY253" s="176" t="s">
        <v>76</v>
      </c>
      <c r="AZ253" s="176"/>
      <c r="BA253" s="178"/>
      <c r="BB253" s="176"/>
      <c r="BC253" s="176"/>
      <c r="BD253" s="276"/>
      <c r="BE253" s="178"/>
      <c r="BF253" s="176" t="s">
        <v>76</v>
      </c>
      <c r="BG253" s="176"/>
      <c r="BH253" s="177"/>
      <c r="BI253" s="178"/>
      <c r="BJ253" s="176"/>
      <c r="BK253" s="176"/>
      <c r="BL253" s="177"/>
      <c r="BM253" s="156">
        <f>COUNTIF(O253:AA253,"P")</f>
        <v>0</v>
      </c>
      <c r="BN253" s="157">
        <f>COUNTIF(AB253:AM253,"P")</f>
        <v>2</v>
      </c>
      <c r="BO253" s="157">
        <f>COUNTIF(AN253:AZ253,"P")</f>
        <v>2</v>
      </c>
      <c r="BP253" s="157">
        <f>COUNTIF(BA253:BL253,"P")</f>
        <v>1</v>
      </c>
      <c r="BQ253" s="157">
        <f t="shared" si="100"/>
        <v>5</v>
      </c>
      <c r="BR253" s="523" t="e">
        <f>+SUM(BM254)/(BM253)</f>
        <v>#DIV/0!</v>
      </c>
      <c r="BS253" s="523">
        <f>+SUM(BN254)/(BN253)</f>
        <v>0</v>
      </c>
      <c r="BT253" s="523">
        <f>+SUM(BO254)/(BO253)</f>
        <v>0</v>
      </c>
      <c r="BU253" s="523">
        <f>+SUM(BP254)/(BP253)</f>
        <v>0</v>
      </c>
      <c r="BV253" s="523">
        <f>+SUM(BQ254)/(BQ253)</f>
        <v>0</v>
      </c>
      <c r="BX253" s="5"/>
      <c r="BY253" s="5"/>
      <c r="BZ253" s="5"/>
    </row>
    <row r="254" spans="1:78" s="5" customFormat="1" ht="34.5" hidden="1" customHeight="1" outlineLevel="1" thickBot="1" x14ac:dyDescent="0.3">
      <c r="A254" s="500"/>
      <c r="B254" s="989"/>
      <c r="C254" s="875"/>
      <c r="D254" s="1009"/>
      <c r="E254" s="1015"/>
      <c r="F254" s="1016"/>
      <c r="G254" s="25" t="s">
        <v>80</v>
      </c>
      <c r="H254" s="985"/>
      <c r="I254" s="784"/>
      <c r="J254" s="784"/>
      <c r="K254" s="784"/>
      <c r="L254" s="758"/>
      <c r="M254" s="806"/>
      <c r="N254" s="760"/>
      <c r="O254" s="209"/>
      <c r="P254" s="203"/>
      <c r="Q254" s="203"/>
      <c r="R254" s="210"/>
      <c r="S254" s="209"/>
      <c r="T254" s="204"/>
      <c r="U254" s="204"/>
      <c r="V254" s="225"/>
      <c r="W254" s="224"/>
      <c r="X254" s="204"/>
      <c r="Y254" s="204"/>
      <c r="Z254" s="54"/>
      <c r="AA254" s="169"/>
      <c r="AB254" s="170"/>
      <c r="AC254" s="168"/>
      <c r="AD254" s="168"/>
      <c r="AE254" s="169"/>
      <c r="AF254" s="170"/>
      <c r="AG254" s="168"/>
      <c r="AH254" s="168"/>
      <c r="AI254" s="169"/>
      <c r="AJ254" s="170"/>
      <c r="AK254" s="168"/>
      <c r="AL254" s="168"/>
      <c r="AM254" s="169"/>
      <c r="AN254" s="170"/>
      <c r="AO254" s="168"/>
      <c r="AP254" s="168"/>
      <c r="AQ254" s="168"/>
      <c r="AR254" s="169"/>
      <c r="AS254" s="170"/>
      <c r="AT254" s="168"/>
      <c r="AU254" s="168"/>
      <c r="AV254" s="274"/>
      <c r="AW254" s="170"/>
      <c r="AX254" s="168"/>
      <c r="AY254" s="168"/>
      <c r="AZ254" s="168"/>
      <c r="BA254" s="170"/>
      <c r="BB254" s="168"/>
      <c r="BC254" s="168"/>
      <c r="BD254" s="274"/>
      <c r="BE254" s="170"/>
      <c r="BF254" s="168"/>
      <c r="BG254" s="168"/>
      <c r="BH254" s="169"/>
      <c r="BI254" s="170"/>
      <c r="BJ254" s="168"/>
      <c r="BK254" s="168"/>
      <c r="BL254" s="169"/>
      <c r="BM254" s="153">
        <f>COUNTIF(O254:AA254,"E")</f>
        <v>0</v>
      </c>
      <c r="BN254" s="154">
        <f>COUNTIF(AB254:AM254,"E")</f>
        <v>0</v>
      </c>
      <c r="BO254" s="154">
        <f>COUNTIF(AN254:AZ254,"E")</f>
        <v>0</v>
      </c>
      <c r="BP254" s="154">
        <f>COUNTIF(BA254:BL254,"E")</f>
        <v>0</v>
      </c>
      <c r="BQ254" s="155">
        <f t="shared" si="100"/>
        <v>0</v>
      </c>
      <c r="BR254" s="523"/>
      <c r="BS254" s="523"/>
      <c r="BT254" s="523"/>
      <c r="BU254" s="523"/>
      <c r="BV254" s="523"/>
    </row>
    <row r="255" spans="1:78" s="5" customFormat="1" ht="33.75" customHeight="1" collapsed="1" thickBot="1" x14ac:dyDescent="0.3">
      <c r="A255" s="541"/>
      <c r="B255" s="989"/>
      <c r="C255" s="869"/>
      <c r="D255" s="1019" t="s">
        <v>315</v>
      </c>
      <c r="E255" s="1020" t="s">
        <v>598</v>
      </c>
      <c r="F255" s="1003" t="s">
        <v>288</v>
      </c>
      <c r="G255" s="12" t="s">
        <v>76</v>
      </c>
      <c r="H255" s="758" t="s">
        <v>77</v>
      </c>
      <c r="I255" s="758" t="s">
        <v>77</v>
      </c>
      <c r="J255" s="758" t="s">
        <v>77</v>
      </c>
      <c r="K255" s="758" t="s">
        <v>77</v>
      </c>
      <c r="L255" s="758" t="s">
        <v>77</v>
      </c>
      <c r="M255" s="805" t="s">
        <v>316</v>
      </c>
      <c r="N255" s="760" t="s">
        <v>79</v>
      </c>
      <c r="O255" s="194">
        <f>COUNTIF(O257:O272,"P")</f>
        <v>1</v>
      </c>
      <c r="P255" s="149">
        <f t="shared" ref="P255:BL255" si="101">COUNTIF(P257:P272,"P")</f>
        <v>2</v>
      </c>
      <c r="Q255" s="149">
        <f t="shared" si="101"/>
        <v>1</v>
      </c>
      <c r="R255" s="195">
        <f t="shared" si="101"/>
        <v>2</v>
      </c>
      <c r="S255" s="194">
        <f t="shared" si="101"/>
        <v>2</v>
      </c>
      <c r="T255" s="149">
        <f t="shared" si="101"/>
        <v>2</v>
      </c>
      <c r="U255" s="149">
        <f t="shared" si="101"/>
        <v>2</v>
      </c>
      <c r="V255" s="195">
        <f t="shared" si="101"/>
        <v>2</v>
      </c>
      <c r="W255" s="194">
        <f t="shared" si="101"/>
        <v>2</v>
      </c>
      <c r="X255" s="149">
        <f t="shared" si="101"/>
        <v>2</v>
      </c>
      <c r="Y255" s="149">
        <f t="shared" si="101"/>
        <v>2</v>
      </c>
      <c r="Z255" s="149">
        <f t="shared" si="101"/>
        <v>4</v>
      </c>
      <c r="AA255" s="195"/>
      <c r="AB255" s="194">
        <f t="shared" si="101"/>
        <v>2</v>
      </c>
      <c r="AC255" s="149">
        <f t="shared" si="101"/>
        <v>2</v>
      </c>
      <c r="AD255" s="149">
        <f t="shared" si="101"/>
        <v>3</v>
      </c>
      <c r="AE255" s="195">
        <f t="shared" si="101"/>
        <v>1</v>
      </c>
      <c r="AF255" s="194">
        <f t="shared" si="101"/>
        <v>2</v>
      </c>
      <c r="AG255" s="149">
        <f t="shared" si="101"/>
        <v>2</v>
      </c>
      <c r="AH255" s="149">
        <f t="shared" si="101"/>
        <v>2</v>
      </c>
      <c r="AI255" s="195">
        <f t="shared" si="101"/>
        <v>2</v>
      </c>
      <c r="AJ255" s="194">
        <f t="shared" si="101"/>
        <v>2</v>
      </c>
      <c r="AK255" s="149">
        <f t="shared" si="101"/>
        <v>2</v>
      </c>
      <c r="AL255" s="149">
        <f t="shared" si="101"/>
        <v>2</v>
      </c>
      <c r="AM255" s="195">
        <f t="shared" si="101"/>
        <v>2</v>
      </c>
      <c r="AN255" s="194">
        <f t="shared" si="101"/>
        <v>2</v>
      </c>
      <c r="AO255" s="149">
        <f t="shared" si="101"/>
        <v>2</v>
      </c>
      <c r="AP255" s="149"/>
      <c r="AQ255" s="149">
        <f t="shared" si="101"/>
        <v>1</v>
      </c>
      <c r="AR255" s="195">
        <f t="shared" si="101"/>
        <v>3</v>
      </c>
      <c r="AS255" s="194">
        <f t="shared" si="101"/>
        <v>2</v>
      </c>
      <c r="AT255" s="149">
        <f t="shared" si="101"/>
        <v>2</v>
      </c>
      <c r="AU255" s="149">
        <f t="shared" si="101"/>
        <v>2</v>
      </c>
      <c r="AV255" s="426"/>
      <c r="AW255" s="194">
        <f t="shared" si="101"/>
        <v>2</v>
      </c>
      <c r="AX255" s="149">
        <f t="shared" si="101"/>
        <v>2</v>
      </c>
      <c r="AY255" s="149"/>
      <c r="AZ255" s="149">
        <f t="shared" si="101"/>
        <v>3</v>
      </c>
      <c r="BA255" s="194">
        <f t="shared" si="101"/>
        <v>3</v>
      </c>
      <c r="BB255" s="149">
        <f t="shared" si="101"/>
        <v>2</v>
      </c>
      <c r="BC255" s="149">
        <f t="shared" si="101"/>
        <v>2</v>
      </c>
      <c r="BD255" s="149">
        <f t="shared" si="101"/>
        <v>2</v>
      </c>
      <c r="BE255" s="194">
        <f t="shared" si="101"/>
        <v>2</v>
      </c>
      <c r="BF255" s="149">
        <f t="shared" si="101"/>
        <v>2</v>
      </c>
      <c r="BG255" s="149">
        <f t="shared" si="101"/>
        <v>2</v>
      </c>
      <c r="BH255" s="195">
        <f t="shared" si="101"/>
        <v>2</v>
      </c>
      <c r="BI255" s="194">
        <f t="shared" si="101"/>
        <v>3</v>
      </c>
      <c r="BJ255" s="149">
        <f t="shared" si="101"/>
        <v>2</v>
      </c>
      <c r="BK255" s="149">
        <f t="shared" si="101"/>
        <v>1</v>
      </c>
      <c r="BL255" s="195">
        <f t="shared" si="101"/>
        <v>0</v>
      </c>
      <c r="BM255" s="514" t="e">
        <f>+SUM(BM258+BM260+BM262+BM264+BM266+BM268+BM270+BM272+BM274)/SUM(BM257+BM259+BM261+BM263+BM265+BM267+BM269+BM271+BM273)</f>
        <v>#REF!</v>
      </c>
      <c r="BN255" s="514" t="e">
        <f>+SUM(BN258+BN260+BN262+BN264+BN266+BN268+BN270+BN272+BN274)/SUM(BN257+BN259+BN261+BN263+BN265+BN267+BN269+BN271+BN273)</f>
        <v>#REF!</v>
      </c>
      <c r="BO255" s="514" t="e">
        <f>+SUM(BO258+BO260+BO262+BO264+BO266+BO268+BO270+BO272+BO274)/SUM(BO257+BO259+BO261+BO263+BO265+BO267+BO269+BO271+BO273)</f>
        <v>#REF!</v>
      </c>
      <c r="BP255" s="514" t="e">
        <f>+SUM(BP258+BP260+BP262+BP264+BP266+BP268+BP270+BP272+BP274)/SUM(BP257+BP259+BP261+BP263+BP265+BP267+BP269+BP271+BP273)</f>
        <v>#REF!</v>
      </c>
      <c r="BQ255" s="514" t="e">
        <f>+SUM(BQ258+BQ260+BQ262+BQ264+BQ266+BQ268+BQ270+BQ272+BQ274)/SUM(BQ257+BQ259+BQ261+BQ263+BQ265+BQ267+BQ269+BQ271+BQ273)</f>
        <v>#REF!</v>
      </c>
      <c r="BR255" s="514"/>
      <c r="BS255" s="514"/>
      <c r="BT255" s="514"/>
      <c r="BU255" s="514"/>
      <c r="BV255" s="514"/>
    </row>
    <row r="256" spans="1:78" s="5" customFormat="1" ht="21" customHeight="1" x14ac:dyDescent="0.25">
      <c r="A256" s="542"/>
      <c r="B256" s="989"/>
      <c r="C256" s="869"/>
      <c r="D256" s="1019"/>
      <c r="E256" s="1020"/>
      <c r="F256" s="1021"/>
      <c r="G256" s="12" t="s">
        <v>80</v>
      </c>
      <c r="H256" s="758"/>
      <c r="I256" s="758"/>
      <c r="J256" s="758"/>
      <c r="K256" s="758"/>
      <c r="L256" s="758"/>
      <c r="M256" s="806"/>
      <c r="N256" s="760"/>
      <c r="O256" s="196">
        <f>COUNTIF(O257:O272,"E")</f>
        <v>0</v>
      </c>
      <c r="P256" s="150">
        <f t="shared" ref="P256:BL256" si="102">COUNTIF(P257:P272,"E")</f>
        <v>0</v>
      </c>
      <c r="Q256" s="150">
        <f t="shared" si="102"/>
        <v>0</v>
      </c>
      <c r="R256" s="197">
        <f t="shared" si="102"/>
        <v>0</v>
      </c>
      <c r="S256" s="196">
        <f t="shared" si="102"/>
        <v>0</v>
      </c>
      <c r="T256" s="150">
        <f t="shared" si="102"/>
        <v>0</v>
      </c>
      <c r="U256" s="150">
        <f t="shared" si="102"/>
        <v>0</v>
      </c>
      <c r="V256" s="197">
        <f t="shared" si="102"/>
        <v>0</v>
      </c>
      <c r="W256" s="196">
        <f t="shared" si="102"/>
        <v>0</v>
      </c>
      <c r="X256" s="150">
        <f t="shared" si="102"/>
        <v>0</v>
      </c>
      <c r="Y256" s="150">
        <f t="shared" si="102"/>
        <v>0</v>
      </c>
      <c r="Z256" s="150">
        <f t="shared" si="102"/>
        <v>0</v>
      </c>
      <c r="AA256" s="197"/>
      <c r="AB256" s="196">
        <f t="shared" si="102"/>
        <v>0</v>
      </c>
      <c r="AC256" s="150">
        <f t="shared" si="102"/>
        <v>0</v>
      </c>
      <c r="AD256" s="150">
        <f t="shared" si="102"/>
        <v>0</v>
      </c>
      <c r="AE256" s="197">
        <f t="shared" si="102"/>
        <v>0</v>
      </c>
      <c r="AF256" s="196">
        <f t="shared" si="102"/>
        <v>0</v>
      </c>
      <c r="AG256" s="150">
        <f t="shared" si="102"/>
        <v>0</v>
      </c>
      <c r="AH256" s="150">
        <f t="shared" si="102"/>
        <v>0</v>
      </c>
      <c r="AI256" s="197">
        <f t="shared" si="102"/>
        <v>0</v>
      </c>
      <c r="AJ256" s="196">
        <f t="shared" si="102"/>
        <v>0</v>
      </c>
      <c r="AK256" s="150">
        <f t="shared" si="102"/>
        <v>0</v>
      </c>
      <c r="AL256" s="150">
        <f t="shared" si="102"/>
        <v>0</v>
      </c>
      <c r="AM256" s="197">
        <f t="shared" si="102"/>
        <v>0</v>
      </c>
      <c r="AN256" s="196">
        <f t="shared" si="102"/>
        <v>0</v>
      </c>
      <c r="AO256" s="150">
        <f t="shared" si="102"/>
        <v>0</v>
      </c>
      <c r="AP256" s="150">
        <f t="shared" si="102"/>
        <v>0</v>
      </c>
      <c r="AQ256" s="150">
        <f t="shared" si="102"/>
        <v>0</v>
      </c>
      <c r="AR256" s="197">
        <f t="shared" si="102"/>
        <v>0</v>
      </c>
      <c r="AS256" s="196">
        <f t="shared" si="102"/>
        <v>0</v>
      </c>
      <c r="AT256" s="150">
        <f t="shared" si="102"/>
        <v>0</v>
      </c>
      <c r="AU256" s="150">
        <f t="shared" si="102"/>
        <v>0</v>
      </c>
      <c r="AV256" s="423"/>
      <c r="AW256" s="196">
        <f t="shared" si="102"/>
        <v>0</v>
      </c>
      <c r="AX256" s="150">
        <f t="shared" si="102"/>
        <v>0</v>
      </c>
      <c r="AY256" s="150"/>
      <c r="AZ256" s="150">
        <f t="shared" si="102"/>
        <v>0</v>
      </c>
      <c r="BA256" s="196">
        <f t="shared" si="102"/>
        <v>0</v>
      </c>
      <c r="BB256" s="150">
        <f t="shared" si="102"/>
        <v>0</v>
      </c>
      <c r="BC256" s="150">
        <f t="shared" si="102"/>
        <v>0</v>
      </c>
      <c r="BD256" s="150">
        <f t="shared" si="102"/>
        <v>0</v>
      </c>
      <c r="BE256" s="196">
        <f t="shared" si="102"/>
        <v>0</v>
      </c>
      <c r="BF256" s="150">
        <f t="shared" si="102"/>
        <v>0</v>
      </c>
      <c r="BG256" s="150">
        <f t="shared" si="102"/>
        <v>0</v>
      </c>
      <c r="BH256" s="197">
        <f t="shared" si="102"/>
        <v>0</v>
      </c>
      <c r="BI256" s="196">
        <f t="shared" si="102"/>
        <v>0</v>
      </c>
      <c r="BJ256" s="150">
        <f t="shared" si="102"/>
        <v>0</v>
      </c>
      <c r="BK256" s="150">
        <f t="shared" si="102"/>
        <v>0</v>
      </c>
      <c r="BL256" s="197">
        <f t="shared" si="102"/>
        <v>0</v>
      </c>
      <c r="BM256" s="515"/>
      <c r="BN256" s="515"/>
      <c r="BO256" s="515"/>
      <c r="BP256" s="515"/>
      <c r="BQ256" s="515"/>
      <c r="BR256" s="515"/>
      <c r="BS256" s="515"/>
      <c r="BT256" s="515"/>
      <c r="BU256" s="515"/>
      <c r="BV256" s="515"/>
    </row>
    <row r="257" spans="1:74" s="5" customFormat="1" ht="15.75" hidden="1" customHeight="1" outlineLevel="1" x14ac:dyDescent="0.25">
      <c r="A257" s="541">
        <v>114</v>
      </c>
      <c r="B257" s="989"/>
      <c r="C257" s="869"/>
      <c r="D257" s="1022"/>
      <c r="E257" s="1023" t="s">
        <v>317</v>
      </c>
      <c r="F257" s="779" t="s">
        <v>318</v>
      </c>
      <c r="G257" s="12" t="s">
        <v>76</v>
      </c>
      <c r="H257" s="758" t="s">
        <v>77</v>
      </c>
      <c r="I257" s="758" t="s">
        <v>77</v>
      </c>
      <c r="J257" s="758"/>
      <c r="K257" s="758"/>
      <c r="L257" s="758" t="s">
        <v>77</v>
      </c>
      <c r="M257" s="805" t="s">
        <v>289</v>
      </c>
      <c r="N257" s="901" t="s">
        <v>319</v>
      </c>
      <c r="O257" s="159"/>
      <c r="P257" s="505"/>
      <c r="Q257" s="190"/>
      <c r="R257" s="160"/>
      <c r="S257" s="159"/>
      <c r="T257" s="505"/>
      <c r="U257" s="505"/>
      <c r="V257" s="160"/>
      <c r="W257" s="159"/>
      <c r="X257" s="505"/>
      <c r="Y257" s="505"/>
      <c r="Z257" s="505" t="s">
        <v>76</v>
      </c>
      <c r="AA257" s="160"/>
      <c r="AB257" s="159"/>
      <c r="AC257" s="175"/>
      <c r="AD257" s="505"/>
      <c r="AE257" s="160"/>
      <c r="AF257" s="159"/>
      <c r="AG257" s="505"/>
      <c r="AH257" s="505"/>
      <c r="AI257" s="160"/>
      <c r="AJ257" s="159"/>
      <c r="AK257" s="505"/>
      <c r="AL257" s="505"/>
      <c r="AM257" s="160"/>
      <c r="AN257" s="159"/>
      <c r="AO257" s="505"/>
      <c r="AP257" s="505"/>
      <c r="AQ257" s="505"/>
      <c r="AR257" s="160"/>
      <c r="AS257" s="159"/>
      <c r="AT257" s="505"/>
      <c r="AU257" s="505"/>
      <c r="AV257" s="265"/>
      <c r="AW257" s="159"/>
      <c r="AX257" s="505"/>
      <c r="AY257" s="505"/>
      <c r="AZ257" s="505"/>
      <c r="BA257" s="159"/>
      <c r="BB257" s="505"/>
      <c r="BC257" s="505"/>
      <c r="BD257" s="265"/>
      <c r="BE257" s="159"/>
      <c r="BF257" s="505"/>
      <c r="BG257" s="505"/>
      <c r="BH257" s="160"/>
      <c r="BI257" s="159"/>
      <c r="BJ257" s="505"/>
      <c r="BK257" s="505"/>
      <c r="BL257" s="160"/>
      <c r="BM257" s="156">
        <f>COUNTIF(O257:AA257,"P")</f>
        <v>1</v>
      </c>
      <c r="BN257" s="157">
        <f>COUNTIF(AB257:AM257,"P")</f>
        <v>0</v>
      </c>
      <c r="BO257" s="157">
        <f>COUNTIF(AN257:AZ257,"P")</f>
        <v>0</v>
      </c>
      <c r="BP257" s="157">
        <f>COUNTIF(BA257:BL257,"P")</f>
        <v>0</v>
      </c>
      <c r="BQ257" s="157">
        <f>SUM(BM257:BP257)</f>
        <v>1</v>
      </c>
      <c r="BR257" s="523">
        <f>+SUM(BM258)/(BM257)</f>
        <v>0</v>
      </c>
      <c r="BS257" s="523" t="e">
        <f>+SUM(BN258)/(BN257)</f>
        <v>#DIV/0!</v>
      </c>
      <c r="BT257" s="523" t="e">
        <f>+SUM(BO258)/(BO257)</f>
        <v>#DIV/0!</v>
      </c>
      <c r="BU257" s="523" t="e">
        <f>+SUM(BP258)/(BP257)</f>
        <v>#DIV/0!</v>
      </c>
      <c r="BV257" s="523">
        <f>+SUM(BQ258)/(BQ257)</f>
        <v>0</v>
      </c>
    </row>
    <row r="258" spans="1:74" s="5" customFormat="1" ht="15.75" hidden="1" customHeight="1" outlineLevel="1" x14ac:dyDescent="0.25">
      <c r="A258" s="542"/>
      <c r="B258" s="989"/>
      <c r="C258" s="869"/>
      <c r="D258" s="1022"/>
      <c r="E258" s="1023"/>
      <c r="F258" s="779"/>
      <c r="G258" s="12" t="s">
        <v>80</v>
      </c>
      <c r="H258" s="758"/>
      <c r="I258" s="758"/>
      <c r="J258" s="758"/>
      <c r="K258" s="758"/>
      <c r="L258" s="758"/>
      <c r="M258" s="806"/>
      <c r="N258" s="903"/>
      <c r="O258" s="162"/>
      <c r="P258" s="162"/>
      <c r="Q258" s="229"/>
      <c r="R258" s="163"/>
      <c r="S258" s="162"/>
      <c r="T258" s="162"/>
      <c r="U258" s="168"/>
      <c r="V258" s="169"/>
      <c r="W258" s="161"/>
      <c r="X258" s="168"/>
      <c r="Y258" s="168"/>
      <c r="Z258" s="168"/>
      <c r="AA258" s="169"/>
      <c r="AB258" s="170"/>
      <c r="AC258" s="168"/>
      <c r="AD258" s="168"/>
      <c r="AE258" s="169"/>
      <c r="AF258" s="170"/>
      <c r="AG258" s="168"/>
      <c r="AH258" s="168"/>
      <c r="AI258" s="169"/>
      <c r="AJ258" s="170"/>
      <c r="AK258" s="168"/>
      <c r="AL258" s="168"/>
      <c r="AM258" s="169"/>
      <c r="AN258" s="170"/>
      <c r="AO258" s="168"/>
      <c r="AP258" s="168"/>
      <c r="AQ258" s="168"/>
      <c r="AR258" s="169"/>
      <c r="AS258" s="170"/>
      <c r="AT258" s="168"/>
      <c r="AU258" s="168"/>
      <c r="AV258" s="274"/>
      <c r="AW258" s="170"/>
      <c r="AX258" s="168"/>
      <c r="AY258" s="168"/>
      <c r="AZ258" s="168"/>
      <c r="BA258" s="170"/>
      <c r="BB258" s="168"/>
      <c r="BC258" s="168"/>
      <c r="BD258" s="274"/>
      <c r="BE258" s="170"/>
      <c r="BF258" s="168"/>
      <c r="BG258" s="168"/>
      <c r="BH258" s="169"/>
      <c r="BI258" s="170"/>
      <c r="BJ258" s="168"/>
      <c r="BK258" s="168"/>
      <c r="BL258" s="168"/>
      <c r="BM258" s="153">
        <f>COUNTIF(O258:AA258,"E")</f>
        <v>0</v>
      </c>
      <c r="BN258" s="154">
        <f>COUNTIF(AB258:AM258,"E")</f>
        <v>0</v>
      </c>
      <c r="BO258" s="154">
        <f>COUNTIF(AN258:AZ258,"E")</f>
        <v>0</v>
      </c>
      <c r="BP258" s="154">
        <f>COUNTIF(BA258:BL258,"E")</f>
        <v>0</v>
      </c>
      <c r="BQ258" s="155">
        <f>SUM(BM258:BP258)</f>
        <v>0</v>
      </c>
      <c r="BR258" s="523"/>
      <c r="BS258" s="523"/>
      <c r="BT258" s="523"/>
      <c r="BU258" s="523"/>
      <c r="BV258" s="523"/>
    </row>
    <row r="259" spans="1:74" s="5" customFormat="1" ht="16.5" hidden="1" customHeight="1" outlineLevel="1" x14ac:dyDescent="0.25">
      <c r="A259" s="541"/>
      <c r="B259" s="989"/>
      <c r="C259" s="869"/>
      <c r="D259" s="1022"/>
      <c r="E259" s="1023" t="s">
        <v>320</v>
      </c>
      <c r="F259" s="779" t="s">
        <v>321</v>
      </c>
      <c r="G259" s="12" t="s">
        <v>76</v>
      </c>
      <c r="H259" s="758" t="s">
        <v>77</v>
      </c>
      <c r="I259" s="758" t="s">
        <v>77</v>
      </c>
      <c r="J259" s="758"/>
      <c r="K259" s="758"/>
      <c r="L259" s="758" t="s">
        <v>77</v>
      </c>
      <c r="M259" s="805" t="s">
        <v>289</v>
      </c>
      <c r="N259" s="901" t="s">
        <v>319</v>
      </c>
      <c r="O259" s="505"/>
      <c r="P259" s="505"/>
      <c r="Q259" s="190"/>
      <c r="R259" s="160"/>
      <c r="S259" s="505"/>
      <c r="T259" s="505"/>
      <c r="U259" s="504"/>
      <c r="V259" s="152"/>
      <c r="W259" s="159"/>
      <c r="X259" s="504"/>
      <c r="Y259" s="504"/>
      <c r="Z259" s="504"/>
      <c r="AA259" s="152"/>
      <c r="AB259" s="151"/>
      <c r="AC259" s="504"/>
      <c r="AD259" s="504"/>
      <c r="AE259" s="152"/>
      <c r="AF259" s="151"/>
      <c r="AG259" s="504"/>
      <c r="AH259" s="504"/>
      <c r="AI259" s="152"/>
      <c r="AJ259" s="151"/>
      <c r="AK259" s="504"/>
      <c r="AL259" s="504"/>
      <c r="AM259" s="152"/>
      <c r="AN259" s="151"/>
      <c r="AO259" s="504"/>
      <c r="AP259" s="504"/>
      <c r="AQ259" s="504"/>
      <c r="AR259" s="152" t="s">
        <v>76</v>
      </c>
      <c r="AS259" s="151"/>
      <c r="AT259" s="504"/>
      <c r="AU259" s="504"/>
      <c r="AV259" s="272"/>
      <c r="AW259" s="151"/>
      <c r="AX259" s="504"/>
      <c r="AY259" s="504"/>
      <c r="AZ259" s="504"/>
      <c r="BA259" s="151"/>
      <c r="BB259" s="504"/>
      <c r="BC259" s="504"/>
      <c r="BD259" s="272"/>
      <c r="BE259" s="151"/>
      <c r="BF259" s="504"/>
      <c r="BG259" s="504"/>
      <c r="BH259" s="152"/>
      <c r="BI259" s="151"/>
      <c r="BJ259" s="504"/>
      <c r="BK259" s="504"/>
      <c r="BL259" s="152"/>
      <c r="BM259" s="156">
        <f>COUNTIF(O259:AA259,"P")</f>
        <v>0</v>
      </c>
      <c r="BN259" s="157">
        <f>COUNTIF(AB259:AM259,"P")</f>
        <v>0</v>
      </c>
      <c r="BO259" s="157">
        <f>COUNTIF(AN259:AZ259,"P")</f>
        <v>1</v>
      </c>
      <c r="BP259" s="157">
        <f>COUNTIF(BA259:BL259,"P")</f>
        <v>0</v>
      </c>
      <c r="BQ259" s="157">
        <f t="shared" ref="BQ259:BQ272" si="103">SUM(BM259:BP259)</f>
        <v>1</v>
      </c>
      <c r="BR259" s="523" t="e">
        <f>+SUM(BM260)/(BM259)</f>
        <v>#DIV/0!</v>
      </c>
      <c r="BS259" s="523" t="e">
        <f>+SUM(BN260)/(BN259)</f>
        <v>#DIV/0!</v>
      </c>
      <c r="BT259" s="523">
        <f>+SUM(BO260)/(BO259)</f>
        <v>0</v>
      </c>
      <c r="BU259" s="523" t="e">
        <f>+SUM(BP260)/(BP259)</f>
        <v>#DIV/0!</v>
      </c>
      <c r="BV259" s="523">
        <f>+SUM(BQ260)/(BQ259)</f>
        <v>0</v>
      </c>
    </row>
    <row r="260" spans="1:74" s="5" customFormat="1" ht="18" hidden="1" customHeight="1" outlineLevel="1" x14ac:dyDescent="0.25">
      <c r="A260" s="542"/>
      <c r="B260" s="989"/>
      <c r="C260" s="869"/>
      <c r="D260" s="1022"/>
      <c r="E260" s="1023"/>
      <c r="F260" s="779"/>
      <c r="G260" s="12" t="s">
        <v>80</v>
      </c>
      <c r="H260" s="758"/>
      <c r="I260" s="758"/>
      <c r="J260" s="758"/>
      <c r="K260" s="758"/>
      <c r="L260" s="758"/>
      <c r="M260" s="806"/>
      <c r="N260" s="903"/>
      <c r="O260" s="346"/>
      <c r="P260" s="162"/>
      <c r="Q260" s="416"/>
      <c r="R260" s="163"/>
      <c r="S260" s="346"/>
      <c r="T260" s="162"/>
      <c r="U260" s="168"/>
      <c r="V260" s="169"/>
      <c r="W260" s="161"/>
      <c r="X260" s="168"/>
      <c r="Y260" s="168"/>
      <c r="Z260" s="168"/>
      <c r="AA260" s="169"/>
      <c r="AB260" s="170"/>
      <c r="AC260" s="168"/>
      <c r="AD260" s="168"/>
      <c r="AE260" s="169"/>
      <c r="AF260" s="170"/>
      <c r="AG260" s="168"/>
      <c r="AH260" s="168"/>
      <c r="AI260" s="169"/>
      <c r="AJ260" s="170"/>
      <c r="AK260" s="168"/>
      <c r="AL260" s="168"/>
      <c r="AM260" s="169"/>
      <c r="AN260" s="170"/>
      <c r="AO260" s="168"/>
      <c r="AP260" s="168"/>
      <c r="AQ260" s="168"/>
      <c r="AR260" s="169"/>
      <c r="AS260" s="170"/>
      <c r="AT260" s="168"/>
      <c r="AU260" s="168"/>
      <c r="AV260" s="274"/>
      <c r="AW260" s="170"/>
      <c r="AX260" s="168"/>
      <c r="AY260" s="168"/>
      <c r="AZ260" s="168"/>
      <c r="BA260" s="170"/>
      <c r="BB260" s="168"/>
      <c r="BC260" s="168"/>
      <c r="BD260" s="274"/>
      <c r="BE260" s="170"/>
      <c r="BF260" s="168"/>
      <c r="BG260" s="168"/>
      <c r="BH260" s="169"/>
      <c r="BI260" s="170"/>
      <c r="BJ260" s="168"/>
      <c r="BK260" s="168"/>
      <c r="BL260" s="168"/>
      <c r="BM260" s="153">
        <f>COUNTIF(O260:AA260,"E")</f>
        <v>0</v>
      </c>
      <c r="BN260" s="154">
        <f>COUNTIF(AB260:AM260,"E")</f>
        <v>0</v>
      </c>
      <c r="BO260" s="154">
        <f>COUNTIF(AN260:AZ260,"E")</f>
        <v>0</v>
      </c>
      <c r="BP260" s="154">
        <f>COUNTIF(BA260:BL260,"E")</f>
        <v>0</v>
      </c>
      <c r="BQ260" s="155">
        <f t="shared" si="103"/>
        <v>0</v>
      </c>
      <c r="BR260" s="523"/>
      <c r="BS260" s="523"/>
      <c r="BT260" s="523"/>
      <c r="BU260" s="523"/>
      <c r="BV260" s="523"/>
    </row>
    <row r="261" spans="1:74" s="5" customFormat="1" ht="15.75" hidden="1" customHeight="1" outlineLevel="1" x14ac:dyDescent="0.25">
      <c r="A261" s="541">
        <v>118</v>
      </c>
      <c r="B261" s="989"/>
      <c r="C261" s="869"/>
      <c r="D261" s="1022"/>
      <c r="E261" s="815" t="s">
        <v>322</v>
      </c>
      <c r="F261" s="779" t="s">
        <v>323</v>
      </c>
      <c r="G261" s="12" t="s">
        <v>76</v>
      </c>
      <c r="H261" s="758" t="s">
        <v>77</v>
      </c>
      <c r="I261" s="758" t="s">
        <v>77</v>
      </c>
      <c r="J261" s="758"/>
      <c r="K261" s="758"/>
      <c r="L261" s="758" t="s">
        <v>77</v>
      </c>
      <c r="M261" s="805" t="s">
        <v>289</v>
      </c>
      <c r="N261" s="901" t="s">
        <v>319</v>
      </c>
      <c r="O261" s="505"/>
      <c r="P261" s="505" t="s">
        <v>76</v>
      </c>
      <c r="Q261" s="190" t="s">
        <v>76</v>
      </c>
      <c r="R261" s="160" t="s">
        <v>76</v>
      </c>
      <c r="S261" s="505" t="s">
        <v>76</v>
      </c>
      <c r="T261" s="505" t="s">
        <v>76</v>
      </c>
      <c r="U261" s="505" t="s">
        <v>76</v>
      </c>
      <c r="V261" s="160" t="s">
        <v>76</v>
      </c>
      <c r="W261" s="159" t="s">
        <v>76</v>
      </c>
      <c r="X261" s="505" t="s">
        <v>76</v>
      </c>
      <c r="Y261" s="505" t="s">
        <v>76</v>
      </c>
      <c r="Z261" s="505" t="s">
        <v>76</v>
      </c>
      <c r="AA261" s="160"/>
      <c r="AB261" s="159" t="s">
        <v>76</v>
      </c>
      <c r="AC261" s="175" t="s">
        <v>76</v>
      </c>
      <c r="AD261" s="505" t="s">
        <v>76</v>
      </c>
      <c r="AE261" s="160"/>
      <c r="AF261" s="159" t="s">
        <v>76</v>
      </c>
      <c r="AG261" s="505" t="s">
        <v>76</v>
      </c>
      <c r="AH261" s="505" t="s">
        <v>76</v>
      </c>
      <c r="AI261" s="160" t="s">
        <v>76</v>
      </c>
      <c r="AJ261" s="159" t="s">
        <v>76</v>
      </c>
      <c r="AK261" s="505" t="s">
        <v>76</v>
      </c>
      <c r="AL261" s="505" t="s">
        <v>76</v>
      </c>
      <c r="AM261" s="160" t="s">
        <v>76</v>
      </c>
      <c r="AN261" s="159" t="s">
        <v>76</v>
      </c>
      <c r="AO261" s="505"/>
      <c r="AP261" s="505"/>
      <c r="AQ261" s="505" t="s">
        <v>76</v>
      </c>
      <c r="AR261" s="160" t="s">
        <v>76</v>
      </c>
      <c r="AS261" s="159" t="s">
        <v>76</v>
      </c>
      <c r="AT261" s="505" t="s">
        <v>76</v>
      </c>
      <c r="AU261" s="505" t="s">
        <v>76</v>
      </c>
      <c r="AV261" s="265" t="s">
        <v>76</v>
      </c>
      <c r="AW261" s="159" t="s">
        <v>76</v>
      </c>
      <c r="AX261" s="505" t="s">
        <v>76</v>
      </c>
      <c r="AY261" s="505" t="s">
        <v>76</v>
      </c>
      <c r="AZ261" s="505" t="s">
        <v>76</v>
      </c>
      <c r="BA261" s="159" t="s">
        <v>76</v>
      </c>
      <c r="BB261" s="505" t="s">
        <v>76</v>
      </c>
      <c r="BC261" s="505" t="s">
        <v>76</v>
      </c>
      <c r="BD261" s="265" t="s">
        <v>76</v>
      </c>
      <c r="BE261" s="159" t="s">
        <v>76</v>
      </c>
      <c r="BF261" s="505" t="s">
        <v>76</v>
      </c>
      <c r="BG261" s="505" t="s">
        <v>76</v>
      </c>
      <c r="BH261" s="160" t="s">
        <v>76</v>
      </c>
      <c r="BI261" s="159" t="s">
        <v>76</v>
      </c>
      <c r="BJ261" s="505" t="s">
        <v>76</v>
      </c>
      <c r="BK261" s="505"/>
      <c r="BL261" s="160"/>
      <c r="BM261" s="156">
        <f>COUNTIF(O261:AA261,"P")</f>
        <v>11</v>
      </c>
      <c r="BN261" s="157">
        <f>COUNTIF(AB261:AM261,"P")</f>
        <v>11</v>
      </c>
      <c r="BO261" s="157">
        <f>COUNTIF(AN261:AZ261,"P")</f>
        <v>11</v>
      </c>
      <c r="BP261" s="157">
        <f>COUNTIF(BA261:BL261,"P")</f>
        <v>10</v>
      </c>
      <c r="BQ261" s="157">
        <f t="shared" si="103"/>
        <v>43</v>
      </c>
      <c r="BR261" s="523">
        <f>+SUM(BM262)/(BM261)</f>
        <v>0</v>
      </c>
      <c r="BS261" s="523">
        <f>+SUM(BN262)/(BN261)</f>
        <v>0</v>
      </c>
      <c r="BT261" s="523">
        <f>+SUM(BO262)/(BO261)</f>
        <v>0</v>
      </c>
      <c r="BU261" s="523">
        <f>+SUM(BP262)/(BP261)</f>
        <v>0</v>
      </c>
      <c r="BV261" s="523">
        <f>+SUM(BQ262)/(BQ261)</f>
        <v>0</v>
      </c>
    </row>
    <row r="262" spans="1:74" s="5" customFormat="1" ht="15.75" hidden="1" customHeight="1" outlineLevel="1" x14ac:dyDescent="0.25">
      <c r="A262" s="542"/>
      <c r="B262" s="989"/>
      <c r="C262" s="869"/>
      <c r="D262" s="1022"/>
      <c r="E262" s="815"/>
      <c r="F262" s="779"/>
      <c r="G262" s="12" t="s">
        <v>80</v>
      </c>
      <c r="H262" s="758"/>
      <c r="I262" s="758"/>
      <c r="J262" s="758"/>
      <c r="K262" s="758"/>
      <c r="L262" s="758"/>
      <c r="M262" s="806"/>
      <c r="N262" s="903"/>
      <c r="O262" s="346"/>
      <c r="P262" s="162"/>
      <c r="Q262" s="416"/>
      <c r="R262" s="163"/>
      <c r="S262" s="346"/>
      <c r="T262" s="162"/>
      <c r="U262" s="162"/>
      <c r="V262" s="163"/>
      <c r="W262" s="161"/>
      <c r="X262" s="162"/>
      <c r="Y262" s="162"/>
      <c r="Z262" s="162"/>
      <c r="AA262" s="163"/>
      <c r="AB262" s="161"/>
      <c r="AC262" s="168"/>
      <c r="AD262" s="162"/>
      <c r="AE262" s="163"/>
      <c r="AF262" s="161"/>
      <c r="AG262" s="162"/>
      <c r="AH262" s="162"/>
      <c r="AI262" s="163"/>
      <c r="AJ262" s="161"/>
      <c r="AK262" s="162"/>
      <c r="AL262" s="162"/>
      <c r="AM262" s="163"/>
      <c r="AN262" s="161"/>
      <c r="AO262" s="162"/>
      <c r="AP262" s="162"/>
      <c r="AQ262" s="162"/>
      <c r="AR262" s="163"/>
      <c r="AS262" s="161"/>
      <c r="AT262" s="162"/>
      <c r="AU262" s="162"/>
      <c r="AV262" s="266"/>
      <c r="AW262" s="161"/>
      <c r="AX262" s="162"/>
      <c r="AY262" s="162"/>
      <c r="AZ262" s="162"/>
      <c r="BA262" s="161"/>
      <c r="BB262" s="162"/>
      <c r="BC262" s="162"/>
      <c r="BD262" s="266"/>
      <c r="BE262" s="161"/>
      <c r="BF262" s="162"/>
      <c r="BG262" s="162"/>
      <c r="BH262" s="163"/>
      <c r="BI262" s="161"/>
      <c r="BJ262" s="162"/>
      <c r="BK262" s="162"/>
      <c r="BL262" s="162"/>
      <c r="BM262" s="153">
        <f>COUNTIF(O262:AA262,"E")</f>
        <v>0</v>
      </c>
      <c r="BN262" s="154">
        <f>COUNTIF(AB262:AM262,"E")</f>
        <v>0</v>
      </c>
      <c r="BO262" s="154">
        <f>COUNTIF(AN262:AZ262,"E")</f>
        <v>0</v>
      </c>
      <c r="BP262" s="154">
        <f>COUNTIF(BA262:BL262,"E")</f>
        <v>0</v>
      </c>
      <c r="BQ262" s="155">
        <f t="shared" si="103"/>
        <v>0</v>
      </c>
      <c r="BR262" s="523"/>
      <c r="BS262" s="523"/>
      <c r="BT262" s="523"/>
      <c r="BU262" s="523"/>
      <c r="BV262" s="523"/>
    </row>
    <row r="263" spans="1:74" s="5" customFormat="1" ht="15.75" hidden="1" customHeight="1" outlineLevel="1" x14ac:dyDescent="0.25">
      <c r="A263" s="541">
        <v>120</v>
      </c>
      <c r="B263" s="989"/>
      <c r="C263" s="869"/>
      <c r="D263" s="1022"/>
      <c r="E263" s="815" t="s">
        <v>324</v>
      </c>
      <c r="F263" s="779" t="s">
        <v>325</v>
      </c>
      <c r="G263" s="12" t="s">
        <v>76</v>
      </c>
      <c r="H263" s="758" t="s">
        <v>77</v>
      </c>
      <c r="I263" s="758"/>
      <c r="J263" s="758" t="s">
        <v>77</v>
      </c>
      <c r="K263" s="758" t="s">
        <v>77</v>
      </c>
      <c r="L263" s="758" t="s">
        <v>77</v>
      </c>
      <c r="M263" s="805" t="s">
        <v>289</v>
      </c>
      <c r="N263" s="901" t="s">
        <v>319</v>
      </c>
      <c r="O263" s="505" t="s">
        <v>76</v>
      </c>
      <c r="P263" s="505" t="s">
        <v>76</v>
      </c>
      <c r="Q263" s="190"/>
      <c r="R263" s="160"/>
      <c r="S263" s="505"/>
      <c r="T263" s="505" t="s">
        <v>76</v>
      </c>
      <c r="U263" s="505" t="s">
        <v>76</v>
      </c>
      <c r="V263" s="160"/>
      <c r="W263" s="159"/>
      <c r="X263" s="505" t="s">
        <v>76</v>
      </c>
      <c r="Y263" s="505" t="s">
        <v>76</v>
      </c>
      <c r="Z263" s="505" t="s">
        <v>76</v>
      </c>
      <c r="AA263" s="160"/>
      <c r="AB263" s="159"/>
      <c r="AC263" s="175" t="s">
        <v>76</v>
      </c>
      <c r="AD263" s="505" t="s">
        <v>76</v>
      </c>
      <c r="AE263" s="160"/>
      <c r="AF263" s="159"/>
      <c r="AG263" s="505" t="s">
        <v>76</v>
      </c>
      <c r="AH263" s="505" t="s">
        <v>76</v>
      </c>
      <c r="AI263" s="160"/>
      <c r="AJ263" s="159"/>
      <c r="AK263" s="505" t="s">
        <v>76</v>
      </c>
      <c r="AL263" s="505" t="s">
        <v>76</v>
      </c>
      <c r="AM263" s="160"/>
      <c r="AN263" s="159"/>
      <c r="AO263" s="505" t="s">
        <v>76</v>
      </c>
      <c r="AP263" s="505" t="s">
        <v>76</v>
      </c>
      <c r="AQ263" s="505"/>
      <c r="AR263" s="160"/>
      <c r="AS263" s="159"/>
      <c r="AT263" s="505" t="s">
        <v>76</v>
      </c>
      <c r="AU263" s="505" t="s">
        <v>76</v>
      </c>
      <c r="AV263" s="265"/>
      <c r="AW263" s="159"/>
      <c r="AX263" s="505" t="s">
        <v>76</v>
      </c>
      <c r="AY263" s="505" t="s">
        <v>76</v>
      </c>
      <c r="AZ263" s="505" t="s">
        <v>76</v>
      </c>
      <c r="BA263" s="159"/>
      <c r="BB263" s="505" t="s">
        <v>76</v>
      </c>
      <c r="BC263" s="505" t="s">
        <v>76</v>
      </c>
      <c r="BD263" s="265"/>
      <c r="BE263" s="159"/>
      <c r="BF263" s="505" t="s">
        <v>76</v>
      </c>
      <c r="BG263" s="505" t="s">
        <v>76</v>
      </c>
      <c r="BH263" s="160"/>
      <c r="BI263" s="159"/>
      <c r="BJ263" s="505" t="s">
        <v>76</v>
      </c>
      <c r="BK263" s="505"/>
      <c r="BL263" s="160"/>
      <c r="BM263" s="156">
        <f>COUNTIF(O263:AA263,"P")</f>
        <v>7</v>
      </c>
      <c r="BN263" s="157">
        <f>COUNTIF(AB263:AM263,"P")</f>
        <v>6</v>
      </c>
      <c r="BO263" s="157">
        <f>COUNTIF(AN263:AZ263,"P")</f>
        <v>7</v>
      </c>
      <c r="BP263" s="157">
        <f>COUNTIF(BA263:BL263,"P")</f>
        <v>5</v>
      </c>
      <c r="BQ263" s="157">
        <f t="shared" si="103"/>
        <v>25</v>
      </c>
      <c r="BR263" s="523">
        <f>+SUM(BM264)/(BM263)</f>
        <v>0</v>
      </c>
      <c r="BS263" s="523">
        <f>+SUM(BN264)/(BN263)</f>
        <v>0</v>
      </c>
      <c r="BT263" s="523">
        <f>+SUM(BO264)/(BO263)</f>
        <v>0</v>
      </c>
      <c r="BU263" s="523">
        <f>+SUM(BP264)/(BP263)</f>
        <v>0</v>
      </c>
      <c r="BV263" s="523">
        <f>+SUM(BQ264)/(BQ263)</f>
        <v>0</v>
      </c>
    </row>
    <row r="264" spans="1:74" s="5" customFormat="1" ht="15.75" hidden="1" customHeight="1" outlineLevel="1" x14ac:dyDescent="0.25">
      <c r="A264" s="542"/>
      <c r="B264" s="989"/>
      <c r="C264" s="869"/>
      <c r="D264" s="1022"/>
      <c r="E264" s="815"/>
      <c r="F264" s="779"/>
      <c r="G264" s="12" t="s">
        <v>80</v>
      </c>
      <c r="H264" s="758"/>
      <c r="I264" s="758"/>
      <c r="J264" s="758"/>
      <c r="K264" s="758"/>
      <c r="L264" s="758"/>
      <c r="M264" s="806"/>
      <c r="N264" s="903"/>
      <c r="O264" s="162"/>
      <c r="P264" s="162"/>
      <c r="Q264" s="229"/>
      <c r="R264" s="163"/>
      <c r="S264" s="162"/>
      <c r="T264" s="162"/>
      <c r="U264" s="162"/>
      <c r="V264" s="163"/>
      <c r="W264" s="161"/>
      <c r="X264" s="162"/>
      <c r="Y264" s="162"/>
      <c r="Z264" s="162"/>
      <c r="AA264" s="163"/>
      <c r="AB264" s="161"/>
      <c r="AC264" s="168"/>
      <c r="AD264" s="162"/>
      <c r="AE264" s="163"/>
      <c r="AF264" s="161"/>
      <c r="AG264" s="162"/>
      <c r="AH264" s="162"/>
      <c r="AI264" s="163"/>
      <c r="AJ264" s="161"/>
      <c r="AK264" s="162"/>
      <c r="AL264" s="162"/>
      <c r="AM264" s="163"/>
      <c r="AN264" s="161"/>
      <c r="AO264" s="162"/>
      <c r="AP264" s="162"/>
      <c r="AQ264" s="162"/>
      <c r="AR264" s="163"/>
      <c r="AS264" s="161"/>
      <c r="AT264" s="162"/>
      <c r="AU264" s="162"/>
      <c r="AV264" s="266"/>
      <c r="AW264" s="161"/>
      <c r="AX264" s="162"/>
      <c r="AY264" s="162"/>
      <c r="AZ264" s="162"/>
      <c r="BA264" s="161"/>
      <c r="BB264" s="162"/>
      <c r="BC264" s="162"/>
      <c r="BD264" s="266"/>
      <c r="BE264" s="161"/>
      <c r="BF264" s="162"/>
      <c r="BG264" s="162"/>
      <c r="BH264" s="163"/>
      <c r="BI264" s="161"/>
      <c r="BJ264" s="162"/>
      <c r="BK264" s="162"/>
      <c r="BL264" s="162"/>
      <c r="BM264" s="153">
        <f>COUNTIF(O264:AA264,"E")</f>
        <v>0</v>
      </c>
      <c r="BN264" s="154">
        <f>COUNTIF(AB264:AM264,"E")</f>
        <v>0</v>
      </c>
      <c r="BO264" s="154">
        <f>COUNTIF(AN264:AZ264,"E")</f>
        <v>0</v>
      </c>
      <c r="BP264" s="154">
        <f>COUNTIF(BA264:BL264,"E")</f>
        <v>0</v>
      </c>
      <c r="BQ264" s="155">
        <f t="shared" si="103"/>
        <v>0</v>
      </c>
      <c r="BR264" s="523"/>
      <c r="BS264" s="523"/>
      <c r="BT264" s="523"/>
      <c r="BU264" s="523"/>
      <c r="BV264" s="523"/>
    </row>
    <row r="265" spans="1:74" s="5" customFormat="1" ht="15.75" hidden="1" customHeight="1" outlineLevel="1" x14ac:dyDescent="0.25">
      <c r="A265" s="541"/>
      <c r="B265" s="989"/>
      <c r="C265" s="869"/>
      <c r="D265" s="1022"/>
      <c r="E265" s="815" t="s">
        <v>326</v>
      </c>
      <c r="F265" s="1024" t="s">
        <v>327</v>
      </c>
      <c r="G265" s="12" t="s">
        <v>76</v>
      </c>
      <c r="H265" s="758" t="s">
        <v>77</v>
      </c>
      <c r="I265" s="758"/>
      <c r="J265" s="758"/>
      <c r="K265" s="758" t="s">
        <v>77</v>
      </c>
      <c r="L265" s="758" t="s">
        <v>77</v>
      </c>
      <c r="M265" s="805" t="s">
        <v>289</v>
      </c>
      <c r="N265" s="901" t="s">
        <v>328</v>
      </c>
      <c r="O265" s="505"/>
      <c r="P265" s="505"/>
      <c r="Q265" s="190"/>
      <c r="R265" s="160" t="s">
        <v>76</v>
      </c>
      <c r="S265" s="505"/>
      <c r="T265" s="505"/>
      <c r="U265" s="505"/>
      <c r="V265" s="160" t="s">
        <v>76</v>
      </c>
      <c r="W265" s="159"/>
      <c r="X265" s="505"/>
      <c r="Y265" s="505"/>
      <c r="Z265" s="505"/>
      <c r="AA265" s="160" t="s">
        <v>76</v>
      </c>
      <c r="AB265" s="159"/>
      <c r="AC265" s="504"/>
      <c r="AD265" s="505"/>
      <c r="AE265" s="160" t="s">
        <v>76</v>
      </c>
      <c r="AF265" s="159"/>
      <c r="AG265" s="505"/>
      <c r="AH265" s="505"/>
      <c r="AI265" s="160" t="s">
        <v>76</v>
      </c>
      <c r="AJ265" s="159"/>
      <c r="AK265" s="505"/>
      <c r="AL265" s="505"/>
      <c r="AM265" s="160" t="s">
        <v>76</v>
      </c>
      <c r="AN265" s="159"/>
      <c r="AO265" s="505"/>
      <c r="AP265" s="505"/>
      <c r="AQ265" s="505"/>
      <c r="AR265" s="160" t="s">
        <v>76</v>
      </c>
      <c r="AS265" s="159"/>
      <c r="AT265" s="505"/>
      <c r="AU265" s="505"/>
      <c r="AV265" s="265" t="s">
        <v>76</v>
      </c>
      <c r="AW265" s="159"/>
      <c r="AX265" s="505"/>
      <c r="AY265" s="505"/>
      <c r="AZ265" s="505" t="s">
        <v>76</v>
      </c>
      <c r="BA265" s="159"/>
      <c r="BB265" s="505"/>
      <c r="BC265" s="505"/>
      <c r="BD265" s="265" t="s">
        <v>76</v>
      </c>
      <c r="BE265" s="159"/>
      <c r="BF265" s="505"/>
      <c r="BG265" s="505"/>
      <c r="BH265" s="160" t="s">
        <v>76</v>
      </c>
      <c r="BI265" s="159"/>
      <c r="BJ265" s="505"/>
      <c r="BK265" s="505" t="s">
        <v>76</v>
      </c>
      <c r="BL265" s="160"/>
      <c r="BM265" s="156">
        <f>COUNTIF(O265:AA265,"P")</f>
        <v>3</v>
      </c>
      <c r="BN265" s="157">
        <f>COUNTIF(AB265:AM265,"P")</f>
        <v>3</v>
      </c>
      <c r="BO265" s="157">
        <f>COUNTIF(AN265:AZ265,"P")</f>
        <v>3</v>
      </c>
      <c r="BP265" s="157">
        <f>COUNTIF(BA265:BL265,"P")</f>
        <v>3</v>
      </c>
      <c r="BQ265" s="157">
        <f t="shared" si="103"/>
        <v>12</v>
      </c>
      <c r="BR265" s="523">
        <f>+SUM(BM266)/(BM265)</f>
        <v>0</v>
      </c>
      <c r="BS265" s="523">
        <f>+SUM(BN266)/(BN265)</f>
        <v>0</v>
      </c>
      <c r="BT265" s="523">
        <f>+SUM(BO266)/(BO265)</f>
        <v>0</v>
      </c>
      <c r="BU265" s="523">
        <f>+SUM(BP266)/(BP265)</f>
        <v>0</v>
      </c>
      <c r="BV265" s="523">
        <f>+SUM(BQ266)/(BQ265)</f>
        <v>0</v>
      </c>
    </row>
    <row r="266" spans="1:74" s="5" customFormat="1" ht="15.75" hidden="1" customHeight="1" outlineLevel="1" x14ac:dyDescent="0.25">
      <c r="A266" s="580"/>
      <c r="B266" s="989"/>
      <c r="C266" s="869"/>
      <c r="D266" s="1022"/>
      <c r="E266" s="815"/>
      <c r="F266" s="1025"/>
      <c r="G266" s="12" t="s">
        <v>80</v>
      </c>
      <c r="H266" s="758"/>
      <c r="I266" s="758"/>
      <c r="J266" s="758"/>
      <c r="K266" s="758"/>
      <c r="L266" s="758"/>
      <c r="M266" s="806"/>
      <c r="N266" s="903"/>
      <c r="O266" s="162"/>
      <c r="P266" s="162"/>
      <c r="Q266" s="229"/>
      <c r="R266" s="163"/>
      <c r="S266" s="162"/>
      <c r="T266" s="162"/>
      <c r="U266" s="162"/>
      <c r="V266" s="163"/>
      <c r="W266" s="161"/>
      <c r="X266" s="162"/>
      <c r="Y266" s="162"/>
      <c r="Z266" s="162"/>
      <c r="AA266" s="163"/>
      <c r="AB266" s="161"/>
      <c r="AC266" s="168"/>
      <c r="AD266" s="162"/>
      <c r="AE266" s="163"/>
      <c r="AF266" s="161"/>
      <c r="AG266" s="162"/>
      <c r="AH266" s="162"/>
      <c r="AI266" s="163"/>
      <c r="AJ266" s="161"/>
      <c r="AK266" s="162"/>
      <c r="AL266" s="162"/>
      <c r="AM266" s="163"/>
      <c r="AN266" s="161"/>
      <c r="AO266" s="162"/>
      <c r="AP266" s="162"/>
      <c r="AQ266" s="162"/>
      <c r="AR266" s="163"/>
      <c r="AS266" s="161"/>
      <c r="AT266" s="162"/>
      <c r="AU266" s="162"/>
      <c r="AV266" s="266"/>
      <c r="AW266" s="161"/>
      <c r="AX266" s="162"/>
      <c r="AY266" s="162"/>
      <c r="AZ266" s="162"/>
      <c r="BA266" s="161"/>
      <c r="BB266" s="162"/>
      <c r="BC266" s="162"/>
      <c r="BD266" s="266"/>
      <c r="BE266" s="161"/>
      <c r="BF266" s="162"/>
      <c r="BG266" s="162"/>
      <c r="BH266" s="163"/>
      <c r="BI266" s="161"/>
      <c r="BJ266" s="162"/>
      <c r="BK266" s="162"/>
      <c r="BL266" s="162"/>
      <c r="BM266" s="153">
        <f>COUNTIF(O266:AA266,"E")</f>
        <v>0</v>
      </c>
      <c r="BN266" s="154">
        <f>COUNTIF(AB266:AM266,"E")</f>
        <v>0</v>
      </c>
      <c r="BO266" s="154">
        <f>COUNTIF(AN266:AZ266,"E")</f>
        <v>0</v>
      </c>
      <c r="BP266" s="154">
        <f>COUNTIF(BA266:BL266,"E")</f>
        <v>0</v>
      </c>
      <c r="BQ266" s="155">
        <f t="shared" si="103"/>
        <v>0</v>
      </c>
      <c r="BR266" s="523"/>
      <c r="BS266" s="523"/>
      <c r="BT266" s="523"/>
      <c r="BU266" s="523"/>
      <c r="BV266" s="523"/>
    </row>
    <row r="267" spans="1:74" s="5" customFormat="1" ht="15.75" hidden="1" customHeight="1" outlineLevel="1" x14ac:dyDescent="0.25">
      <c r="A267" s="580"/>
      <c r="B267" s="989"/>
      <c r="C267" s="869"/>
      <c r="D267" s="1022"/>
      <c r="E267" s="895" t="s">
        <v>227</v>
      </c>
      <c r="F267" s="942" t="s">
        <v>249</v>
      </c>
      <c r="G267" s="12" t="s">
        <v>76</v>
      </c>
      <c r="H267" s="758" t="s">
        <v>77</v>
      </c>
      <c r="I267" s="758"/>
      <c r="J267" s="758"/>
      <c r="K267" s="758" t="s">
        <v>77</v>
      </c>
      <c r="L267" s="758" t="s">
        <v>77</v>
      </c>
      <c r="M267" s="805" t="s">
        <v>289</v>
      </c>
      <c r="N267" s="901" t="s">
        <v>329</v>
      </c>
      <c r="O267" s="165"/>
      <c r="P267" s="165"/>
      <c r="Q267" s="282"/>
      <c r="R267" s="166"/>
      <c r="S267" s="165" t="s">
        <v>76</v>
      </c>
      <c r="T267" s="165"/>
      <c r="U267" s="165"/>
      <c r="V267" s="166"/>
      <c r="W267" s="164" t="s">
        <v>76</v>
      </c>
      <c r="X267" s="165"/>
      <c r="Y267" s="165"/>
      <c r="Z267" s="165"/>
      <c r="AA267" s="166"/>
      <c r="AB267" s="164" t="s">
        <v>76</v>
      </c>
      <c r="AC267" s="176"/>
      <c r="AD267" s="165"/>
      <c r="AE267" s="166"/>
      <c r="AF267" s="164" t="s">
        <v>76</v>
      </c>
      <c r="AG267" s="165"/>
      <c r="AH267" s="165"/>
      <c r="AI267" s="166"/>
      <c r="AJ267" s="164" t="s">
        <v>76</v>
      </c>
      <c r="AK267" s="165"/>
      <c r="AL267" s="165"/>
      <c r="AM267" s="166"/>
      <c r="AN267" s="164" t="s">
        <v>76</v>
      </c>
      <c r="AO267" s="165"/>
      <c r="AP267" s="165"/>
      <c r="AQ267" s="165"/>
      <c r="AR267" s="166"/>
      <c r="AS267" s="164" t="s">
        <v>76</v>
      </c>
      <c r="AT267" s="165"/>
      <c r="AU267" s="165"/>
      <c r="AV267" s="273"/>
      <c r="AW267" s="164" t="s">
        <v>76</v>
      </c>
      <c r="AX267" s="165"/>
      <c r="AY267" s="165"/>
      <c r="AZ267" s="165"/>
      <c r="BA267" s="164" t="s">
        <v>76</v>
      </c>
      <c r="BB267" s="165"/>
      <c r="BC267" s="165"/>
      <c r="BD267" s="273"/>
      <c r="BE267" s="164" t="s">
        <v>76</v>
      </c>
      <c r="BF267" s="165"/>
      <c r="BG267" s="165"/>
      <c r="BH267" s="166"/>
      <c r="BI267" s="164" t="s">
        <v>76</v>
      </c>
      <c r="BJ267" s="165"/>
      <c r="BK267" s="165"/>
      <c r="BL267" s="160"/>
      <c r="BM267" s="156">
        <f>COUNTIF(O267:AA267,"P")</f>
        <v>2</v>
      </c>
      <c r="BN267" s="157">
        <f>COUNTIF(AB267:AM267,"P")</f>
        <v>3</v>
      </c>
      <c r="BO267" s="157">
        <f>COUNTIF(AN267:AZ267,"P")</f>
        <v>3</v>
      </c>
      <c r="BP267" s="157">
        <f>COUNTIF(BA267:BL267,"P")</f>
        <v>3</v>
      </c>
      <c r="BQ267" s="157">
        <f>SUM(BM267:BP267)</f>
        <v>11</v>
      </c>
      <c r="BR267" s="523">
        <f>+SUM(BM268)/(BM267)</f>
        <v>0</v>
      </c>
      <c r="BS267" s="523">
        <f>+SUM(BN268)/(BN267)</f>
        <v>0</v>
      </c>
      <c r="BT267" s="523">
        <f>+SUM(BO268)/(BO267)</f>
        <v>0</v>
      </c>
      <c r="BU267" s="523">
        <f>+SUM(BP268)/(BP267)</f>
        <v>0</v>
      </c>
      <c r="BV267" s="523">
        <f>+SUM(BQ268)/(BQ267)</f>
        <v>0</v>
      </c>
    </row>
    <row r="268" spans="1:74" s="5" customFormat="1" ht="15.75" hidden="1" customHeight="1" outlineLevel="1" x14ac:dyDescent="0.25">
      <c r="A268" s="542"/>
      <c r="B268" s="989"/>
      <c r="C268" s="869"/>
      <c r="D268" s="1022"/>
      <c r="E268" s="899"/>
      <c r="F268" s="942" t="s">
        <v>250</v>
      </c>
      <c r="G268" s="12" t="s">
        <v>80</v>
      </c>
      <c r="H268" s="758"/>
      <c r="I268" s="758"/>
      <c r="J268" s="758"/>
      <c r="K268" s="758"/>
      <c r="L268" s="758"/>
      <c r="M268" s="806"/>
      <c r="N268" s="903"/>
      <c r="O268" s="162"/>
      <c r="P268" s="162"/>
      <c r="Q268" s="229"/>
      <c r="R268" s="163"/>
      <c r="S268" s="162"/>
      <c r="T268" s="162"/>
      <c r="U268" s="162"/>
      <c r="V268" s="163"/>
      <c r="W268" s="161"/>
      <c r="X268" s="162"/>
      <c r="Y268" s="162"/>
      <c r="Z268" s="162"/>
      <c r="AA268" s="163"/>
      <c r="AB268" s="161"/>
      <c r="AC268" s="168"/>
      <c r="AD268" s="162"/>
      <c r="AE268" s="163"/>
      <c r="AF268" s="161"/>
      <c r="AG268" s="162"/>
      <c r="AH268" s="162"/>
      <c r="AI268" s="163"/>
      <c r="AJ268" s="161"/>
      <c r="AK268" s="162"/>
      <c r="AL268" s="162"/>
      <c r="AM268" s="163"/>
      <c r="AN268" s="161"/>
      <c r="AO268" s="162"/>
      <c r="AP268" s="162"/>
      <c r="AQ268" s="162"/>
      <c r="AR268" s="163"/>
      <c r="AS268" s="161"/>
      <c r="AT268" s="162"/>
      <c r="AU268" s="162"/>
      <c r="AV268" s="266"/>
      <c r="AW268" s="161"/>
      <c r="AX268" s="162"/>
      <c r="AY268" s="162"/>
      <c r="AZ268" s="162"/>
      <c r="BA268" s="161"/>
      <c r="BB268" s="162"/>
      <c r="BC268" s="162"/>
      <c r="BD268" s="266"/>
      <c r="BE268" s="161"/>
      <c r="BF268" s="162"/>
      <c r="BG268" s="162"/>
      <c r="BH268" s="163"/>
      <c r="BI268" s="161"/>
      <c r="BJ268" s="162"/>
      <c r="BK268" s="162"/>
      <c r="BL268" s="162"/>
      <c r="BM268" s="153">
        <f>COUNTIF(O268:AA268,"E")</f>
        <v>0</v>
      </c>
      <c r="BN268" s="154">
        <f>COUNTIF(AB268:AM268,"E")</f>
        <v>0</v>
      </c>
      <c r="BO268" s="154">
        <f>COUNTIF(AN268:AZ268,"E")</f>
        <v>0</v>
      </c>
      <c r="BP268" s="154">
        <f>COUNTIF(BA268:BL268,"E")</f>
        <v>0</v>
      </c>
      <c r="BQ268" s="155">
        <f>SUM(BM268:BP268)</f>
        <v>0</v>
      </c>
      <c r="BR268" s="523"/>
      <c r="BS268" s="523"/>
      <c r="BT268" s="523"/>
      <c r="BU268" s="523"/>
      <c r="BV268" s="523"/>
    </row>
    <row r="269" spans="1:74" s="5" customFormat="1" ht="15.75" hidden="1" customHeight="1" outlineLevel="1" x14ac:dyDescent="0.25">
      <c r="A269" s="500"/>
      <c r="B269" s="989"/>
      <c r="C269" s="869"/>
      <c r="D269" s="1022"/>
      <c r="E269" s="895" t="s">
        <v>307</v>
      </c>
      <c r="F269" s="1011" t="s">
        <v>308</v>
      </c>
      <c r="G269" s="12" t="s">
        <v>112</v>
      </c>
      <c r="H269" s="758" t="s">
        <v>77</v>
      </c>
      <c r="I269" s="758" t="s">
        <v>91</v>
      </c>
      <c r="J269" s="758" t="s">
        <v>91</v>
      </c>
      <c r="K269" s="758" t="s">
        <v>77</v>
      </c>
      <c r="L269" s="758" t="s">
        <v>77</v>
      </c>
      <c r="M269" s="805" t="s">
        <v>330</v>
      </c>
      <c r="N269" s="833" t="s">
        <v>319</v>
      </c>
      <c r="O269" s="505"/>
      <c r="P269" s="505"/>
      <c r="Q269" s="190"/>
      <c r="R269" s="160"/>
      <c r="S269" s="505"/>
      <c r="T269" s="505"/>
      <c r="U269" s="505"/>
      <c r="V269" s="160"/>
      <c r="W269" s="159"/>
      <c r="X269" s="505"/>
      <c r="Y269" s="505"/>
      <c r="Z269" s="505"/>
      <c r="AA269" s="160"/>
      <c r="AB269" s="159"/>
      <c r="AC269" s="504"/>
      <c r="AD269" s="505"/>
      <c r="AE269" s="160"/>
      <c r="AF269" s="159"/>
      <c r="AG269" s="505"/>
      <c r="AH269" s="505"/>
      <c r="AI269" s="160"/>
      <c r="AJ269" s="159"/>
      <c r="AK269" s="505"/>
      <c r="AL269" s="505"/>
      <c r="AM269" s="160"/>
      <c r="AN269" s="161"/>
      <c r="AO269" s="162" t="s">
        <v>76</v>
      </c>
      <c r="AP269" s="162" t="s">
        <v>76</v>
      </c>
      <c r="AQ269" s="162"/>
      <c r="AR269" s="163"/>
      <c r="AS269" s="159"/>
      <c r="AT269" s="505"/>
      <c r="AU269" s="505"/>
      <c r="AV269" s="265"/>
      <c r="AW269" s="159"/>
      <c r="AX269" s="505"/>
      <c r="AY269" s="505"/>
      <c r="AZ269" s="505"/>
      <c r="BA269" s="159"/>
      <c r="BB269" s="505"/>
      <c r="BC269" s="505"/>
      <c r="BD269" s="265"/>
      <c r="BE269" s="159"/>
      <c r="BF269" s="505"/>
      <c r="BG269" s="505"/>
      <c r="BH269" s="160"/>
      <c r="BI269" s="159"/>
      <c r="BJ269" s="505"/>
      <c r="BK269" s="505"/>
      <c r="BL269" s="160"/>
      <c r="BM269" s="156">
        <f>COUNTIF(O269:AA269,"P")</f>
        <v>0</v>
      </c>
      <c r="BN269" s="157">
        <f>COUNTIF(AB269:AM269,"P")</f>
        <v>0</v>
      </c>
      <c r="BO269" s="157">
        <f>COUNTIF(AN269:AZ269,"P")</f>
        <v>2</v>
      </c>
      <c r="BP269" s="157">
        <f>COUNTIF(BA269:BL269,"P")</f>
        <v>0</v>
      </c>
      <c r="BQ269" s="157">
        <f>SUM(BM269:BP269)</f>
        <v>2</v>
      </c>
      <c r="BR269" s="523" t="e">
        <f>+SUM(BM270)/(BM269)</f>
        <v>#DIV/0!</v>
      </c>
      <c r="BS269" s="523" t="e">
        <f>+SUM(BN270)/(BN269)</f>
        <v>#DIV/0!</v>
      </c>
      <c r="BT269" s="523">
        <f>+SUM(BO270)/(BO269)</f>
        <v>0</v>
      </c>
      <c r="BU269" s="523" t="e">
        <f>+SUM(BP270)/(BP269)</f>
        <v>#DIV/0!</v>
      </c>
      <c r="BV269" s="523">
        <f>+SUM(BQ270)/(BQ269)</f>
        <v>0</v>
      </c>
    </row>
    <row r="270" spans="1:74" s="5" customFormat="1" ht="15.75" hidden="1" customHeight="1" outlineLevel="1" x14ac:dyDescent="0.25">
      <c r="A270" s="500"/>
      <c r="B270" s="989"/>
      <c r="C270" s="869"/>
      <c r="D270" s="1022"/>
      <c r="E270" s="899"/>
      <c r="F270" s="1012"/>
      <c r="G270" s="12" t="s">
        <v>331</v>
      </c>
      <c r="H270" s="758"/>
      <c r="I270" s="758"/>
      <c r="J270" s="758"/>
      <c r="K270" s="758"/>
      <c r="L270" s="758"/>
      <c r="M270" s="806"/>
      <c r="N270" s="839"/>
      <c r="O270" s="162"/>
      <c r="P270" s="162"/>
      <c r="Q270" s="229"/>
      <c r="R270" s="163"/>
      <c r="S270" s="162"/>
      <c r="T270" s="162"/>
      <c r="U270" s="162"/>
      <c r="V270" s="163"/>
      <c r="W270" s="161"/>
      <c r="X270" s="162"/>
      <c r="Y270" s="162"/>
      <c r="Z270" s="162"/>
      <c r="AA270" s="163"/>
      <c r="AB270" s="161"/>
      <c r="AC270" s="168"/>
      <c r="AD270" s="162"/>
      <c r="AE270" s="163"/>
      <c r="AF270" s="161"/>
      <c r="AG270" s="162"/>
      <c r="AH270" s="162"/>
      <c r="AI270" s="163"/>
      <c r="AJ270" s="161"/>
      <c r="AK270" s="162"/>
      <c r="AL270" s="162"/>
      <c r="AM270" s="163"/>
      <c r="AN270" s="161"/>
      <c r="AO270" s="162"/>
      <c r="AP270" s="162"/>
      <c r="AQ270" s="162"/>
      <c r="AR270" s="163"/>
      <c r="AS270" s="161"/>
      <c r="AT270" s="162"/>
      <c r="AU270" s="162"/>
      <c r="AV270" s="266"/>
      <c r="AW270" s="161"/>
      <c r="AX270" s="162"/>
      <c r="AY270" s="162"/>
      <c r="AZ270" s="162"/>
      <c r="BA270" s="161"/>
      <c r="BB270" s="162"/>
      <c r="BC270" s="162"/>
      <c r="BD270" s="266"/>
      <c r="BE270" s="161"/>
      <c r="BF270" s="162"/>
      <c r="BG270" s="162"/>
      <c r="BH270" s="163"/>
      <c r="BI270" s="161"/>
      <c r="BJ270" s="162"/>
      <c r="BK270" s="162"/>
      <c r="BL270" s="162"/>
      <c r="BM270" s="153">
        <f>COUNTIF(O270:AA270,"E")</f>
        <v>0</v>
      </c>
      <c r="BN270" s="154">
        <f>COUNTIF(AB270:AM270,"E")</f>
        <v>0</v>
      </c>
      <c r="BO270" s="154">
        <f>COUNTIF(AN270:AZ270,"E")</f>
        <v>0</v>
      </c>
      <c r="BP270" s="154">
        <f>COUNTIF(BA270:BL270,"E")</f>
        <v>0</v>
      </c>
      <c r="BQ270" s="155">
        <f>SUM(BM270:BP270)</f>
        <v>0</v>
      </c>
      <c r="BR270" s="523"/>
      <c r="BS270" s="523"/>
      <c r="BT270" s="523"/>
      <c r="BU270" s="523"/>
      <c r="BV270" s="523"/>
    </row>
    <row r="271" spans="1:74" s="5" customFormat="1" ht="15.75" hidden="1" customHeight="1" outlineLevel="1" x14ac:dyDescent="0.25">
      <c r="A271" s="541">
        <v>121</v>
      </c>
      <c r="B271" s="989"/>
      <c r="C271" s="869"/>
      <c r="D271" s="1022"/>
      <c r="E271" s="815" t="s">
        <v>332</v>
      </c>
      <c r="F271" s="949" t="s">
        <v>333</v>
      </c>
      <c r="G271" s="12" t="s">
        <v>76</v>
      </c>
      <c r="H271" s="758" t="s">
        <v>77</v>
      </c>
      <c r="I271" s="758"/>
      <c r="J271" s="758" t="s">
        <v>77</v>
      </c>
      <c r="K271" s="758" t="s">
        <v>77</v>
      </c>
      <c r="L271" s="758"/>
      <c r="M271" s="805" t="s">
        <v>289</v>
      </c>
      <c r="N271" s="901" t="s">
        <v>319</v>
      </c>
      <c r="O271" s="505"/>
      <c r="P271" s="505"/>
      <c r="Q271" s="190"/>
      <c r="R271" s="160"/>
      <c r="S271" s="505"/>
      <c r="T271" s="505"/>
      <c r="U271" s="505"/>
      <c r="V271" s="160"/>
      <c r="W271" s="159"/>
      <c r="X271" s="505"/>
      <c r="Y271" s="505"/>
      <c r="Z271" s="505" t="s">
        <v>76</v>
      </c>
      <c r="AA271" s="160"/>
      <c r="AB271" s="159"/>
      <c r="AC271" s="175"/>
      <c r="AD271" s="505" t="s">
        <v>76</v>
      </c>
      <c r="AE271" s="160"/>
      <c r="AF271" s="159"/>
      <c r="AG271" s="505"/>
      <c r="AH271" s="505"/>
      <c r="AI271" s="160"/>
      <c r="AJ271" s="159"/>
      <c r="AK271" s="505"/>
      <c r="AL271" s="505"/>
      <c r="AM271" s="160"/>
      <c r="AN271" s="159"/>
      <c r="AO271" s="505"/>
      <c r="AP271" s="505"/>
      <c r="AQ271" s="505"/>
      <c r="AR271" s="160"/>
      <c r="AS271" s="159"/>
      <c r="AT271" s="505"/>
      <c r="AU271" s="505"/>
      <c r="AV271" s="265"/>
      <c r="AW271" s="159"/>
      <c r="AX271" s="505"/>
      <c r="AY271" s="505"/>
      <c r="AZ271" s="505"/>
      <c r="BA271" s="159" t="s">
        <v>76</v>
      </c>
      <c r="BB271" s="505"/>
      <c r="BC271" s="505"/>
      <c r="BD271" s="265"/>
      <c r="BE271" s="159"/>
      <c r="BF271" s="505"/>
      <c r="BG271" s="505"/>
      <c r="BH271" s="160"/>
      <c r="BI271" s="159" t="s">
        <v>76</v>
      </c>
      <c r="BJ271" s="505"/>
      <c r="BK271" s="505"/>
      <c r="BL271" s="160"/>
      <c r="BM271" s="156">
        <f>COUNTIF(O271:AA271,"P")</f>
        <v>1</v>
      </c>
      <c r="BN271" s="157">
        <f>COUNTIF(AB271:AM271,"P")</f>
        <v>1</v>
      </c>
      <c r="BO271" s="157">
        <f>COUNTIF(AN271:AZ271,"P")</f>
        <v>0</v>
      </c>
      <c r="BP271" s="157">
        <f>COUNTIF(BA271:BL271,"P")</f>
        <v>2</v>
      </c>
      <c r="BQ271" s="157">
        <f t="shared" si="103"/>
        <v>4</v>
      </c>
      <c r="BR271" s="523">
        <f>+SUM(BM272)/(BM271)</f>
        <v>0</v>
      </c>
      <c r="BS271" s="523">
        <f>+SUM(BN272)/(BN271)</f>
        <v>0</v>
      </c>
      <c r="BT271" s="523" t="e">
        <f>+SUM(BO272)/(BO271)</f>
        <v>#DIV/0!</v>
      </c>
      <c r="BU271" s="523">
        <f>+SUM(BP272)/(BP271)</f>
        <v>0</v>
      </c>
      <c r="BV271" s="523">
        <f>+SUM(BQ272)/(BQ271)</f>
        <v>0</v>
      </c>
    </row>
    <row r="272" spans="1:74" s="5" customFormat="1" ht="20.25" hidden="1" customHeight="1" outlineLevel="1" x14ac:dyDescent="0.25">
      <c r="A272" s="542"/>
      <c r="B272" s="989"/>
      <c r="C272" s="869"/>
      <c r="D272" s="1022"/>
      <c r="E272" s="895"/>
      <c r="F272" s="919"/>
      <c r="G272" s="12" t="s">
        <v>80</v>
      </c>
      <c r="H272" s="758"/>
      <c r="I272" s="758"/>
      <c r="J272" s="758"/>
      <c r="K272" s="758"/>
      <c r="L272" s="758"/>
      <c r="M272" s="806"/>
      <c r="N272" s="903"/>
      <c r="O272" s="162"/>
      <c r="P272" s="162"/>
      <c r="Q272" s="229"/>
      <c r="R272" s="163"/>
      <c r="S272" s="162"/>
      <c r="T272" s="162"/>
      <c r="U272" s="162"/>
      <c r="V272" s="163"/>
      <c r="W272" s="161"/>
      <c r="X272" s="162"/>
      <c r="Y272" s="162"/>
      <c r="Z272" s="53"/>
      <c r="AA272" s="67"/>
      <c r="AB272" s="58"/>
      <c r="AC272" s="54"/>
      <c r="AD272" s="53"/>
      <c r="AE272" s="67"/>
      <c r="AF272" s="161"/>
      <c r="AG272" s="162"/>
      <c r="AH272" s="162"/>
      <c r="AI272" s="163"/>
      <c r="AJ272" s="161"/>
      <c r="AK272" s="162"/>
      <c r="AL272" s="162"/>
      <c r="AM272" s="163"/>
      <c r="AN272" s="161"/>
      <c r="AO272" s="162"/>
      <c r="AP272" s="162"/>
      <c r="AQ272" s="162"/>
      <c r="AR272" s="163"/>
      <c r="AS272" s="161"/>
      <c r="AT272" s="162"/>
      <c r="AU272" s="162"/>
      <c r="AV272" s="266"/>
      <c r="AW272" s="161"/>
      <c r="AX272" s="162"/>
      <c r="AY272" s="162"/>
      <c r="AZ272" s="162"/>
      <c r="BA272" s="161"/>
      <c r="BB272" s="162"/>
      <c r="BC272" s="162"/>
      <c r="BD272" s="266"/>
      <c r="BE272" s="161"/>
      <c r="BF272" s="162"/>
      <c r="BG272" s="162"/>
      <c r="BH272" s="163"/>
      <c r="BI272" s="161"/>
      <c r="BJ272" s="162"/>
      <c r="BK272" s="162"/>
      <c r="BL272" s="162"/>
      <c r="BM272" s="153">
        <f>COUNTIF(O272:AA272,"E")</f>
        <v>0</v>
      </c>
      <c r="BN272" s="154">
        <f>COUNTIF(AB272:AM272,"E")</f>
        <v>0</v>
      </c>
      <c r="BO272" s="154">
        <f>COUNTIF(AN272:AZ272,"E")</f>
        <v>0</v>
      </c>
      <c r="BP272" s="154">
        <f>COUNTIF(BA272:BL272,"E")</f>
        <v>0</v>
      </c>
      <c r="BQ272" s="155">
        <f t="shared" si="103"/>
        <v>0</v>
      </c>
      <c r="BR272" s="523"/>
      <c r="BS272" s="523"/>
      <c r="BT272" s="523"/>
      <c r="BU272" s="523"/>
      <c r="BV272" s="523"/>
    </row>
    <row r="273" spans="1:74" s="5" customFormat="1" ht="18.75" customHeight="1" collapsed="1" x14ac:dyDescent="0.25">
      <c r="A273" s="1026"/>
      <c r="B273" s="989"/>
      <c r="C273" s="869"/>
      <c r="D273" s="1027" t="s">
        <v>315</v>
      </c>
      <c r="E273" s="1028" t="s">
        <v>599</v>
      </c>
      <c r="F273" s="1029" t="s">
        <v>288</v>
      </c>
      <c r="G273" s="250" t="s">
        <v>76</v>
      </c>
      <c r="H273" s="783" t="s">
        <v>77</v>
      </c>
      <c r="I273" s="783" t="s">
        <v>77</v>
      </c>
      <c r="J273" s="783" t="s">
        <v>77</v>
      </c>
      <c r="K273" s="783" t="s">
        <v>77</v>
      </c>
      <c r="L273" s="783" t="s">
        <v>77</v>
      </c>
      <c r="M273" s="805" t="s">
        <v>289</v>
      </c>
      <c r="N273" s="760" t="s">
        <v>79</v>
      </c>
      <c r="O273" s="194">
        <f>COUNTIF(O275:O282,"P")</f>
        <v>0</v>
      </c>
      <c r="P273" s="149">
        <f t="shared" ref="P273:BL273" si="104">COUNTIF(P275:P282,"P")</f>
        <v>0</v>
      </c>
      <c r="Q273" s="149">
        <f t="shared" si="104"/>
        <v>0</v>
      </c>
      <c r="R273" s="195">
        <f t="shared" si="104"/>
        <v>2</v>
      </c>
      <c r="S273" s="194">
        <f t="shared" si="104"/>
        <v>1</v>
      </c>
      <c r="T273" s="149">
        <f t="shared" si="104"/>
        <v>0</v>
      </c>
      <c r="U273" s="149">
        <f t="shared" si="104"/>
        <v>0</v>
      </c>
      <c r="V273" s="195">
        <f t="shared" si="104"/>
        <v>2</v>
      </c>
      <c r="W273" s="194">
        <f t="shared" si="104"/>
        <v>2</v>
      </c>
      <c r="X273" s="149">
        <f t="shared" si="104"/>
        <v>1</v>
      </c>
      <c r="Y273" s="149">
        <f t="shared" si="104"/>
        <v>1</v>
      </c>
      <c r="Z273" s="149">
        <f t="shared" si="104"/>
        <v>1</v>
      </c>
      <c r="AA273" s="195"/>
      <c r="AB273" s="194">
        <f t="shared" si="104"/>
        <v>1</v>
      </c>
      <c r="AC273" s="149">
        <f t="shared" si="104"/>
        <v>0</v>
      </c>
      <c r="AD273" s="149">
        <f t="shared" si="104"/>
        <v>1</v>
      </c>
      <c r="AE273" s="195">
        <f t="shared" si="104"/>
        <v>1</v>
      </c>
      <c r="AF273" s="194">
        <f t="shared" si="104"/>
        <v>1</v>
      </c>
      <c r="AG273" s="149">
        <f t="shared" si="104"/>
        <v>0</v>
      </c>
      <c r="AH273" s="149">
        <f t="shared" si="104"/>
        <v>0</v>
      </c>
      <c r="AI273" s="195">
        <f t="shared" si="104"/>
        <v>1</v>
      </c>
      <c r="AJ273" s="194">
        <f t="shared" si="104"/>
        <v>1</v>
      </c>
      <c r="AK273" s="149">
        <f t="shared" si="104"/>
        <v>1</v>
      </c>
      <c r="AL273" s="149">
        <f t="shared" si="104"/>
        <v>0</v>
      </c>
      <c r="AM273" s="195">
        <f t="shared" si="104"/>
        <v>2</v>
      </c>
      <c r="AN273" s="194">
        <f t="shared" si="104"/>
        <v>1</v>
      </c>
      <c r="AO273" s="149">
        <f t="shared" si="104"/>
        <v>1</v>
      </c>
      <c r="AP273" s="149">
        <f t="shared" si="104"/>
        <v>2</v>
      </c>
      <c r="AQ273" s="149">
        <f t="shared" si="104"/>
        <v>1</v>
      </c>
      <c r="AR273" s="195">
        <f t="shared" si="104"/>
        <v>1</v>
      </c>
      <c r="AS273" s="194">
        <f t="shared" si="104"/>
        <v>1</v>
      </c>
      <c r="AT273" s="149">
        <f t="shared" si="104"/>
        <v>1</v>
      </c>
      <c r="AU273" s="149">
        <f t="shared" si="104"/>
        <v>0</v>
      </c>
      <c r="AV273" s="426"/>
      <c r="AW273" s="194">
        <f t="shared" si="104"/>
        <v>1</v>
      </c>
      <c r="AX273" s="149">
        <f t="shared" si="104"/>
        <v>1</v>
      </c>
      <c r="AY273" s="149"/>
      <c r="AZ273" s="149">
        <f t="shared" si="104"/>
        <v>2</v>
      </c>
      <c r="BA273" s="194">
        <f t="shared" si="104"/>
        <v>1</v>
      </c>
      <c r="BB273" s="149">
        <f t="shared" si="104"/>
        <v>1</v>
      </c>
      <c r="BC273" s="149">
        <f t="shared" si="104"/>
        <v>0</v>
      </c>
      <c r="BD273" s="149">
        <f t="shared" si="104"/>
        <v>1</v>
      </c>
      <c r="BE273" s="194">
        <f t="shared" si="104"/>
        <v>1</v>
      </c>
      <c r="BF273" s="149">
        <f t="shared" si="104"/>
        <v>2</v>
      </c>
      <c r="BG273" s="149">
        <f t="shared" si="104"/>
        <v>1</v>
      </c>
      <c r="BH273" s="195">
        <f t="shared" si="104"/>
        <v>1</v>
      </c>
      <c r="BI273" s="194">
        <f t="shared" si="104"/>
        <v>1</v>
      </c>
      <c r="BJ273" s="149">
        <f t="shared" si="104"/>
        <v>2</v>
      </c>
      <c r="BK273" s="149">
        <f t="shared" si="104"/>
        <v>1</v>
      </c>
      <c r="BL273" s="195">
        <f t="shared" si="104"/>
        <v>0</v>
      </c>
      <c r="BM273" s="514" t="e">
        <f>+SUM(BM276+BM278+BM280+BM282+BM284+BM286+BM288+BM290+BM292)/SUM(BM275+BM277+BM279+BM281+BM283+BM285+BM287+BM289+BM291)</f>
        <v>#REF!</v>
      </c>
      <c r="BN273" s="514" t="e">
        <f>+SUM(BN276+BN278+BN280+BN282+BN284+BN286+BN288+BN290+BN292)/SUM(BN275+BN277+BN279+BN281+BN283+BN285+BN287+BN289+BN291)</f>
        <v>#REF!</v>
      </c>
      <c r="BO273" s="514" t="e">
        <f>+SUM(BO276+BO278+BO280+BO282+BO284+BO286+BO288+BO290+BO292)/SUM(BO275+BO277+BO279+BO281+BO283+BO285+BO287+BO289+BO291)</f>
        <v>#REF!</v>
      </c>
      <c r="BP273" s="514" t="e">
        <f>+SUM(BP276+BP278+BP280+BP282+BP284+BP286+BP288+BP290+BP292)/SUM(BP275+BP277+BP279+BP281+BP283+BP285+BP287+BP289+BP291)</f>
        <v>#REF!</v>
      </c>
      <c r="BQ273" s="514" t="e">
        <f>+SUM(BQ276+BQ278+BQ280+BQ282+BQ284+BQ286+BQ288+BQ290+BQ292)/SUM(BQ275+BQ277+BQ279+BQ281+BQ283+BQ285+BQ287+BQ289+BQ291)</f>
        <v>#REF!</v>
      </c>
      <c r="BR273" s="514"/>
      <c r="BS273" s="514"/>
      <c r="BT273" s="514"/>
      <c r="BU273" s="514"/>
      <c r="BV273" s="514"/>
    </row>
    <row r="274" spans="1:74" s="5" customFormat="1" ht="27" customHeight="1" thickBot="1" x14ac:dyDescent="0.3">
      <c r="A274" s="1030"/>
      <c r="B274" s="989"/>
      <c r="C274" s="869"/>
      <c r="D274" s="1027"/>
      <c r="E274" s="1028"/>
      <c r="F274" s="1029"/>
      <c r="G274" s="250" t="s">
        <v>80</v>
      </c>
      <c r="H274" s="784"/>
      <c r="I274" s="784"/>
      <c r="J274" s="784"/>
      <c r="K274" s="784"/>
      <c r="L274" s="784"/>
      <c r="M274" s="806"/>
      <c r="N274" s="760"/>
      <c r="O274" s="196">
        <f>COUNTIF(O275:O282,"E")</f>
        <v>0</v>
      </c>
      <c r="P274" s="150">
        <f t="shared" ref="P274:BL274" si="105">COUNTIF(P275:P282,"E")</f>
        <v>0</v>
      </c>
      <c r="Q274" s="150">
        <f t="shared" si="105"/>
        <v>0</v>
      </c>
      <c r="R274" s="197">
        <f t="shared" si="105"/>
        <v>0</v>
      </c>
      <c r="S274" s="196">
        <f t="shared" si="105"/>
        <v>0</v>
      </c>
      <c r="T274" s="150">
        <f t="shared" si="105"/>
        <v>0</v>
      </c>
      <c r="U274" s="150">
        <f t="shared" si="105"/>
        <v>0</v>
      </c>
      <c r="V274" s="197">
        <f t="shared" si="105"/>
        <v>0</v>
      </c>
      <c r="W274" s="196">
        <f t="shared" si="105"/>
        <v>0</v>
      </c>
      <c r="X274" s="150">
        <f t="shared" si="105"/>
        <v>0</v>
      </c>
      <c r="Y274" s="150">
        <f t="shared" si="105"/>
        <v>0</v>
      </c>
      <c r="Z274" s="150">
        <f t="shared" si="105"/>
        <v>0</v>
      </c>
      <c r="AA274" s="197"/>
      <c r="AB274" s="196">
        <f t="shared" si="105"/>
        <v>0</v>
      </c>
      <c r="AC274" s="150">
        <f t="shared" si="105"/>
        <v>0</v>
      </c>
      <c r="AD274" s="150">
        <f t="shared" si="105"/>
        <v>0</v>
      </c>
      <c r="AE274" s="197">
        <f t="shared" si="105"/>
        <v>0</v>
      </c>
      <c r="AF274" s="196">
        <f t="shared" si="105"/>
        <v>0</v>
      </c>
      <c r="AG274" s="150">
        <f t="shared" si="105"/>
        <v>0</v>
      </c>
      <c r="AH274" s="150">
        <f t="shared" si="105"/>
        <v>0</v>
      </c>
      <c r="AI274" s="197">
        <f t="shared" si="105"/>
        <v>0</v>
      </c>
      <c r="AJ274" s="196">
        <f t="shared" si="105"/>
        <v>0</v>
      </c>
      <c r="AK274" s="150">
        <f t="shared" si="105"/>
        <v>0</v>
      </c>
      <c r="AL274" s="150">
        <f t="shared" si="105"/>
        <v>0</v>
      </c>
      <c r="AM274" s="197">
        <f t="shared" si="105"/>
        <v>0</v>
      </c>
      <c r="AN274" s="196">
        <f t="shared" si="105"/>
        <v>0</v>
      </c>
      <c r="AO274" s="150">
        <f t="shared" si="105"/>
        <v>0</v>
      </c>
      <c r="AP274" s="150">
        <f t="shared" si="105"/>
        <v>0</v>
      </c>
      <c r="AQ274" s="150">
        <f t="shared" si="105"/>
        <v>0</v>
      </c>
      <c r="AR274" s="197">
        <f t="shared" si="105"/>
        <v>0</v>
      </c>
      <c r="AS274" s="196">
        <f t="shared" si="105"/>
        <v>0</v>
      </c>
      <c r="AT274" s="150">
        <f t="shared" si="105"/>
        <v>0</v>
      </c>
      <c r="AU274" s="150">
        <f t="shared" si="105"/>
        <v>0</v>
      </c>
      <c r="AV274" s="423"/>
      <c r="AW274" s="196">
        <f t="shared" si="105"/>
        <v>0</v>
      </c>
      <c r="AX274" s="150">
        <f t="shared" si="105"/>
        <v>0</v>
      </c>
      <c r="AY274" s="150"/>
      <c r="AZ274" s="150">
        <f t="shared" si="105"/>
        <v>0</v>
      </c>
      <c r="BA274" s="196">
        <f t="shared" si="105"/>
        <v>0</v>
      </c>
      <c r="BB274" s="150">
        <f t="shared" si="105"/>
        <v>0</v>
      </c>
      <c r="BC274" s="150">
        <f t="shared" si="105"/>
        <v>0</v>
      </c>
      <c r="BD274" s="150">
        <f t="shared" si="105"/>
        <v>0</v>
      </c>
      <c r="BE274" s="196">
        <f t="shared" si="105"/>
        <v>0</v>
      </c>
      <c r="BF274" s="150">
        <f t="shared" si="105"/>
        <v>0</v>
      </c>
      <c r="BG274" s="150">
        <f t="shared" si="105"/>
        <v>0</v>
      </c>
      <c r="BH274" s="197">
        <f t="shared" si="105"/>
        <v>0</v>
      </c>
      <c r="BI274" s="196">
        <f t="shared" si="105"/>
        <v>0</v>
      </c>
      <c r="BJ274" s="150">
        <f t="shared" si="105"/>
        <v>0</v>
      </c>
      <c r="BK274" s="150">
        <f t="shared" si="105"/>
        <v>0</v>
      </c>
      <c r="BL274" s="197">
        <f t="shared" si="105"/>
        <v>0</v>
      </c>
      <c r="BM274" s="515"/>
      <c r="BN274" s="515"/>
      <c r="BO274" s="515"/>
      <c r="BP274" s="515"/>
      <c r="BQ274" s="515"/>
      <c r="BR274" s="515"/>
      <c r="BS274" s="515"/>
      <c r="BT274" s="515"/>
      <c r="BU274" s="515"/>
      <c r="BV274" s="515"/>
    </row>
    <row r="275" spans="1:74" s="5" customFormat="1" ht="28.5" hidden="1" customHeight="1" outlineLevel="1" x14ac:dyDescent="0.25">
      <c r="A275" s="1026">
        <v>127</v>
      </c>
      <c r="B275" s="989"/>
      <c r="C275" s="869"/>
      <c r="D275" s="815" t="s">
        <v>600</v>
      </c>
      <c r="E275" s="815"/>
      <c r="F275" s="815" t="s">
        <v>334</v>
      </c>
      <c r="G275" s="437" t="s">
        <v>76</v>
      </c>
      <c r="H275" s="984" t="s">
        <v>76</v>
      </c>
      <c r="I275" s="783" t="s">
        <v>77</v>
      </c>
      <c r="J275" s="783" t="s">
        <v>77</v>
      </c>
      <c r="K275" s="783" t="s">
        <v>77</v>
      </c>
      <c r="L275" s="758" t="s">
        <v>77</v>
      </c>
      <c r="M275" s="805" t="s">
        <v>289</v>
      </c>
      <c r="N275" s="760" t="s">
        <v>79</v>
      </c>
      <c r="O275" s="159"/>
      <c r="P275" s="505"/>
      <c r="Q275" s="505"/>
      <c r="R275" s="160"/>
      <c r="S275" s="159"/>
      <c r="T275" s="25"/>
      <c r="U275" s="25"/>
      <c r="V275" s="160" t="s">
        <v>76</v>
      </c>
      <c r="W275" s="159" t="s">
        <v>76</v>
      </c>
      <c r="X275" s="159" t="s">
        <v>76</v>
      </c>
      <c r="Y275" s="505"/>
      <c r="Z275" s="25"/>
      <c r="AA275" s="160"/>
      <c r="AB275" s="159"/>
      <c r="AC275" s="505"/>
      <c r="AD275" s="505"/>
      <c r="AE275" s="66"/>
      <c r="AF275" s="159"/>
      <c r="AG275" s="505"/>
      <c r="AH275" s="505"/>
      <c r="AI275" s="160"/>
      <c r="AJ275" s="159"/>
      <c r="AK275" s="505"/>
      <c r="AL275" s="505"/>
      <c r="AM275" s="160"/>
      <c r="AN275" s="159"/>
      <c r="AO275" s="505"/>
      <c r="AP275" s="505"/>
      <c r="AQ275" s="505"/>
      <c r="AR275" s="160"/>
      <c r="AS275" s="159"/>
      <c r="AT275" s="505"/>
      <c r="AU275" s="505"/>
      <c r="AV275" s="265"/>
      <c r="AW275" s="159"/>
      <c r="AX275" s="505"/>
      <c r="AY275" s="505"/>
      <c r="AZ275" s="505"/>
      <c r="BA275" s="159"/>
      <c r="BB275" s="505"/>
      <c r="BC275" s="505"/>
      <c r="BD275" s="265"/>
      <c r="BE275" s="159"/>
      <c r="BF275" s="505" t="s">
        <v>76</v>
      </c>
      <c r="BG275" s="505" t="s">
        <v>76</v>
      </c>
      <c r="BH275" s="160"/>
      <c r="BI275" s="159"/>
      <c r="BJ275" s="505"/>
      <c r="BK275" s="505"/>
      <c r="BL275" s="66"/>
      <c r="BM275" s="156">
        <f>COUNTIF(O275:AA275,"P")</f>
        <v>3</v>
      </c>
      <c r="BN275" s="157">
        <f>COUNTIF(AB275:AM275,"P")</f>
        <v>0</v>
      </c>
      <c r="BO275" s="157">
        <f>COUNTIF(AN275:AZ275,"P")</f>
        <v>0</v>
      </c>
      <c r="BP275" s="157">
        <f>COUNTIF(BA275:BL275,"P")</f>
        <v>2</v>
      </c>
      <c r="BQ275" s="157">
        <f>SUM(BM275:BP275)</f>
        <v>5</v>
      </c>
      <c r="BR275" s="523">
        <f>+SUM(BM276)/(BM275)</f>
        <v>0</v>
      </c>
      <c r="BS275" s="523" t="e">
        <f>+SUM(BN276)/(BN275)</f>
        <v>#DIV/0!</v>
      </c>
      <c r="BT275" s="523" t="e">
        <f>+SUM(BO276)/(BO275)</f>
        <v>#DIV/0!</v>
      </c>
      <c r="BU275" s="523">
        <f>+SUM(BP276)/(BP275)</f>
        <v>0</v>
      </c>
      <c r="BV275" s="523">
        <f>+SUM(BQ276)/(BQ275)</f>
        <v>0</v>
      </c>
    </row>
    <row r="276" spans="1:74" s="5" customFormat="1" ht="27.75" hidden="1" customHeight="1" outlineLevel="1" x14ac:dyDescent="0.25">
      <c r="A276" s="1030"/>
      <c r="B276" s="989"/>
      <c r="C276" s="869"/>
      <c r="D276" s="815"/>
      <c r="E276" s="815"/>
      <c r="F276" s="815"/>
      <c r="G276" s="437" t="s">
        <v>80</v>
      </c>
      <c r="H276" s="985"/>
      <c r="I276" s="784"/>
      <c r="J276" s="784"/>
      <c r="K276" s="784"/>
      <c r="L276" s="758"/>
      <c r="M276" s="806"/>
      <c r="N276" s="760"/>
      <c r="O276" s="162"/>
      <c r="P276" s="162"/>
      <c r="Q276" s="162"/>
      <c r="R276" s="432"/>
      <c r="S276" s="161"/>
      <c r="T276" s="54"/>
      <c r="U276" s="54"/>
      <c r="V276" s="59"/>
      <c r="W276" s="161"/>
      <c r="X276" s="168"/>
      <c r="Y276" s="168"/>
      <c r="Z276" s="168"/>
      <c r="AA276" s="169"/>
      <c r="AB276" s="170"/>
      <c r="AC276" s="168"/>
      <c r="AD276" s="168"/>
      <c r="AE276" s="169"/>
      <c r="AF276" s="170"/>
      <c r="AG276" s="168"/>
      <c r="AH276" s="168"/>
      <c r="AI276" s="169"/>
      <c r="AJ276" s="170"/>
      <c r="AK276" s="162"/>
      <c r="AL276" s="162"/>
      <c r="AM276" s="169"/>
      <c r="AN276" s="170"/>
      <c r="AO276" s="168"/>
      <c r="AP276" s="168"/>
      <c r="AQ276" s="168"/>
      <c r="AR276" s="169"/>
      <c r="AS276" s="170"/>
      <c r="AT276" s="168"/>
      <c r="AU276" s="168"/>
      <c r="AV276" s="274"/>
      <c r="AW276" s="170"/>
      <c r="AX276" s="168"/>
      <c r="AY276" s="168"/>
      <c r="AZ276" s="168"/>
      <c r="BA276" s="161"/>
      <c r="BB276" s="162"/>
      <c r="BC276" s="168"/>
      <c r="BD276" s="274"/>
      <c r="BE276" s="170"/>
      <c r="BF276" s="168"/>
      <c r="BG276" s="168"/>
      <c r="BH276" s="169"/>
      <c r="BI276" s="170"/>
      <c r="BJ276" s="168"/>
      <c r="BK276" s="168"/>
      <c r="BL276" s="169"/>
      <c r="BM276" s="153">
        <f>COUNTIF(O276:AA276,"E")</f>
        <v>0</v>
      </c>
      <c r="BN276" s="154">
        <f>COUNTIF(AB276:AM276,"E")</f>
        <v>0</v>
      </c>
      <c r="BO276" s="154">
        <f>COUNTIF(AN276:AZ276,"E")</f>
        <v>0</v>
      </c>
      <c r="BP276" s="154">
        <f>COUNTIF(BA276:BL276,"E")</f>
        <v>0</v>
      </c>
      <c r="BQ276" s="155">
        <f>SUM(BM276:BP276)</f>
        <v>0</v>
      </c>
      <c r="BR276" s="523"/>
      <c r="BS276" s="523"/>
      <c r="BT276" s="523"/>
      <c r="BU276" s="523"/>
      <c r="BV276" s="523"/>
    </row>
    <row r="277" spans="1:74" s="5" customFormat="1" ht="24" hidden="1" customHeight="1" outlineLevel="1" x14ac:dyDescent="0.25">
      <c r="A277" s="1026">
        <v>131</v>
      </c>
      <c r="B277" s="989"/>
      <c r="C277" s="869"/>
      <c r="D277" s="815" t="s">
        <v>601</v>
      </c>
      <c r="E277" s="815"/>
      <c r="F277" s="970" t="s">
        <v>335</v>
      </c>
      <c r="G277" s="437" t="s">
        <v>76</v>
      </c>
      <c r="H277" s="984" t="s">
        <v>77</v>
      </c>
      <c r="I277" s="783" t="s">
        <v>77</v>
      </c>
      <c r="J277" s="783" t="s">
        <v>77</v>
      </c>
      <c r="K277" s="783" t="s">
        <v>77</v>
      </c>
      <c r="L277" s="758" t="s">
        <v>77</v>
      </c>
      <c r="M277" s="805" t="s">
        <v>289</v>
      </c>
      <c r="N277" s="760" t="s">
        <v>79</v>
      </c>
      <c r="O277" s="159"/>
      <c r="P277" s="505"/>
      <c r="Q277" s="505"/>
      <c r="R277" s="66" t="s">
        <v>76</v>
      </c>
      <c r="S277" s="159" t="s">
        <v>76</v>
      </c>
      <c r="T277" s="505"/>
      <c r="U277" s="505"/>
      <c r="V277" s="160"/>
      <c r="W277" s="159" t="s">
        <v>76</v>
      </c>
      <c r="X277" s="505"/>
      <c r="Y277" s="505"/>
      <c r="Z277" s="505"/>
      <c r="AA277" s="160"/>
      <c r="AB277" s="159" t="s">
        <v>76</v>
      </c>
      <c r="AC277" s="505"/>
      <c r="AD277" s="505"/>
      <c r="AE277" s="160"/>
      <c r="AF277" s="159" t="s">
        <v>76</v>
      </c>
      <c r="AG277" s="505"/>
      <c r="AH277" s="505"/>
      <c r="AI277" s="160"/>
      <c r="AJ277" s="56" t="s">
        <v>76</v>
      </c>
      <c r="AK277" s="505"/>
      <c r="AL277" s="505"/>
      <c r="AM277" s="160"/>
      <c r="AN277" s="159" t="s">
        <v>76</v>
      </c>
      <c r="AO277" s="505"/>
      <c r="AP277" s="505"/>
      <c r="AQ277" s="505"/>
      <c r="AR277" s="160"/>
      <c r="AS277" s="159" t="s">
        <v>76</v>
      </c>
      <c r="AT277" s="505"/>
      <c r="AU277" s="505"/>
      <c r="AV277" s="265"/>
      <c r="AW277" s="159" t="s">
        <v>76</v>
      </c>
      <c r="AX277" s="505"/>
      <c r="AY277" s="505"/>
      <c r="AZ277" s="505"/>
      <c r="BA277" s="159" t="s">
        <v>76</v>
      </c>
      <c r="BB277" s="505"/>
      <c r="BC277" s="505"/>
      <c r="BD277" s="265"/>
      <c r="BE277" s="159" t="s">
        <v>76</v>
      </c>
      <c r="BF277" s="505"/>
      <c r="BG277" s="505"/>
      <c r="BH277" s="160"/>
      <c r="BI277" s="56" t="s">
        <v>76</v>
      </c>
      <c r="BJ277" s="25"/>
      <c r="BK277" s="25" t="s">
        <v>76</v>
      </c>
      <c r="BL277" s="160"/>
      <c r="BM277" s="156">
        <f>COUNTIF(O277:AA277,"P")</f>
        <v>3</v>
      </c>
      <c r="BN277" s="157">
        <f>COUNTIF(AB277:AM277,"P")</f>
        <v>3</v>
      </c>
      <c r="BO277" s="157">
        <f>COUNTIF(AN277:AZ277,"P")</f>
        <v>3</v>
      </c>
      <c r="BP277" s="157">
        <f>COUNTIF(BA277:BL277,"P")</f>
        <v>4</v>
      </c>
      <c r="BQ277" s="157">
        <f t="shared" ref="BQ277:BQ282" si="106">SUM(BM277:BP277)</f>
        <v>13</v>
      </c>
      <c r="BR277" s="523">
        <f>+SUM(BM278)/(BM277)</f>
        <v>0</v>
      </c>
      <c r="BS277" s="523">
        <f>+SUM(BN278)/(BN277)</f>
        <v>0</v>
      </c>
      <c r="BT277" s="523">
        <f>+SUM(BO278)/(BO277)</f>
        <v>0</v>
      </c>
      <c r="BU277" s="523">
        <f>+SUM(BP278)/(BP277)</f>
        <v>0</v>
      </c>
      <c r="BV277" s="523">
        <f>+SUM(BQ278)/(BQ277)</f>
        <v>0</v>
      </c>
    </row>
    <row r="278" spans="1:74" s="5" customFormat="1" ht="21" hidden="1" customHeight="1" outlineLevel="1" x14ac:dyDescent="0.25">
      <c r="A278" s="1030"/>
      <c r="B278" s="989"/>
      <c r="C278" s="869"/>
      <c r="D278" s="815"/>
      <c r="E278" s="815"/>
      <c r="F278" s="970"/>
      <c r="G278" s="437" t="s">
        <v>80</v>
      </c>
      <c r="H278" s="985"/>
      <c r="I278" s="784"/>
      <c r="J278" s="784"/>
      <c r="K278" s="784"/>
      <c r="L278" s="758"/>
      <c r="M278" s="806"/>
      <c r="N278" s="760"/>
      <c r="O278" s="53"/>
      <c r="P278" s="53"/>
      <c r="Q278" s="53"/>
      <c r="R278" s="433"/>
      <c r="S278" s="58"/>
      <c r="T278" s="53"/>
      <c r="U278" s="53"/>
      <c r="V278" s="67"/>
      <c r="W278" s="58"/>
      <c r="X278" s="53"/>
      <c r="Y278" s="53"/>
      <c r="Z278" s="53"/>
      <c r="AA278" s="67"/>
      <c r="AB278" s="58"/>
      <c r="AC278" s="53"/>
      <c r="AD278" s="53"/>
      <c r="AE278" s="67"/>
      <c r="AF278" s="58"/>
      <c r="AG278" s="53"/>
      <c r="AH278" s="162"/>
      <c r="AI278" s="163"/>
      <c r="AJ278" s="161"/>
      <c r="AK278" s="162"/>
      <c r="AL278" s="162"/>
      <c r="AM278" s="163"/>
      <c r="AN278" s="161"/>
      <c r="AO278" s="162"/>
      <c r="AP278" s="162"/>
      <c r="AQ278" s="162"/>
      <c r="AR278" s="163"/>
      <c r="AS278" s="161"/>
      <c r="AT278" s="162"/>
      <c r="AU278" s="162"/>
      <c r="AV278" s="266"/>
      <c r="AW278" s="161"/>
      <c r="AX278" s="162"/>
      <c r="AY278" s="162"/>
      <c r="AZ278" s="162"/>
      <c r="BA278" s="161"/>
      <c r="BB278" s="162"/>
      <c r="BC278" s="162"/>
      <c r="BD278" s="266"/>
      <c r="BE278" s="227"/>
      <c r="BF278" s="207"/>
      <c r="BG278" s="207"/>
      <c r="BH278" s="228"/>
      <c r="BI278" s="58"/>
      <c r="BJ278" s="162"/>
      <c r="BK278" s="162"/>
      <c r="BL278" s="163"/>
      <c r="BM278" s="153">
        <f>COUNTIF(O278:AA278,"E")</f>
        <v>0</v>
      </c>
      <c r="BN278" s="154">
        <f>COUNTIF(AB278:AM278,"E")</f>
        <v>0</v>
      </c>
      <c r="BO278" s="154">
        <f>COUNTIF(AN278:AZ278,"E")</f>
        <v>0</v>
      </c>
      <c r="BP278" s="154">
        <f>COUNTIF(BA278:BL278,"E")</f>
        <v>0</v>
      </c>
      <c r="BQ278" s="155">
        <f t="shared" si="106"/>
        <v>0</v>
      </c>
      <c r="BR278" s="523"/>
      <c r="BS278" s="523"/>
      <c r="BT278" s="523"/>
      <c r="BU278" s="523"/>
      <c r="BV278" s="523"/>
    </row>
    <row r="279" spans="1:74" s="5" customFormat="1" ht="27.75" hidden="1" customHeight="1" outlineLevel="1" x14ac:dyDescent="0.25">
      <c r="A279" s="1026">
        <v>134</v>
      </c>
      <c r="B279" s="989"/>
      <c r="C279" s="869"/>
      <c r="D279" s="815" t="s">
        <v>602</v>
      </c>
      <c r="E279" s="815"/>
      <c r="F279" s="970" t="s">
        <v>336</v>
      </c>
      <c r="G279" s="437" t="s">
        <v>76</v>
      </c>
      <c r="H279" s="984" t="s">
        <v>77</v>
      </c>
      <c r="I279" s="783" t="s">
        <v>77</v>
      </c>
      <c r="J279" s="783" t="s">
        <v>77</v>
      </c>
      <c r="K279" s="783" t="s">
        <v>77</v>
      </c>
      <c r="L279" s="758" t="s">
        <v>77</v>
      </c>
      <c r="M279" s="805" t="s">
        <v>289</v>
      </c>
      <c r="N279" s="760" t="s">
        <v>79</v>
      </c>
      <c r="O279" s="159"/>
      <c r="P279" s="505"/>
      <c r="Q279" s="505"/>
      <c r="R279" s="66" t="s">
        <v>76</v>
      </c>
      <c r="S279" s="159"/>
      <c r="T279" s="505"/>
      <c r="U279" s="505"/>
      <c r="V279" s="66" t="s">
        <v>76</v>
      </c>
      <c r="W279" s="56"/>
      <c r="X279" s="25"/>
      <c r="Y279" s="25" t="s">
        <v>76</v>
      </c>
      <c r="AA279" s="66"/>
      <c r="AB279" s="56"/>
      <c r="AC279" s="25"/>
      <c r="AD279" s="25" t="s">
        <v>76</v>
      </c>
      <c r="AE279" s="66" t="s">
        <v>76</v>
      </c>
      <c r="AF279" s="56"/>
      <c r="AG279" s="25"/>
      <c r="AH279" s="25"/>
      <c r="AI279" s="66" t="s">
        <v>76</v>
      </c>
      <c r="AJ279" s="56"/>
      <c r="AK279" s="25" t="s">
        <v>76</v>
      </c>
      <c r="AL279" s="25"/>
      <c r="AM279" s="66" t="s">
        <v>76</v>
      </c>
      <c r="AN279" s="56"/>
      <c r="AO279" s="25" t="s">
        <v>76</v>
      </c>
      <c r="AP279" s="25" t="s">
        <v>76</v>
      </c>
      <c r="AQ279" s="25"/>
      <c r="AR279" s="66" t="s">
        <v>76</v>
      </c>
      <c r="AS279" s="56"/>
      <c r="AT279" s="25" t="s">
        <v>76</v>
      </c>
      <c r="AU279" s="25"/>
      <c r="AV279" s="98" t="s">
        <v>76</v>
      </c>
      <c r="AW279" s="159"/>
      <c r="AX279" s="505" t="s">
        <v>76</v>
      </c>
      <c r="AY279" s="505"/>
      <c r="AZ279" s="505" t="s">
        <v>76</v>
      </c>
      <c r="BA279" s="159"/>
      <c r="BB279" s="505" t="s">
        <v>76</v>
      </c>
      <c r="BC279" s="505"/>
      <c r="BD279" s="265" t="s">
        <v>76</v>
      </c>
      <c r="BE279" s="159"/>
      <c r="BF279" s="505" t="s">
        <v>76</v>
      </c>
      <c r="BG279" s="505"/>
      <c r="BH279" s="160" t="s">
        <v>76</v>
      </c>
      <c r="BI279" s="159"/>
      <c r="BJ279" s="505" t="s">
        <v>76</v>
      </c>
      <c r="BK279" s="505"/>
      <c r="BL279" s="160"/>
      <c r="BM279" s="156">
        <f>COUNTIF(O279:AA279,"P")</f>
        <v>3</v>
      </c>
      <c r="BN279" s="157">
        <f>COUNTIF(AB279:AM279,"P")</f>
        <v>5</v>
      </c>
      <c r="BO279" s="157">
        <f>COUNTIF(AN279:AZ279,"P")</f>
        <v>7</v>
      </c>
      <c r="BP279" s="157">
        <f>COUNTIF(BA279:BL279,"P")</f>
        <v>5</v>
      </c>
      <c r="BQ279" s="157">
        <f t="shared" si="106"/>
        <v>20</v>
      </c>
      <c r="BR279" s="523">
        <f>+SUM(BM280)/(BM279)</f>
        <v>0</v>
      </c>
      <c r="BS279" s="523">
        <f>+SUM(BN280)/(BN279)</f>
        <v>0</v>
      </c>
      <c r="BT279" s="523">
        <f>+SUM(BO280)/(BO279)</f>
        <v>0</v>
      </c>
      <c r="BU279" s="523">
        <f>+SUM(BP280)/(BP279)</f>
        <v>0</v>
      </c>
      <c r="BV279" s="523">
        <f>+SUM(BQ280)/(BQ279)</f>
        <v>0</v>
      </c>
    </row>
    <row r="280" spans="1:74" s="5" customFormat="1" ht="46.5" hidden="1" customHeight="1" outlineLevel="1" x14ac:dyDescent="0.25">
      <c r="A280" s="1030"/>
      <c r="B280" s="989"/>
      <c r="C280" s="869"/>
      <c r="D280" s="815"/>
      <c r="E280" s="815"/>
      <c r="F280" s="970"/>
      <c r="G280" s="437" t="s">
        <v>80</v>
      </c>
      <c r="H280" s="985"/>
      <c r="I280" s="784"/>
      <c r="J280" s="784"/>
      <c r="K280" s="784"/>
      <c r="L280" s="758"/>
      <c r="M280" s="806"/>
      <c r="N280" s="760"/>
      <c r="O280" s="161"/>
      <c r="P280" s="162"/>
      <c r="Q280" s="162"/>
      <c r="R280" s="163"/>
      <c r="S280" s="161"/>
      <c r="T280" s="162"/>
      <c r="U280" s="162"/>
      <c r="V280" s="67"/>
      <c r="W280" s="58"/>
      <c r="X280" s="53"/>
      <c r="Y280" s="53"/>
      <c r="Z280" s="53"/>
      <c r="AA280" s="67"/>
      <c r="AB280" s="58"/>
      <c r="AC280" s="53"/>
      <c r="AD280" s="53"/>
      <c r="AE280" s="67"/>
      <c r="AF280" s="58"/>
      <c r="AG280" s="53"/>
      <c r="AH280" s="53"/>
      <c r="AI280" s="67"/>
      <c r="AJ280" s="161"/>
      <c r="AK280" s="162"/>
      <c r="AL280" s="162"/>
      <c r="AM280" s="163"/>
      <c r="AN280" s="161"/>
      <c r="AO280" s="162"/>
      <c r="AP280" s="162"/>
      <c r="AQ280" s="162"/>
      <c r="AR280" s="163"/>
      <c r="AS280" s="161"/>
      <c r="AT280" s="162"/>
      <c r="AU280" s="162"/>
      <c r="AV280" s="266"/>
      <c r="AW280" s="161"/>
      <c r="AX280" s="162"/>
      <c r="AY280" s="162"/>
      <c r="AZ280" s="162"/>
      <c r="BA280" s="161"/>
      <c r="BB280" s="162"/>
      <c r="BC280" s="162"/>
      <c r="BD280" s="266"/>
      <c r="BE280" s="161"/>
      <c r="BF280" s="162"/>
      <c r="BG280" s="207"/>
      <c r="BH280" s="228"/>
      <c r="BI280" s="161"/>
      <c r="BJ280" s="162"/>
      <c r="BK280" s="162"/>
      <c r="BL280" s="163"/>
      <c r="BM280" s="153">
        <f>COUNTIF(O280:AA280,"E")</f>
        <v>0</v>
      </c>
      <c r="BN280" s="154">
        <f>COUNTIF(AB280:AM280,"E")</f>
        <v>0</v>
      </c>
      <c r="BO280" s="154">
        <f>COUNTIF(AN280:AZ280,"E")</f>
        <v>0</v>
      </c>
      <c r="BP280" s="154">
        <f>COUNTIF(BA280:BL280,"E")</f>
        <v>0</v>
      </c>
      <c r="BQ280" s="155">
        <f t="shared" si="106"/>
        <v>0</v>
      </c>
      <c r="BR280" s="523"/>
      <c r="BS280" s="523"/>
      <c r="BT280" s="523"/>
      <c r="BU280" s="523"/>
      <c r="BV280" s="523"/>
    </row>
    <row r="281" spans="1:74" s="5" customFormat="1" ht="21.75" hidden="1" customHeight="1" outlineLevel="1" x14ac:dyDescent="0.25">
      <c r="A281" s="1026">
        <v>135</v>
      </c>
      <c r="B281" s="989"/>
      <c r="C281" s="869"/>
      <c r="D281" s="815" t="s">
        <v>337</v>
      </c>
      <c r="E281" s="815"/>
      <c r="F281" s="970" t="s">
        <v>338</v>
      </c>
      <c r="G281" s="437" t="s">
        <v>76</v>
      </c>
      <c r="H281" s="984" t="s">
        <v>77</v>
      </c>
      <c r="I281" s="783" t="s">
        <v>77</v>
      </c>
      <c r="J281" s="783" t="s">
        <v>77</v>
      </c>
      <c r="K281" s="783" t="s">
        <v>77</v>
      </c>
      <c r="L281" s="758" t="s">
        <v>77</v>
      </c>
      <c r="M281" s="805" t="s">
        <v>289</v>
      </c>
      <c r="N281" s="760" t="s">
        <v>79</v>
      </c>
      <c r="O281" s="159"/>
      <c r="P281" s="505"/>
      <c r="Q281" s="505"/>
      <c r="R281" s="125"/>
      <c r="S281" s="68"/>
      <c r="T281" s="63"/>
      <c r="U281" s="63"/>
      <c r="V281" s="70"/>
      <c r="W281" s="68"/>
      <c r="X281" s="63"/>
      <c r="Y281" s="63"/>
      <c r="Z281" s="166" t="s">
        <v>76</v>
      </c>
      <c r="AB281" s="164"/>
      <c r="AC281" s="176"/>
      <c r="AD281" s="165"/>
      <c r="AE281" s="166"/>
      <c r="AF281" s="164"/>
      <c r="AG281" s="165"/>
      <c r="AH281" s="165"/>
      <c r="AI281" s="166"/>
      <c r="AJ281" s="164"/>
      <c r="AK281" s="165"/>
      <c r="AL281" s="165"/>
      <c r="AM281" s="166" t="s">
        <v>76</v>
      </c>
      <c r="AN281" s="164"/>
      <c r="AO281" s="165"/>
      <c r="AP281" s="165" t="s">
        <v>76</v>
      </c>
      <c r="AQ281" s="165" t="s">
        <v>76</v>
      </c>
      <c r="AR281" s="166"/>
      <c r="AS281" s="164"/>
      <c r="AT281" s="165"/>
      <c r="AU281" s="165"/>
      <c r="AV281" s="273"/>
      <c r="AW281" s="164"/>
      <c r="AX281" s="165"/>
      <c r="AY281" s="165"/>
      <c r="AZ281" s="165" t="s">
        <v>76</v>
      </c>
      <c r="BA281" s="164"/>
      <c r="BB281" s="165"/>
      <c r="BC281" s="165"/>
      <c r="BD281" s="273"/>
      <c r="BE281" s="164"/>
      <c r="BF281" s="165"/>
      <c r="BG281" s="165"/>
      <c r="BH281" s="166"/>
      <c r="BI281" s="164"/>
      <c r="BJ281" s="165" t="s">
        <v>76</v>
      </c>
      <c r="BK281" s="165"/>
      <c r="BL281" s="70"/>
      <c r="BM281" s="156">
        <f>COUNTIF(O281:Z281,"P")</f>
        <v>1</v>
      </c>
      <c r="BN281" s="157">
        <f>COUNTIF(AB281:AM281,"P")</f>
        <v>1</v>
      </c>
      <c r="BO281" s="157">
        <f>COUNTIF(AN281:AZ281,"P")</f>
        <v>3</v>
      </c>
      <c r="BP281" s="157">
        <f>COUNTIF(BA281:BL281,"P")</f>
        <v>1</v>
      </c>
      <c r="BQ281" s="157">
        <f t="shared" si="106"/>
        <v>6</v>
      </c>
      <c r="BR281" s="523">
        <f>+SUM(BM282)/(BM281)</f>
        <v>0</v>
      </c>
      <c r="BS281" s="523">
        <f>+SUM(BN282)/(BN281)</f>
        <v>0</v>
      </c>
      <c r="BT281" s="523">
        <f>+SUM(BO282)/(BO281)</f>
        <v>0</v>
      </c>
      <c r="BU281" s="523">
        <f>+SUM(BP282)/(BP281)</f>
        <v>0</v>
      </c>
      <c r="BV281" s="523">
        <f>+SUM(BQ282)/(BQ281)</f>
        <v>0</v>
      </c>
    </row>
    <row r="282" spans="1:74" s="5" customFormat="1" ht="27" hidden="1" customHeight="1" outlineLevel="1" thickBot="1" x14ac:dyDescent="0.3">
      <c r="A282" s="1030"/>
      <c r="B282" s="989"/>
      <c r="C282" s="869"/>
      <c r="D282" s="815"/>
      <c r="E282" s="815"/>
      <c r="F282" s="970"/>
      <c r="G282" s="437" t="s">
        <v>80</v>
      </c>
      <c r="H282" s="985"/>
      <c r="I282" s="784"/>
      <c r="J282" s="784"/>
      <c r="K282" s="784"/>
      <c r="L282" s="758"/>
      <c r="M282" s="806"/>
      <c r="N282" s="760"/>
      <c r="O282" s="470"/>
      <c r="P282" s="470"/>
      <c r="Q282" s="470"/>
      <c r="R282" s="471"/>
      <c r="S282" s="161"/>
      <c r="T282" s="162"/>
      <c r="U282" s="162"/>
      <c r="V282" s="163"/>
      <c r="W282" s="161"/>
      <c r="X282" s="162"/>
      <c r="Y282" s="162"/>
      <c r="Z282" s="162"/>
      <c r="AA282" s="163"/>
      <c r="AB282" s="161"/>
      <c r="AC282" s="162"/>
      <c r="AD282" s="162"/>
      <c r="AE282" s="163"/>
      <c r="AF282" s="161"/>
      <c r="AG282" s="162"/>
      <c r="AH282" s="162"/>
      <c r="AI282" s="163"/>
      <c r="AJ282" s="161"/>
      <c r="AK282" s="162"/>
      <c r="AL282" s="162"/>
      <c r="AM282" s="163"/>
      <c r="AN282" s="161"/>
      <c r="AO282" s="162"/>
      <c r="AP282" s="162"/>
      <c r="AQ282" s="162"/>
      <c r="AR282" s="163"/>
      <c r="AS282" s="161"/>
      <c r="AT282" s="162"/>
      <c r="AU282" s="162"/>
      <c r="AV282" s="266"/>
      <c r="AW282" s="161"/>
      <c r="AX282" s="162"/>
      <c r="AY282" s="162"/>
      <c r="AZ282" s="162"/>
      <c r="BA282" s="161"/>
      <c r="BB282" s="162"/>
      <c r="BC282" s="162"/>
      <c r="BD282" s="266"/>
      <c r="BE282" s="161"/>
      <c r="BF282" s="162"/>
      <c r="BG282" s="162"/>
      <c r="BH282" s="163"/>
      <c r="BI282" s="161"/>
      <c r="BJ282" s="162"/>
      <c r="BK282" s="162"/>
      <c r="BL282" s="163"/>
      <c r="BM282" s="153">
        <f>COUNTIF(O282:AA282,"E")</f>
        <v>0</v>
      </c>
      <c r="BN282" s="154">
        <f>COUNTIF(AB282:AM282,"E")</f>
        <v>0</v>
      </c>
      <c r="BO282" s="154">
        <f>COUNTIF(AN282:AZ282,"E")</f>
        <v>0</v>
      </c>
      <c r="BP282" s="154">
        <f>COUNTIF(BA282:BL282,"E")</f>
        <v>0</v>
      </c>
      <c r="BQ282" s="155">
        <f t="shared" si="106"/>
        <v>0</v>
      </c>
      <c r="BR282" s="523"/>
      <c r="BS282" s="523"/>
      <c r="BT282" s="523"/>
      <c r="BU282" s="523"/>
      <c r="BV282" s="523"/>
    </row>
    <row r="283" spans="1:74" s="5" customFormat="1" ht="18.75" customHeight="1" collapsed="1" x14ac:dyDescent="0.25">
      <c r="A283" s="541"/>
      <c r="B283" s="989"/>
      <c r="C283" s="869"/>
      <c r="D283" s="1031" t="s">
        <v>339</v>
      </c>
      <c r="E283" s="1032" t="s">
        <v>603</v>
      </c>
      <c r="F283" s="1033"/>
      <c r="G283" s="12" t="s">
        <v>76</v>
      </c>
      <c r="H283" s="758" t="s">
        <v>77</v>
      </c>
      <c r="I283" s="758" t="s">
        <v>77</v>
      </c>
      <c r="J283" s="758" t="s">
        <v>77</v>
      </c>
      <c r="K283" s="758" t="s">
        <v>77</v>
      </c>
      <c r="L283" s="758" t="s">
        <v>77</v>
      </c>
      <c r="M283" s="805" t="s">
        <v>142</v>
      </c>
      <c r="N283" s="760" t="s">
        <v>340</v>
      </c>
      <c r="O283" s="472">
        <f>COUNTIF(O285:O296,"P")</f>
        <v>1</v>
      </c>
      <c r="P283" s="473">
        <f t="shared" ref="P283:BL283" si="107">COUNTIF(P285:P296,"P")</f>
        <v>0</v>
      </c>
      <c r="Q283" s="473">
        <f t="shared" si="107"/>
        <v>0</v>
      </c>
      <c r="R283" s="474">
        <f t="shared" si="107"/>
        <v>0</v>
      </c>
      <c r="S283" s="186">
        <f t="shared" si="107"/>
        <v>3</v>
      </c>
      <c r="T283" s="149">
        <f t="shared" si="107"/>
        <v>0</v>
      </c>
      <c r="U283" s="149">
        <f t="shared" si="107"/>
        <v>0</v>
      </c>
      <c r="V283" s="195">
        <f t="shared" si="107"/>
        <v>1</v>
      </c>
      <c r="W283" s="194">
        <f t="shared" si="107"/>
        <v>2</v>
      </c>
      <c r="X283" s="149">
        <f t="shared" si="107"/>
        <v>0</v>
      </c>
      <c r="Y283" s="149">
        <f t="shared" si="107"/>
        <v>0</v>
      </c>
      <c r="Z283" s="149">
        <f t="shared" si="107"/>
        <v>0</v>
      </c>
      <c r="AA283" s="195"/>
      <c r="AB283" s="194">
        <f t="shared" si="107"/>
        <v>1</v>
      </c>
      <c r="AC283" s="149">
        <f t="shared" si="107"/>
        <v>1</v>
      </c>
      <c r="AD283" s="149">
        <f t="shared" si="107"/>
        <v>0</v>
      </c>
      <c r="AE283" s="195">
        <f t="shared" si="107"/>
        <v>1</v>
      </c>
      <c r="AF283" s="194">
        <f t="shared" si="107"/>
        <v>2</v>
      </c>
      <c r="AG283" s="149">
        <f t="shared" si="107"/>
        <v>0</v>
      </c>
      <c r="AH283" s="149">
        <f t="shared" si="107"/>
        <v>0</v>
      </c>
      <c r="AI283" s="195">
        <f t="shared" si="107"/>
        <v>0</v>
      </c>
      <c r="AJ283" s="194">
        <f t="shared" si="107"/>
        <v>1</v>
      </c>
      <c r="AK283" s="149">
        <f t="shared" si="107"/>
        <v>1</v>
      </c>
      <c r="AL283" s="149">
        <f t="shared" si="107"/>
        <v>0</v>
      </c>
      <c r="AM283" s="195">
        <f t="shared" si="107"/>
        <v>0</v>
      </c>
      <c r="AN283" s="194">
        <f t="shared" si="107"/>
        <v>0</v>
      </c>
      <c r="AO283" s="149">
        <f t="shared" si="107"/>
        <v>2</v>
      </c>
      <c r="AP283" s="149">
        <f t="shared" si="107"/>
        <v>0</v>
      </c>
      <c r="AQ283" s="149">
        <f t="shared" si="107"/>
        <v>1</v>
      </c>
      <c r="AR283" s="195">
        <f t="shared" si="107"/>
        <v>0</v>
      </c>
      <c r="AS283" s="194">
        <f t="shared" si="107"/>
        <v>0</v>
      </c>
      <c r="AT283" s="149">
        <f t="shared" si="107"/>
        <v>1</v>
      </c>
      <c r="AU283" s="149">
        <f t="shared" si="107"/>
        <v>1</v>
      </c>
      <c r="AV283" s="426"/>
      <c r="AW283" s="194">
        <f t="shared" si="107"/>
        <v>1</v>
      </c>
      <c r="AX283" s="149">
        <f t="shared" si="107"/>
        <v>0</v>
      </c>
      <c r="AY283" s="149"/>
      <c r="AZ283" s="149">
        <f t="shared" si="107"/>
        <v>3</v>
      </c>
      <c r="BA283" s="194">
        <f t="shared" si="107"/>
        <v>0</v>
      </c>
      <c r="BB283" s="149">
        <f t="shared" si="107"/>
        <v>0</v>
      </c>
      <c r="BC283" s="149">
        <f t="shared" si="107"/>
        <v>1</v>
      </c>
      <c r="BD283" s="149">
        <f t="shared" si="107"/>
        <v>0</v>
      </c>
      <c r="BE283" s="194">
        <f t="shared" si="107"/>
        <v>1</v>
      </c>
      <c r="BF283" s="149">
        <f t="shared" si="107"/>
        <v>0</v>
      </c>
      <c r="BG283" s="149">
        <f t="shared" si="107"/>
        <v>0</v>
      </c>
      <c r="BH283" s="195">
        <f t="shared" si="107"/>
        <v>1</v>
      </c>
      <c r="BI283" s="194">
        <f t="shared" si="107"/>
        <v>1</v>
      </c>
      <c r="BJ283" s="149">
        <f t="shared" si="107"/>
        <v>0</v>
      </c>
      <c r="BK283" s="149">
        <f t="shared" si="107"/>
        <v>2</v>
      </c>
      <c r="BL283" s="195">
        <f t="shared" si="107"/>
        <v>1</v>
      </c>
      <c r="BM283" s="514" t="e">
        <f>+SUM(BM286+BM288+BM290+BM292+BM294+BM296+BM298+BM300+BM302)/SUM(BM285+BM287+BM289+BM291+BM293+BM295+BM297+BM299+BM301)</f>
        <v>#REF!</v>
      </c>
      <c r="BN283" s="514" t="e">
        <f>+SUM(BN286+BN288+BN290+BN292+BN294+BN296+BN298+BN300+BN302)/SUM(BN285+BN287+BN289+BN291+BN293+BN295+BN297+BN299+BN301)</f>
        <v>#REF!</v>
      </c>
      <c r="BO283" s="514" t="e">
        <f>+SUM(BO286+BO288+BO290+BO292+BO294+BO296+BO298+BO300+BO302)/SUM(BO285+BO287+BO289+BO291+BO293+BO295+BO297+BO299+BO301)</f>
        <v>#REF!</v>
      </c>
      <c r="BP283" s="514" t="e">
        <f>+SUM(BP286+BP288+BP290+BP292+BP294+BP296+BP298+BP300+BP302)/SUM(BP285+BP287+BP289+BP291+BP293+BP295+BP297+BP299+BP301)</f>
        <v>#REF!</v>
      </c>
      <c r="BQ283" s="514" t="e">
        <f>+SUM(BQ286+BQ288+BQ290+BQ292+BQ294+BQ296+BQ298+BQ300+BQ302)/SUM(BQ285+BQ287+BQ289+BQ291+BQ293+BQ295+BQ297+BQ299+BQ301)</f>
        <v>#REF!</v>
      </c>
      <c r="BR283" s="514"/>
      <c r="BS283" s="514"/>
      <c r="BT283" s="514"/>
      <c r="BU283" s="514"/>
      <c r="BV283" s="514"/>
    </row>
    <row r="284" spans="1:74" s="5" customFormat="1" ht="18.75" customHeight="1" thickBot="1" x14ac:dyDescent="0.3">
      <c r="A284" s="542"/>
      <c r="B284" s="989"/>
      <c r="C284" s="869"/>
      <c r="D284" s="1031"/>
      <c r="E284" s="1020" t="s">
        <v>341</v>
      </c>
      <c r="F284" s="1021"/>
      <c r="G284" s="12" t="s">
        <v>80</v>
      </c>
      <c r="H284" s="758"/>
      <c r="I284" s="758"/>
      <c r="J284" s="758"/>
      <c r="K284" s="758"/>
      <c r="L284" s="758"/>
      <c r="M284" s="806"/>
      <c r="N284" s="760"/>
      <c r="O284" s="475">
        <f>COUNTIF(O285:O296,"E")</f>
        <v>0</v>
      </c>
      <c r="P284" s="476">
        <f t="shared" ref="P284:BL284" si="108">COUNTIF(P285:P296,"E")</f>
        <v>0</v>
      </c>
      <c r="Q284" s="476">
        <f t="shared" si="108"/>
        <v>0</v>
      </c>
      <c r="R284" s="477">
        <f t="shared" si="108"/>
        <v>0</v>
      </c>
      <c r="S284" s="481">
        <f t="shared" si="108"/>
        <v>0</v>
      </c>
      <c r="T284" s="476">
        <f t="shared" si="108"/>
        <v>0</v>
      </c>
      <c r="U284" s="476">
        <f t="shared" si="108"/>
        <v>0</v>
      </c>
      <c r="V284" s="477">
        <f t="shared" si="108"/>
        <v>0</v>
      </c>
      <c r="W284" s="475">
        <f t="shared" si="108"/>
        <v>0</v>
      </c>
      <c r="X284" s="476">
        <f t="shared" si="108"/>
        <v>0</v>
      </c>
      <c r="Y284" s="476">
        <f t="shared" si="108"/>
        <v>0</v>
      </c>
      <c r="Z284" s="476">
        <f t="shared" si="108"/>
        <v>0</v>
      </c>
      <c r="AA284" s="200"/>
      <c r="AB284" s="475">
        <f t="shared" si="108"/>
        <v>0</v>
      </c>
      <c r="AC284" s="476">
        <f t="shared" si="108"/>
        <v>0</v>
      </c>
      <c r="AD284" s="476">
        <f t="shared" si="108"/>
        <v>0</v>
      </c>
      <c r="AE284" s="477">
        <f t="shared" si="108"/>
        <v>0</v>
      </c>
      <c r="AF284" s="475">
        <f t="shared" si="108"/>
        <v>0</v>
      </c>
      <c r="AG284" s="476">
        <f t="shared" si="108"/>
        <v>0</v>
      </c>
      <c r="AH284" s="476">
        <f t="shared" si="108"/>
        <v>0</v>
      </c>
      <c r="AI284" s="477">
        <f t="shared" si="108"/>
        <v>0</v>
      </c>
      <c r="AJ284" s="475">
        <f t="shared" si="108"/>
        <v>0</v>
      </c>
      <c r="AK284" s="476">
        <f t="shared" si="108"/>
        <v>0</v>
      </c>
      <c r="AL284" s="476">
        <f t="shared" si="108"/>
        <v>0</v>
      </c>
      <c r="AM284" s="477">
        <f t="shared" si="108"/>
        <v>0</v>
      </c>
      <c r="AN284" s="475">
        <f t="shared" si="108"/>
        <v>0</v>
      </c>
      <c r="AO284" s="476">
        <f t="shared" si="108"/>
        <v>0</v>
      </c>
      <c r="AP284" s="476">
        <f t="shared" si="108"/>
        <v>0</v>
      </c>
      <c r="AQ284" s="476">
        <f t="shared" si="108"/>
        <v>0</v>
      </c>
      <c r="AR284" s="477">
        <f t="shared" si="108"/>
        <v>0</v>
      </c>
      <c r="AS284" s="475">
        <f t="shared" si="108"/>
        <v>0</v>
      </c>
      <c r="AT284" s="476">
        <f t="shared" si="108"/>
        <v>0</v>
      </c>
      <c r="AU284" s="476">
        <f t="shared" si="108"/>
        <v>0</v>
      </c>
      <c r="AV284" s="484"/>
      <c r="AW284" s="475">
        <f t="shared" si="108"/>
        <v>0</v>
      </c>
      <c r="AX284" s="476">
        <f t="shared" si="108"/>
        <v>0</v>
      </c>
      <c r="AY284" s="476"/>
      <c r="AZ284" s="476">
        <f t="shared" si="108"/>
        <v>0</v>
      </c>
      <c r="BA284" s="475">
        <f t="shared" si="108"/>
        <v>0</v>
      </c>
      <c r="BB284" s="476">
        <f t="shared" si="108"/>
        <v>0</v>
      </c>
      <c r="BC284" s="476">
        <f t="shared" si="108"/>
        <v>0</v>
      </c>
      <c r="BD284" s="476">
        <f t="shared" si="108"/>
        <v>0</v>
      </c>
      <c r="BE284" s="475">
        <f t="shared" si="108"/>
        <v>0</v>
      </c>
      <c r="BF284" s="476">
        <f t="shared" si="108"/>
        <v>0</v>
      </c>
      <c r="BG284" s="476">
        <f t="shared" si="108"/>
        <v>0</v>
      </c>
      <c r="BH284" s="477">
        <f t="shared" si="108"/>
        <v>0</v>
      </c>
      <c r="BI284" s="475">
        <f t="shared" si="108"/>
        <v>0</v>
      </c>
      <c r="BJ284" s="476">
        <f t="shared" si="108"/>
        <v>0</v>
      </c>
      <c r="BK284" s="476">
        <f t="shared" si="108"/>
        <v>0</v>
      </c>
      <c r="BL284" s="477">
        <f t="shared" si="108"/>
        <v>0</v>
      </c>
      <c r="BM284" s="515"/>
      <c r="BN284" s="515"/>
      <c r="BO284" s="515"/>
      <c r="BP284" s="515"/>
      <c r="BQ284" s="515"/>
      <c r="BR284" s="515"/>
      <c r="BS284" s="515"/>
      <c r="BT284" s="515"/>
      <c r="BU284" s="515"/>
      <c r="BV284" s="515"/>
    </row>
    <row r="285" spans="1:74" s="5" customFormat="1" ht="15.75" hidden="1" customHeight="1" outlineLevel="1" x14ac:dyDescent="0.25">
      <c r="A285" s="539">
        <v>145</v>
      </c>
      <c r="B285" s="989"/>
      <c r="C285" s="869"/>
      <c r="D285" s="1031"/>
      <c r="E285" s="1034" t="s">
        <v>342</v>
      </c>
      <c r="F285" s="1035" t="s">
        <v>343</v>
      </c>
      <c r="G285" s="12" t="s">
        <v>76</v>
      </c>
      <c r="H285" s="1036" t="s">
        <v>77</v>
      </c>
      <c r="I285" s="758" t="s">
        <v>77</v>
      </c>
      <c r="J285" s="758" t="s">
        <v>77</v>
      </c>
      <c r="K285" s="758" t="s">
        <v>77</v>
      </c>
      <c r="L285" s="758" t="s">
        <v>77</v>
      </c>
      <c r="M285" s="805" t="s">
        <v>289</v>
      </c>
      <c r="N285" s="760" t="s">
        <v>79</v>
      </c>
      <c r="O285" s="478" t="s">
        <v>76</v>
      </c>
      <c r="P285" s="479"/>
      <c r="Q285" s="479"/>
      <c r="R285" s="480"/>
      <c r="S285" s="478" t="s">
        <v>76</v>
      </c>
      <c r="T285" s="479"/>
      <c r="U285" s="479"/>
      <c r="V285" s="480"/>
      <c r="W285" s="478" t="s">
        <v>76</v>
      </c>
      <c r="X285" s="479"/>
      <c r="Y285" s="479"/>
      <c r="Z285" s="480"/>
      <c r="AA285" s="482"/>
      <c r="AB285" s="478" t="s">
        <v>76</v>
      </c>
      <c r="AC285" s="479"/>
      <c r="AD285" s="479"/>
      <c r="AE285" s="480"/>
      <c r="AF285" s="478" t="s">
        <v>76</v>
      </c>
      <c r="AG285" s="479"/>
      <c r="AH285" s="479"/>
      <c r="AI285" s="480"/>
      <c r="AJ285" s="478"/>
      <c r="AK285" s="479" t="s">
        <v>76</v>
      </c>
      <c r="AL285" s="479"/>
      <c r="AM285" s="480"/>
      <c r="AN285" s="478"/>
      <c r="AO285" s="479"/>
      <c r="AP285" s="479"/>
      <c r="AQ285" s="479" t="s">
        <v>76</v>
      </c>
      <c r="AR285" s="480"/>
      <c r="AS285" s="478"/>
      <c r="AT285" s="479"/>
      <c r="AU285" s="479" t="s">
        <v>76</v>
      </c>
      <c r="AV285" s="480"/>
      <c r="AW285" s="478"/>
      <c r="AX285" s="479"/>
      <c r="AY285" s="479"/>
      <c r="AZ285" s="480" t="s">
        <v>76</v>
      </c>
      <c r="BA285" s="478"/>
      <c r="BB285" s="479"/>
      <c r="BC285" s="479"/>
      <c r="BD285" s="480"/>
      <c r="BE285" s="478" t="s">
        <v>76</v>
      </c>
      <c r="BF285" s="479"/>
      <c r="BG285" s="479"/>
      <c r="BH285" s="480"/>
      <c r="BI285" s="478" t="s">
        <v>76</v>
      </c>
      <c r="BJ285" s="479"/>
      <c r="BK285" s="479"/>
      <c r="BL285" s="480"/>
      <c r="BM285" s="156">
        <f>COUNTIF(O285:AA285,"P")</f>
        <v>3</v>
      </c>
      <c r="BN285" s="157">
        <f>COUNTIF(AB285:AM285,"P")</f>
        <v>3</v>
      </c>
      <c r="BO285" s="157">
        <f>COUNTIF(AN285:AZ285,"P")</f>
        <v>3</v>
      </c>
      <c r="BP285" s="157">
        <f>COUNTIF(BA285:BL285,"P")</f>
        <v>2</v>
      </c>
      <c r="BQ285" s="157">
        <f>SUM(BM285:BP285)</f>
        <v>11</v>
      </c>
      <c r="BR285" s="523">
        <f>+SUM(BM286)/(BM285)</f>
        <v>0</v>
      </c>
      <c r="BS285" s="523">
        <f>+SUM(BN286)/(BN285)</f>
        <v>0</v>
      </c>
      <c r="BT285" s="523">
        <f>+SUM(BO286)/(BO285)</f>
        <v>0</v>
      </c>
      <c r="BU285" s="523">
        <f>+SUM(BP286)/(BP285)</f>
        <v>0</v>
      </c>
      <c r="BV285" s="523">
        <f>+SUM(BQ286)/(BQ285)</f>
        <v>0</v>
      </c>
    </row>
    <row r="286" spans="1:74" s="5" customFormat="1" ht="15.75" hidden="1" customHeight="1" outlineLevel="1" x14ac:dyDescent="0.25">
      <c r="A286" s="539"/>
      <c r="B286" s="989"/>
      <c r="C286" s="869"/>
      <c r="D286" s="1031"/>
      <c r="E286" s="1037"/>
      <c r="F286" s="1035"/>
      <c r="G286" s="12" t="s">
        <v>80</v>
      </c>
      <c r="H286" s="1036"/>
      <c r="I286" s="758"/>
      <c r="J286" s="758"/>
      <c r="K286" s="758"/>
      <c r="L286" s="758"/>
      <c r="M286" s="806"/>
      <c r="N286" s="760"/>
      <c r="O286" s="161"/>
      <c r="P286" s="162"/>
      <c r="Q286" s="162"/>
      <c r="R286" s="163"/>
      <c r="S286" s="161"/>
      <c r="T286" s="168"/>
      <c r="U286" s="168"/>
      <c r="V286" s="169"/>
      <c r="W286" s="170"/>
      <c r="X286" s="162"/>
      <c r="Y286" s="168"/>
      <c r="Z286" s="169"/>
      <c r="AA286" s="483"/>
      <c r="AB286" s="170"/>
      <c r="AC286" s="168"/>
      <c r="AD286" s="168"/>
      <c r="AE286" s="169"/>
      <c r="AF286" s="170"/>
      <c r="AG286" s="168"/>
      <c r="AH286" s="168"/>
      <c r="AI286" s="169"/>
      <c r="AJ286" s="170"/>
      <c r="AK286" s="168"/>
      <c r="AL286" s="168"/>
      <c r="AM286" s="169"/>
      <c r="AN286" s="170"/>
      <c r="AO286" s="168"/>
      <c r="AP286" s="168"/>
      <c r="AQ286" s="168"/>
      <c r="AR286" s="169"/>
      <c r="AS286" s="170"/>
      <c r="AT286" s="168"/>
      <c r="AU286" s="168"/>
      <c r="AV286" s="169"/>
      <c r="AW286" s="170"/>
      <c r="AX286" s="168"/>
      <c r="AY286" s="168"/>
      <c r="AZ286" s="163"/>
      <c r="BA286" s="170"/>
      <c r="BB286" s="168"/>
      <c r="BC286" s="168"/>
      <c r="BD286" s="169"/>
      <c r="BE286" s="170"/>
      <c r="BF286" s="168"/>
      <c r="BG286" s="168"/>
      <c r="BH286" s="169"/>
      <c r="BI286" s="170"/>
      <c r="BJ286" s="168"/>
      <c r="BK286" s="168"/>
      <c r="BL286" s="169"/>
      <c r="BM286" s="153">
        <f>COUNTIF(O286:AA286,"E")</f>
        <v>0</v>
      </c>
      <c r="BN286" s="154">
        <f>COUNTIF(AB286:AM286,"E")</f>
        <v>0</v>
      </c>
      <c r="BO286" s="154">
        <f>COUNTIF(AN286:AZ286,"E")</f>
        <v>0</v>
      </c>
      <c r="BP286" s="154">
        <f>COUNTIF(BA286:BL286,"E")</f>
        <v>0</v>
      </c>
      <c r="BQ286" s="155">
        <f>SUM(BM286:BP286)</f>
        <v>0</v>
      </c>
      <c r="BR286" s="523"/>
      <c r="BS286" s="523"/>
      <c r="BT286" s="523"/>
      <c r="BU286" s="523"/>
      <c r="BV286" s="523"/>
    </row>
    <row r="287" spans="1:74" s="5" customFormat="1" ht="15.75" hidden="1" customHeight="1" outlineLevel="1" x14ac:dyDescent="0.25">
      <c r="A287" s="539">
        <v>146</v>
      </c>
      <c r="B287" s="989"/>
      <c r="C287" s="869"/>
      <c r="D287" s="1031"/>
      <c r="E287" s="1037" t="s">
        <v>344</v>
      </c>
      <c r="F287" s="1035" t="s">
        <v>220</v>
      </c>
      <c r="G287" s="12" t="s">
        <v>76</v>
      </c>
      <c r="H287" s="1036" t="s">
        <v>77</v>
      </c>
      <c r="I287" s="758" t="s">
        <v>77</v>
      </c>
      <c r="J287" s="758" t="s">
        <v>77</v>
      </c>
      <c r="K287" s="758" t="s">
        <v>77</v>
      </c>
      <c r="L287" s="758" t="s">
        <v>77</v>
      </c>
      <c r="M287" s="805" t="s">
        <v>289</v>
      </c>
      <c r="N287" s="760" t="s">
        <v>79</v>
      </c>
      <c r="O287" s="69"/>
      <c r="P287" s="24"/>
      <c r="Q287" s="24"/>
      <c r="R287" s="57"/>
      <c r="S287" s="69"/>
      <c r="T287" s="24"/>
      <c r="U287" s="24"/>
      <c r="V287" s="57" t="s">
        <v>76</v>
      </c>
      <c r="W287" s="69"/>
      <c r="X287" s="24"/>
      <c r="Y287" s="24"/>
      <c r="Z287" s="57"/>
      <c r="AA287" s="482"/>
      <c r="AB287" s="69"/>
      <c r="AC287" s="24"/>
      <c r="AD287" s="24"/>
      <c r="AE287" s="57" t="s">
        <v>76</v>
      </c>
      <c r="AF287" s="69"/>
      <c r="AG287" s="24"/>
      <c r="AH287" s="24"/>
      <c r="AI287" s="57"/>
      <c r="AJ287" s="69"/>
      <c r="AK287" s="24"/>
      <c r="AL287" s="24"/>
      <c r="AM287" s="57"/>
      <c r="AN287" s="69"/>
      <c r="AO287" s="24" t="s">
        <v>76</v>
      </c>
      <c r="AP287" s="24"/>
      <c r="AQ287" s="24"/>
      <c r="AR287" s="57"/>
      <c r="AS287" s="69"/>
      <c r="AT287" s="24"/>
      <c r="AU287" s="24"/>
      <c r="AV287" s="57"/>
      <c r="AW287" s="69"/>
      <c r="AX287" s="24"/>
      <c r="AY287" s="24"/>
      <c r="AZ287" s="57" t="s">
        <v>76</v>
      </c>
      <c r="BA287" s="69"/>
      <c r="BB287" s="24"/>
      <c r="BC287" s="24"/>
      <c r="BD287" s="57"/>
      <c r="BE287" s="69"/>
      <c r="BF287" s="24"/>
      <c r="BG287" s="24"/>
      <c r="BH287" s="57"/>
      <c r="BI287" s="69"/>
      <c r="BJ287" s="24"/>
      <c r="BK287" s="24"/>
      <c r="BL287" s="57"/>
      <c r="BM287" s="156">
        <f>COUNTIF(O287:AA287,"P")</f>
        <v>1</v>
      </c>
      <c r="BN287" s="157">
        <f>COUNTIF(AB287:AM287,"P")</f>
        <v>1</v>
      </c>
      <c r="BO287" s="157">
        <f>COUNTIF(AN287:AZ287,"P")</f>
        <v>2</v>
      </c>
      <c r="BP287" s="157">
        <f>COUNTIF(BA287:BL287,"P")</f>
        <v>0</v>
      </c>
      <c r="BQ287" s="157">
        <f t="shared" ref="BQ287:BQ296" si="109">SUM(BM287:BP287)</f>
        <v>4</v>
      </c>
      <c r="BR287" s="523">
        <f>+SUM(BM288)/(BM287)</f>
        <v>0</v>
      </c>
      <c r="BS287" s="523">
        <f>+SUM(BN288)/(BN287)</f>
        <v>0</v>
      </c>
      <c r="BT287" s="523">
        <f>+SUM(BO288)/(BO287)</f>
        <v>0</v>
      </c>
      <c r="BU287" s="523" t="e">
        <f>+SUM(BP288)/(BP287)</f>
        <v>#DIV/0!</v>
      </c>
      <c r="BV287" s="523">
        <f>+SUM(BQ288)/(BQ287)</f>
        <v>0</v>
      </c>
    </row>
    <row r="288" spans="1:74" s="5" customFormat="1" ht="15.75" hidden="1" customHeight="1" outlineLevel="1" x14ac:dyDescent="0.25">
      <c r="A288" s="539"/>
      <c r="B288" s="989"/>
      <c r="C288" s="869"/>
      <c r="D288" s="1031"/>
      <c r="E288" s="1037"/>
      <c r="F288" s="1035"/>
      <c r="G288" s="12" t="s">
        <v>80</v>
      </c>
      <c r="H288" s="1036"/>
      <c r="I288" s="758"/>
      <c r="J288" s="758"/>
      <c r="K288" s="758"/>
      <c r="L288" s="758"/>
      <c r="M288" s="806"/>
      <c r="N288" s="760"/>
      <c r="O288" s="161"/>
      <c r="P288" s="162"/>
      <c r="Q288" s="162"/>
      <c r="R288" s="163"/>
      <c r="S288" s="161"/>
      <c r="T288" s="168"/>
      <c r="U288" s="168"/>
      <c r="V288" s="169"/>
      <c r="W288" s="170"/>
      <c r="X288" s="162"/>
      <c r="Y288" s="168"/>
      <c r="Z288" s="169"/>
      <c r="AA288" s="483"/>
      <c r="AB288" s="170"/>
      <c r="AC288" s="168"/>
      <c r="AD288" s="168"/>
      <c r="AE288" s="169"/>
      <c r="AF288" s="170"/>
      <c r="AG288" s="168"/>
      <c r="AH288" s="168"/>
      <c r="AI288" s="169"/>
      <c r="AJ288" s="170"/>
      <c r="AK288" s="168"/>
      <c r="AL288" s="168"/>
      <c r="AM288" s="169"/>
      <c r="AN288" s="170"/>
      <c r="AO288" s="168"/>
      <c r="AP288" s="168"/>
      <c r="AQ288" s="168"/>
      <c r="AR288" s="169"/>
      <c r="AS288" s="170"/>
      <c r="AT288" s="168"/>
      <c r="AU288" s="168"/>
      <c r="AV288" s="169"/>
      <c r="AW288" s="170"/>
      <c r="AX288" s="168"/>
      <c r="AY288" s="168"/>
      <c r="AZ288" s="163"/>
      <c r="BA288" s="170"/>
      <c r="BB288" s="168"/>
      <c r="BC288" s="168"/>
      <c r="BD288" s="169"/>
      <c r="BE288" s="170"/>
      <c r="BF288" s="168"/>
      <c r="BG288" s="168"/>
      <c r="BH288" s="169"/>
      <c r="BI288" s="170"/>
      <c r="BJ288" s="168"/>
      <c r="BK288" s="168"/>
      <c r="BL288" s="169"/>
      <c r="BM288" s="153">
        <f>COUNTIF(O288:AA288,"E")</f>
        <v>0</v>
      </c>
      <c r="BN288" s="154">
        <f>COUNTIF(AB288:AM288,"E")</f>
        <v>0</v>
      </c>
      <c r="BO288" s="154">
        <f>COUNTIF(AN288:AZ288,"E")</f>
        <v>0</v>
      </c>
      <c r="BP288" s="154">
        <f>COUNTIF(BA288:BL288,"E")</f>
        <v>0</v>
      </c>
      <c r="BQ288" s="155">
        <f t="shared" si="109"/>
        <v>0</v>
      </c>
      <c r="BR288" s="523"/>
      <c r="BS288" s="523"/>
      <c r="BT288" s="523"/>
      <c r="BU288" s="523"/>
      <c r="BV288" s="523"/>
    </row>
    <row r="289" spans="1:74" s="5" customFormat="1" ht="15.75" hidden="1" customHeight="1" outlineLevel="1" x14ac:dyDescent="0.25">
      <c r="A289" s="539">
        <v>147</v>
      </c>
      <c r="B289" s="989"/>
      <c r="C289" s="869"/>
      <c r="D289" s="1031"/>
      <c r="E289" s="1037" t="s">
        <v>345</v>
      </c>
      <c r="F289" s="1035" t="s">
        <v>346</v>
      </c>
      <c r="G289" s="12" t="s">
        <v>76</v>
      </c>
      <c r="H289" s="1036" t="s">
        <v>77</v>
      </c>
      <c r="I289" s="758" t="s">
        <v>77</v>
      </c>
      <c r="J289" s="758" t="s">
        <v>77</v>
      </c>
      <c r="K289" s="758" t="s">
        <v>77</v>
      </c>
      <c r="L289" s="758" t="s">
        <v>77</v>
      </c>
      <c r="M289" s="805" t="s">
        <v>289</v>
      </c>
      <c r="N289" s="760" t="s">
        <v>79</v>
      </c>
      <c r="O289" s="69"/>
      <c r="P289" s="24"/>
      <c r="Q289" s="24"/>
      <c r="R289" s="57"/>
      <c r="S289" s="69"/>
      <c r="T289" s="24"/>
      <c r="U289" s="24"/>
      <c r="V289" s="57"/>
      <c r="W289" s="69"/>
      <c r="X289" s="24"/>
      <c r="Y289" s="24"/>
      <c r="Z289" s="57"/>
      <c r="AA289" s="482"/>
      <c r="AB289" s="69"/>
      <c r="AC289" s="24"/>
      <c r="AD289" s="24"/>
      <c r="AE289" s="57"/>
      <c r="AF289" s="69"/>
      <c r="AG289" s="24"/>
      <c r="AH289" s="24"/>
      <c r="AI289" s="57"/>
      <c r="AJ289" s="69"/>
      <c r="AK289" s="24"/>
      <c r="AL289" s="24"/>
      <c r="AM289" s="57"/>
      <c r="AN289" s="69"/>
      <c r="AO289" s="24"/>
      <c r="AP289" s="24"/>
      <c r="AQ289" s="24"/>
      <c r="AR289" s="57"/>
      <c r="AS289" s="69"/>
      <c r="AT289" s="24"/>
      <c r="AU289" s="24"/>
      <c r="AV289" s="57"/>
      <c r="AW289" s="69"/>
      <c r="AX289" s="24"/>
      <c r="AY289" s="24"/>
      <c r="AZ289" s="57"/>
      <c r="BA289" s="69"/>
      <c r="BB289" s="24"/>
      <c r="BC289" s="24"/>
      <c r="BD289" s="57"/>
      <c r="BE289" s="69"/>
      <c r="BF289" s="24"/>
      <c r="BG289" s="24"/>
      <c r="BH289" s="57"/>
      <c r="BI289" s="69"/>
      <c r="BJ289" s="24"/>
      <c r="BK289" s="24"/>
      <c r="BL289" s="57"/>
      <c r="BM289" s="156">
        <f>COUNTIF(O289:AA289,"P")</f>
        <v>0</v>
      </c>
      <c r="BN289" s="157">
        <f>COUNTIF(AB289:AM289,"P")</f>
        <v>0</v>
      </c>
      <c r="BO289" s="157">
        <f>COUNTIF(AN289:AZ289,"P")</f>
        <v>0</v>
      </c>
      <c r="BP289" s="157">
        <f>COUNTIF(BA289:BL289,"P")</f>
        <v>0</v>
      </c>
      <c r="BQ289" s="157">
        <f t="shared" si="109"/>
        <v>0</v>
      </c>
      <c r="BR289" s="523" t="e">
        <f>+SUM(BM290)/(BM289)</f>
        <v>#DIV/0!</v>
      </c>
      <c r="BS289" s="523" t="e">
        <f>+SUM(BN290)/(BN289)</f>
        <v>#DIV/0!</v>
      </c>
      <c r="BT289" s="523" t="e">
        <f>+SUM(BO290)/(BO289)</f>
        <v>#DIV/0!</v>
      </c>
      <c r="BU289" s="523" t="e">
        <f>+SUM(BP290)/(BP289)</f>
        <v>#DIV/0!</v>
      </c>
      <c r="BV289" s="523" t="e">
        <f>+SUM(BQ290)/(BQ289)</f>
        <v>#DIV/0!</v>
      </c>
    </row>
    <row r="290" spans="1:74" s="5" customFormat="1" ht="15.75" hidden="1" customHeight="1" outlineLevel="1" x14ac:dyDescent="0.25">
      <c r="A290" s="539"/>
      <c r="B290" s="989"/>
      <c r="C290" s="869"/>
      <c r="D290" s="1031"/>
      <c r="E290" s="1037"/>
      <c r="F290" s="1035"/>
      <c r="G290" s="12" t="s">
        <v>80</v>
      </c>
      <c r="H290" s="1036"/>
      <c r="I290" s="758"/>
      <c r="J290" s="758"/>
      <c r="K290" s="758"/>
      <c r="L290" s="758"/>
      <c r="M290" s="806"/>
      <c r="N290" s="760"/>
      <c r="O290" s="161"/>
      <c r="P290" s="162"/>
      <c r="Q290" s="162"/>
      <c r="R290" s="163"/>
      <c r="S290" s="161"/>
      <c r="T290" s="168"/>
      <c r="U290" s="168"/>
      <c r="V290" s="169"/>
      <c r="W290" s="170"/>
      <c r="X290" s="162"/>
      <c r="Y290" s="168"/>
      <c r="Z290" s="169"/>
      <c r="AA290" s="483"/>
      <c r="AB290" s="170"/>
      <c r="AC290" s="168"/>
      <c r="AD290" s="168"/>
      <c r="AE290" s="169"/>
      <c r="AF290" s="170"/>
      <c r="AG290" s="168"/>
      <c r="AH290" s="168"/>
      <c r="AI290" s="169"/>
      <c r="AJ290" s="170"/>
      <c r="AK290" s="168"/>
      <c r="AL290" s="168"/>
      <c r="AM290" s="169"/>
      <c r="AN290" s="170"/>
      <c r="AO290" s="168"/>
      <c r="AP290" s="168"/>
      <c r="AQ290" s="168"/>
      <c r="AR290" s="169"/>
      <c r="AS290" s="170"/>
      <c r="AT290" s="168"/>
      <c r="AU290" s="168"/>
      <c r="AV290" s="169"/>
      <c r="AW290" s="170"/>
      <c r="AX290" s="168"/>
      <c r="AY290" s="168"/>
      <c r="AZ290" s="163"/>
      <c r="BA290" s="170"/>
      <c r="BB290" s="168"/>
      <c r="BC290" s="168"/>
      <c r="BD290" s="169"/>
      <c r="BE290" s="170"/>
      <c r="BF290" s="168"/>
      <c r="BG290" s="168"/>
      <c r="BH290" s="169"/>
      <c r="BI290" s="170"/>
      <c r="BJ290" s="168"/>
      <c r="BK290" s="168"/>
      <c r="BL290" s="169"/>
      <c r="BM290" s="153">
        <f>COUNTIF(O290:AA290,"E")</f>
        <v>0</v>
      </c>
      <c r="BN290" s="154">
        <f>COUNTIF(AB290:AM290,"E")</f>
        <v>0</v>
      </c>
      <c r="BO290" s="154">
        <f>COUNTIF(AN290:AZ290,"E")</f>
        <v>0</v>
      </c>
      <c r="BP290" s="154">
        <f>COUNTIF(BA290:BL290,"E")</f>
        <v>0</v>
      </c>
      <c r="BQ290" s="155">
        <f t="shared" si="109"/>
        <v>0</v>
      </c>
      <c r="BR290" s="523"/>
      <c r="BS290" s="523"/>
      <c r="BT290" s="523"/>
      <c r="BU290" s="523"/>
      <c r="BV290" s="523"/>
    </row>
    <row r="291" spans="1:74" s="5" customFormat="1" ht="15.75" hidden="1" customHeight="1" outlineLevel="1" x14ac:dyDescent="0.25">
      <c r="A291" s="539">
        <v>148</v>
      </c>
      <c r="B291" s="989"/>
      <c r="C291" s="869"/>
      <c r="D291" s="1031"/>
      <c r="E291" s="1037" t="s">
        <v>347</v>
      </c>
      <c r="F291" s="1035" t="s">
        <v>348</v>
      </c>
      <c r="G291" s="12" t="s">
        <v>76</v>
      </c>
      <c r="H291" s="1036" t="s">
        <v>77</v>
      </c>
      <c r="I291" s="758" t="s">
        <v>77</v>
      </c>
      <c r="J291" s="758" t="s">
        <v>77</v>
      </c>
      <c r="K291" s="758" t="s">
        <v>77</v>
      </c>
      <c r="L291" s="758" t="s">
        <v>77</v>
      </c>
      <c r="M291" s="805" t="s">
        <v>289</v>
      </c>
      <c r="N291" s="760" t="s">
        <v>79</v>
      </c>
      <c r="O291" s="69"/>
      <c r="P291" s="24"/>
      <c r="Q291" s="24"/>
      <c r="R291" s="57"/>
      <c r="S291" s="69" t="s">
        <v>76</v>
      </c>
      <c r="T291" s="24"/>
      <c r="U291" s="24"/>
      <c r="V291" s="57"/>
      <c r="W291" s="69" t="s">
        <v>76</v>
      </c>
      <c r="X291" s="24"/>
      <c r="Y291" s="24"/>
      <c r="Z291" s="57"/>
      <c r="AA291" s="482"/>
      <c r="AB291" s="69"/>
      <c r="AC291" s="24" t="s">
        <v>76</v>
      </c>
      <c r="AD291" s="24"/>
      <c r="AE291" s="57"/>
      <c r="AF291" s="69"/>
      <c r="AG291" s="24"/>
      <c r="AH291" s="24"/>
      <c r="AI291" s="57"/>
      <c r="AJ291" s="69" t="s">
        <v>76</v>
      </c>
      <c r="AK291" s="24"/>
      <c r="AL291" s="24"/>
      <c r="AM291" s="57"/>
      <c r="AN291" s="69"/>
      <c r="AO291" s="24" t="s">
        <v>76</v>
      </c>
      <c r="AP291" s="24"/>
      <c r="AQ291" s="24"/>
      <c r="AR291" s="57"/>
      <c r="AS291" s="69"/>
      <c r="AT291" s="24" t="s">
        <v>76</v>
      </c>
      <c r="AU291" s="24"/>
      <c r="AV291" s="57"/>
      <c r="AW291" s="69"/>
      <c r="AX291" s="24"/>
      <c r="AY291" s="24"/>
      <c r="AZ291" s="57" t="s">
        <v>76</v>
      </c>
      <c r="BA291" s="69"/>
      <c r="BB291" s="24"/>
      <c r="BC291" s="24" t="s">
        <v>76</v>
      </c>
      <c r="BD291" s="57"/>
      <c r="BE291" s="69"/>
      <c r="BF291" s="24"/>
      <c r="BG291" s="24"/>
      <c r="BH291" s="57" t="s">
        <v>76</v>
      </c>
      <c r="BI291" s="69"/>
      <c r="BJ291" s="24"/>
      <c r="BK291" s="24" t="s">
        <v>76</v>
      </c>
      <c r="BL291" s="57"/>
      <c r="BM291" s="156">
        <f>COUNTIF(O291:AA291,"P")</f>
        <v>2</v>
      </c>
      <c r="BN291" s="157">
        <f>COUNTIF(AB291:AM291,"P")</f>
        <v>2</v>
      </c>
      <c r="BO291" s="157">
        <f>COUNTIF(AN291:AZ291,"P")</f>
        <v>3</v>
      </c>
      <c r="BP291" s="157">
        <f>COUNTIF(BA291:BL291,"P")</f>
        <v>3</v>
      </c>
      <c r="BQ291" s="157">
        <f t="shared" si="109"/>
        <v>10</v>
      </c>
      <c r="BR291" s="523">
        <f>+SUM(BM292)/(BM291)</f>
        <v>0</v>
      </c>
      <c r="BS291" s="523">
        <f>+SUM(BN292)/(BN291)</f>
        <v>0</v>
      </c>
      <c r="BT291" s="523">
        <f>+SUM(BO292)/(BO291)</f>
        <v>0</v>
      </c>
      <c r="BU291" s="523">
        <f>+SUM(BP292)/(BP291)</f>
        <v>0</v>
      </c>
      <c r="BV291" s="523">
        <f>+SUM(BQ292)/(BQ291)</f>
        <v>0</v>
      </c>
    </row>
    <row r="292" spans="1:74" s="5" customFormat="1" ht="15.75" hidden="1" customHeight="1" outlineLevel="1" x14ac:dyDescent="0.25">
      <c r="A292" s="539"/>
      <c r="B292" s="989"/>
      <c r="C292" s="869"/>
      <c r="D292" s="1031"/>
      <c r="E292" s="1037"/>
      <c r="F292" s="1035"/>
      <c r="G292" s="12" t="s">
        <v>80</v>
      </c>
      <c r="H292" s="1036"/>
      <c r="I292" s="758"/>
      <c r="J292" s="758"/>
      <c r="K292" s="758"/>
      <c r="L292" s="758"/>
      <c r="M292" s="806"/>
      <c r="N292" s="760"/>
      <c r="O292" s="161"/>
      <c r="P292" s="162"/>
      <c r="Q292" s="162"/>
      <c r="R292" s="163"/>
      <c r="S292" s="161"/>
      <c r="T292" s="168"/>
      <c r="U292" s="168"/>
      <c r="V292" s="169"/>
      <c r="W292" s="170"/>
      <c r="X292" s="162"/>
      <c r="Y292" s="168"/>
      <c r="Z292" s="169"/>
      <c r="AA292" s="483"/>
      <c r="AB292" s="170"/>
      <c r="AC292" s="168"/>
      <c r="AD292" s="168"/>
      <c r="AE292" s="169"/>
      <c r="AF292" s="170"/>
      <c r="AG292" s="168"/>
      <c r="AH292" s="168"/>
      <c r="AI292" s="169"/>
      <c r="AJ292" s="170"/>
      <c r="AK292" s="168"/>
      <c r="AL292" s="168"/>
      <c r="AM292" s="169"/>
      <c r="AN292" s="170"/>
      <c r="AO292" s="168"/>
      <c r="AP292" s="168"/>
      <c r="AQ292" s="168"/>
      <c r="AR292" s="169"/>
      <c r="AS292" s="170"/>
      <c r="AT292" s="168"/>
      <c r="AU292" s="168"/>
      <c r="AV292" s="169"/>
      <c r="AW292" s="170"/>
      <c r="AX292" s="168"/>
      <c r="AY292" s="168"/>
      <c r="AZ292" s="163"/>
      <c r="BA292" s="170"/>
      <c r="BB292" s="168"/>
      <c r="BC292" s="168"/>
      <c r="BD292" s="169"/>
      <c r="BE292" s="170"/>
      <c r="BF292" s="168"/>
      <c r="BG292" s="168"/>
      <c r="BH292" s="169"/>
      <c r="BI292" s="170"/>
      <c r="BJ292" s="168"/>
      <c r="BK292" s="168"/>
      <c r="BL292" s="169"/>
      <c r="BM292" s="153">
        <f>COUNTIF(O292:AA292,"E")</f>
        <v>0</v>
      </c>
      <c r="BN292" s="154">
        <f>COUNTIF(AB292:AM292,"E")</f>
        <v>0</v>
      </c>
      <c r="BO292" s="154">
        <f>COUNTIF(AN292:AZ292,"E")</f>
        <v>0</v>
      </c>
      <c r="BP292" s="154">
        <f>COUNTIF(BA292:BL292,"E")</f>
        <v>0</v>
      </c>
      <c r="BQ292" s="155">
        <f t="shared" si="109"/>
        <v>0</v>
      </c>
      <c r="BR292" s="523"/>
      <c r="BS292" s="523"/>
      <c r="BT292" s="523"/>
      <c r="BU292" s="523"/>
      <c r="BV292" s="523"/>
    </row>
    <row r="293" spans="1:74" s="5" customFormat="1" ht="15.75" hidden="1" customHeight="1" outlineLevel="1" x14ac:dyDescent="0.25">
      <c r="A293" s="539">
        <v>149</v>
      </c>
      <c r="B293" s="989"/>
      <c r="C293" s="869"/>
      <c r="D293" s="1031"/>
      <c r="E293" s="1037" t="s">
        <v>349</v>
      </c>
      <c r="F293" s="1035" t="s">
        <v>350</v>
      </c>
      <c r="G293" s="12" t="s">
        <v>76</v>
      </c>
      <c r="H293" s="758" t="s">
        <v>77</v>
      </c>
      <c r="I293" s="758" t="s">
        <v>77</v>
      </c>
      <c r="J293" s="758" t="s">
        <v>77</v>
      </c>
      <c r="K293" s="758" t="s">
        <v>77</v>
      </c>
      <c r="L293" s="758" t="s">
        <v>77</v>
      </c>
      <c r="M293" s="805" t="s">
        <v>289</v>
      </c>
      <c r="N293" s="760" t="s">
        <v>79</v>
      </c>
      <c r="O293" s="69"/>
      <c r="P293" s="24"/>
      <c r="Q293" s="24"/>
      <c r="R293" s="57"/>
      <c r="S293" s="69" t="s">
        <v>76</v>
      </c>
      <c r="T293" s="24"/>
      <c r="U293" s="24"/>
      <c r="V293" s="57"/>
      <c r="W293" s="69"/>
      <c r="X293" s="24"/>
      <c r="Y293" s="24"/>
      <c r="Z293" s="57"/>
      <c r="AA293" s="482"/>
      <c r="AB293" s="69"/>
      <c r="AC293" s="24"/>
      <c r="AD293" s="24"/>
      <c r="AE293" s="57"/>
      <c r="AF293" s="69" t="s">
        <v>76</v>
      </c>
      <c r="AG293" s="24"/>
      <c r="AH293" s="24"/>
      <c r="AI293" s="57"/>
      <c r="AJ293" s="69"/>
      <c r="AK293" s="24"/>
      <c r="AL293" s="24"/>
      <c r="AM293" s="57"/>
      <c r="AN293" s="69"/>
      <c r="AO293" s="24"/>
      <c r="AP293" s="24"/>
      <c r="AQ293" s="24"/>
      <c r="AR293" s="57"/>
      <c r="AS293" s="69"/>
      <c r="AT293" s="24"/>
      <c r="AU293" s="24"/>
      <c r="AV293" s="57"/>
      <c r="AW293" s="69" t="s">
        <v>76</v>
      </c>
      <c r="AX293" s="24"/>
      <c r="AY293" s="24"/>
      <c r="AZ293" s="57"/>
      <c r="BA293" s="69"/>
      <c r="BB293" s="24"/>
      <c r="BC293" s="24"/>
      <c r="BD293" s="57"/>
      <c r="BE293" s="69"/>
      <c r="BF293" s="24"/>
      <c r="BG293" s="24"/>
      <c r="BH293" s="57"/>
      <c r="BI293" s="69"/>
      <c r="BJ293" s="24"/>
      <c r="BK293" s="24"/>
      <c r="BL293" s="57" t="s">
        <v>76</v>
      </c>
      <c r="BM293" s="156">
        <f>COUNTIF(O293:AA293,"P")</f>
        <v>1</v>
      </c>
      <c r="BN293" s="157">
        <f>COUNTIF(AB293:AM293,"P")</f>
        <v>1</v>
      </c>
      <c r="BO293" s="157">
        <f>COUNTIF(AN293:AZ293,"P")</f>
        <v>1</v>
      </c>
      <c r="BP293" s="157">
        <f>COUNTIF(BA293:BL293,"P")</f>
        <v>1</v>
      </c>
      <c r="BQ293" s="157">
        <f t="shared" si="109"/>
        <v>4</v>
      </c>
      <c r="BR293" s="523">
        <f>+SUM(BM294)/(BM293)</f>
        <v>0</v>
      </c>
      <c r="BS293" s="523">
        <f>+SUM(BN294)/(BN293)</f>
        <v>0</v>
      </c>
      <c r="BT293" s="523">
        <f>+SUM(BO294)/(BO293)</f>
        <v>0</v>
      </c>
      <c r="BU293" s="523">
        <f>+SUM(BP294)/(BP293)</f>
        <v>0</v>
      </c>
      <c r="BV293" s="523">
        <f>+SUM(BQ294)/(BQ293)</f>
        <v>0</v>
      </c>
    </row>
    <row r="294" spans="1:74" s="5" customFormat="1" ht="15.75" hidden="1" customHeight="1" outlineLevel="1" x14ac:dyDescent="0.25">
      <c r="A294" s="539"/>
      <c r="B294" s="989"/>
      <c r="C294" s="869"/>
      <c r="D294" s="1031"/>
      <c r="E294" s="1038"/>
      <c r="F294" s="1035"/>
      <c r="G294" s="12" t="s">
        <v>80</v>
      </c>
      <c r="H294" s="758"/>
      <c r="I294" s="758"/>
      <c r="J294" s="758"/>
      <c r="K294" s="758"/>
      <c r="L294" s="758"/>
      <c r="M294" s="806"/>
      <c r="N294" s="760"/>
      <c r="O294" s="161"/>
      <c r="P294" s="162"/>
      <c r="Q294" s="162"/>
      <c r="R294" s="163"/>
      <c r="S294" s="161"/>
      <c r="T294" s="168"/>
      <c r="U294" s="168"/>
      <c r="V294" s="169"/>
      <c r="W294" s="170"/>
      <c r="X294" s="162"/>
      <c r="Y294" s="168"/>
      <c r="Z294" s="169"/>
      <c r="AA294" s="483"/>
      <c r="AB294" s="170"/>
      <c r="AC294" s="168"/>
      <c r="AD294" s="168"/>
      <c r="AE294" s="169"/>
      <c r="AF294" s="170"/>
      <c r="AG294" s="168"/>
      <c r="AH294" s="168"/>
      <c r="AI294" s="169"/>
      <c r="AJ294" s="170"/>
      <c r="AK294" s="168"/>
      <c r="AL294" s="168"/>
      <c r="AM294" s="169"/>
      <c r="AN294" s="170"/>
      <c r="AO294" s="168"/>
      <c r="AP294" s="168"/>
      <c r="AQ294" s="168"/>
      <c r="AR294" s="169"/>
      <c r="AS294" s="170"/>
      <c r="AT294" s="168"/>
      <c r="AU294" s="168"/>
      <c r="AV294" s="169"/>
      <c r="AW294" s="170"/>
      <c r="AX294" s="168"/>
      <c r="AY294" s="168"/>
      <c r="AZ294" s="163"/>
      <c r="BA294" s="170"/>
      <c r="BB294" s="168"/>
      <c r="BC294" s="168"/>
      <c r="BD294" s="169"/>
      <c r="BE294" s="170"/>
      <c r="BF294" s="168"/>
      <c r="BG294" s="168"/>
      <c r="BH294" s="169"/>
      <c r="BI294" s="170"/>
      <c r="BJ294" s="168"/>
      <c r="BK294" s="168"/>
      <c r="BL294" s="169"/>
      <c r="BM294" s="153">
        <f>COUNTIF(O294:AA294,"E")</f>
        <v>0</v>
      </c>
      <c r="BN294" s="154">
        <f>COUNTIF(AB294:AM294,"E")</f>
        <v>0</v>
      </c>
      <c r="BO294" s="154">
        <f>COUNTIF(AN294:AZ294,"E")</f>
        <v>0</v>
      </c>
      <c r="BP294" s="154">
        <f>COUNTIF(BA294:BL294,"E")</f>
        <v>0</v>
      </c>
      <c r="BQ294" s="155">
        <f t="shared" si="109"/>
        <v>0</v>
      </c>
      <c r="BR294" s="523"/>
      <c r="BS294" s="523"/>
      <c r="BT294" s="523"/>
      <c r="BU294" s="523"/>
      <c r="BV294" s="523"/>
    </row>
    <row r="295" spans="1:74" s="5" customFormat="1" ht="15.75" hidden="1" customHeight="1" outlineLevel="1" x14ac:dyDescent="0.25">
      <c r="A295" s="539">
        <v>150</v>
      </c>
      <c r="B295" s="989"/>
      <c r="C295" s="869"/>
      <c r="D295" s="1031"/>
      <c r="E295" s="1039" t="s">
        <v>351</v>
      </c>
      <c r="F295" s="1035" t="s">
        <v>352</v>
      </c>
      <c r="G295" s="12" t="s">
        <v>76</v>
      </c>
      <c r="H295" s="758" t="s">
        <v>77</v>
      </c>
      <c r="I295" s="758" t="s">
        <v>77</v>
      </c>
      <c r="J295" s="758" t="s">
        <v>77</v>
      </c>
      <c r="K295" s="758" t="s">
        <v>77</v>
      </c>
      <c r="L295" s="758" t="s">
        <v>77</v>
      </c>
      <c r="M295" s="805" t="s">
        <v>289</v>
      </c>
      <c r="N295" s="760" t="s">
        <v>79</v>
      </c>
      <c r="O295" s="69"/>
      <c r="P295" s="24"/>
      <c r="Q295" s="24"/>
      <c r="R295" s="57"/>
      <c r="S295" s="69"/>
      <c r="T295" s="24"/>
      <c r="U295" s="24"/>
      <c r="V295" s="57"/>
      <c r="W295" s="69"/>
      <c r="X295" s="24"/>
      <c r="Y295" s="24"/>
      <c r="Z295" s="57"/>
      <c r="AA295" s="482"/>
      <c r="AB295" s="69"/>
      <c r="AC295" s="24"/>
      <c r="AD295" s="24"/>
      <c r="AE295" s="57"/>
      <c r="AF295" s="69"/>
      <c r="AG295" s="24"/>
      <c r="AH295" s="24"/>
      <c r="AI295" s="57"/>
      <c r="AJ295" s="69"/>
      <c r="AK295" s="24"/>
      <c r="AL295" s="24"/>
      <c r="AM295" s="57"/>
      <c r="AN295" s="69"/>
      <c r="AO295" s="24"/>
      <c r="AP295" s="24"/>
      <c r="AQ295" s="24"/>
      <c r="AR295" s="57"/>
      <c r="AS295" s="69"/>
      <c r="AT295" s="24"/>
      <c r="AU295" s="24"/>
      <c r="AV295" s="57"/>
      <c r="AW295" s="69"/>
      <c r="AX295" s="24"/>
      <c r="AY295" s="24"/>
      <c r="AZ295" s="57"/>
      <c r="BA295" s="69"/>
      <c r="BB295" s="24"/>
      <c r="BC295" s="24"/>
      <c r="BD295" s="57"/>
      <c r="BE295" s="69"/>
      <c r="BF295" s="24"/>
      <c r="BG295" s="24"/>
      <c r="BH295" s="57"/>
      <c r="BI295" s="69"/>
      <c r="BJ295" s="24"/>
      <c r="BK295" s="24" t="s">
        <v>76</v>
      </c>
      <c r="BL295" s="57"/>
      <c r="BM295" s="156">
        <f>COUNTIF(O295:AA295,"P")</f>
        <v>0</v>
      </c>
      <c r="BN295" s="157">
        <f>COUNTIF(AB295:AM295,"P")</f>
        <v>0</v>
      </c>
      <c r="BO295" s="157">
        <f>COUNTIF(AN295:AZ295,"P")</f>
        <v>0</v>
      </c>
      <c r="BP295" s="157">
        <f>COUNTIF(BA295:BL295,"P")</f>
        <v>1</v>
      </c>
      <c r="BQ295" s="157">
        <f t="shared" si="109"/>
        <v>1</v>
      </c>
      <c r="BR295" s="523" t="e">
        <f>+SUM(BM296)/(BM295)</f>
        <v>#DIV/0!</v>
      </c>
      <c r="BS295" s="523" t="e">
        <f>+SUM(BN296)/(BN295)</f>
        <v>#DIV/0!</v>
      </c>
      <c r="BT295" s="523" t="e">
        <f>+SUM(BO296)/(BO295)</f>
        <v>#DIV/0!</v>
      </c>
      <c r="BU295" s="523">
        <f>+SUM(BP296)/(BP295)</f>
        <v>0</v>
      </c>
      <c r="BV295" s="523">
        <f>+SUM(BQ296)/(BQ295)</f>
        <v>0</v>
      </c>
    </row>
    <row r="296" spans="1:74" s="5" customFormat="1" ht="15.75" hidden="1" customHeight="1" outlineLevel="1" thickBot="1" x14ac:dyDescent="0.3">
      <c r="A296" s="539"/>
      <c r="B296" s="989"/>
      <c r="C296" s="869"/>
      <c r="D296" s="1031"/>
      <c r="E296" s="1040"/>
      <c r="F296" s="885"/>
      <c r="G296" s="12" t="s">
        <v>80</v>
      </c>
      <c r="H296" s="758"/>
      <c r="I296" s="758"/>
      <c r="J296" s="758"/>
      <c r="K296" s="758"/>
      <c r="L296" s="758"/>
      <c r="M296" s="806"/>
      <c r="N296" s="760"/>
      <c r="O296" s="443"/>
      <c r="P296" s="444"/>
      <c r="Q296" s="444"/>
      <c r="R296" s="283"/>
      <c r="S296" s="443"/>
      <c r="T296" s="318"/>
      <c r="U296" s="318"/>
      <c r="V296" s="316"/>
      <c r="W296" s="317"/>
      <c r="X296" s="444"/>
      <c r="Y296" s="318"/>
      <c r="Z296" s="316"/>
      <c r="AA296" s="483"/>
      <c r="AB296" s="317"/>
      <c r="AC296" s="318"/>
      <c r="AD296" s="318"/>
      <c r="AE296" s="316"/>
      <c r="AF296" s="317"/>
      <c r="AG296" s="318"/>
      <c r="AH296" s="318"/>
      <c r="AI296" s="316"/>
      <c r="AJ296" s="317"/>
      <c r="AK296" s="318"/>
      <c r="AL296" s="318"/>
      <c r="AM296" s="316"/>
      <c r="AN296" s="317"/>
      <c r="AO296" s="318"/>
      <c r="AP296" s="318"/>
      <c r="AQ296" s="318"/>
      <c r="AR296" s="316"/>
      <c r="AS296" s="317"/>
      <c r="AT296" s="318"/>
      <c r="AU296" s="318"/>
      <c r="AV296" s="316"/>
      <c r="AW296" s="317"/>
      <c r="AX296" s="318"/>
      <c r="AY296" s="318"/>
      <c r="AZ296" s="283"/>
      <c r="BA296" s="317"/>
      <c r="BB296" s="318"/>
      <c r="BC296" s="318"/>
      <c r="BD296" s="316"/>
      <c r="BE296" s="317"/>
      <c r="BF296" s="318"/>
      <c r="BG296" s="318"/>
      <c r="BH296" s="316"/>
      <c r="BI296" s="317"/>
      <c r="BJ296" s="318"/>
      <c r="BK296" s="318"/>
      <c r="BL296" s="316"/>
      <c r="BM296" s="153">
        <f>COUNTIF(O296:AA296,"E")</f>
        <v>0</v>
      </c>
      <c r="BN296" s="154">
        <f>COUNTIF(AB296:AM296,"E")</f>
        <v>0</v>
      </c>
      <c r="BO296" s="154">
        <f>COUNTIF(AN296:AZ296,"E")</f>
        <v>0</v>
      </c>
      <c r="BP296" s="154">
        <f>COUNTIF(BA296:BL296,"E")</f>
        <v>0</v>
      </c>
      <c r="BQ296" s="155">
        <f t="shared" si="109"/>
        <v>0</v>
      </c>
      <c r="BR296" s="523"/>
      <c r="BS296" s="523"/>
      <c r="BT296" s="523"/>
      <c r="BU296" s="523"/>
      <c r="BV296" s="523"/>
    </row>
    <row r="297" spans="1:74" s="5" customFormat="1" ht="21" customHeight="1" collapsed="1" thickBot="1" x14ac:dyDescent="0.3">
      <c r="A297" s="539"/>
      <c r="B297" s="989"/>
      <c r="C297" s="869"/>
      <c r="D297" s="1041" t="s">
        <v>339</v>
      </c>
      <c r="E297" s="1042" t="s">
        <v>604</v>
      </c>
      <c r="F297" s="1003" t="s">
        <v>288</v>
      </c>
      <c r="G297" s="12" t="s">
        <v>76</v>
      </c>
      <c r="H297" s="758" t="s">
        <v>77</v>
      </c>
      <c r="I297" s="758" t="s">
        <v>77</v>
      </c>
      <c r="J297" s="758" t="s">
        <v>77</v>
      </c>
      <c r="K297" s="758" t="s">
        <v>77</v>
      </c>
      <c r="L297" s="758" t="s">
        <v>77</v>
      </c>
      <c r="M297" s="805" t="s">
        <v>353</v>
      </c>
      <c r="N297" s="760" t="s">
        <v>79</v>
      </c>
      <c r="O297" s="241">
        <f t="shared" ref="O297:Z297" si="110">COUNTIF(O299:O320,"P")</f>
        <v>0</v>
      </c>
      <c r="P297" s="242">
        <f t="shared" si="110"/>
        <v>0</v>
      </c>
      <c r="Q297" s="242">
        <f t="shared" si="110"/>
        <v>1</v>
      </c>
      <c r="R297" s="243">
        <f t="shared" si="110"/>
        <v>1</v>
      </c>
      <c r="S297" s="241">
        <f t="shared" si="110"/>
        <v>1</v>
      </c>
      <c r="T297" s="242">
        <f t="shared" si="110"/>
        <v>1</v>
      </c>
      <c r="U297" s="242">
        <f t="shared" si="110"/>
        <v>0</v>
      </c>
      <c r="V297" s="243">
        <f t="shared" si="110"/>
        <v>3</v>
      </c>
      <c r="W297" s="241">
        <f t="shared" si="110"/>
        <v>2</v>
      </c>
      <c r="X297" s="242">
        <f t="shared" si="110"/>
        <v>0</v>
      </c>
      <c r="Y297" s="242">
        <f t="shared" si="110"/>
        <v>2</v>
      </c>
      <c r="Z297" s="242">
        <f t="shared" si="110"/>
        <v>3</v>
      </c>
      <c r="AA297" s="195"/>
      <c r="AB297" s="241">
        <f t="shared" ref="AB297:AP297" si="111">COUNTIF(AB299:AB320,"P")</f>
        <v>4</v>
      </c>
      <c r="AC297" s="242">
        <f t="shared" si="111"/>
        <v>0</v>
      </c>
      <c r="AD297" s="242">
        <f t="shared" si="111"/>
        <v>1</v>
      </c>
      <c r="AE297" s="243">
        <f t="shared" si="111"/>
        <v>5</v>
      </c>
      <c r="AF297" s="241">
        <f t="shared" si="111"/>
        <v>2</v>
      </c>
      <c r="AG297" s="242">
        <f t="shared" si="111"/>
        <v>2</v>
      </c>
      <c r="AH297" s="242">
        <f t="shared" si="111"/>
        <v>0</v>
      </c>
      <c r="AI297" s="243">
        <f t="shared" si="111"/>
        <v>4</v>
      </c>
      <c r="AJ297" s="241">
        <f t="shared" si="111"/>
        <v>1</v>
      </c>
      <c r="AK297" s="242">
        <f t="shared" si="111"/>
        <v>1</v>
      </c>
      <c r="AL297" s="242">
        <f t="shared" si="111"/>
        <v>1</v>
      </c>
      <c r="AM297" s="243">
        <f t="shared" si="111"/>
        <v>2</v>
      </c>
      <c r="AN297" s="241">
        <f t="shared" si="111"/>
        <v>4</v>
      </c>
      <c r="AO297" s="242">
        <f t="shared" si="111"/>
        <v>2</v>
      </c>
      <c r="AP297" s="242">
        <f t="shared" si="111"/>
        <v>3</v>
      </c>
      <c r="AQ297" s="242">
        <f>COUNTIF(AQ299:AQ320,"P")</f>
        <v>1</v>
      </c>
      <c r="AR297" s="243">
        <f>COUNTIF(AR299:AR320,"P")</f>
        <v>2</v>
      </c>
      <c r="AS297" s="241">
        <f>COUNTIF(AS299:AS320,"P")</f>
        <v>0</v>
      </c>
      <c r="AT297" s="242">
        <f>COUNTIF(AT299:AT320,"P")</f>
        <v>1</v>
      </c>
      <c r="AU297" s="242">
        <f>COUNTIF(AU299:AU320,"P")</f>
        <v>2</v>
      </c>
      <c r="AV297" s="422"/>
      <c r="AW297" s="241">
        <f>COUNTIF(AW299:AW320,"P")</f>
        <v>1</v>
      </c>
      <c r="AX297" s="242">
        <f>COUNTIF(AX299:AX320,"P")</f>
        <v>1</v>
      </c>
      <c r="AY297" s="242"/>
      <c r="AZ297" s="242">
        <f t="shared" ref="AZ297:BL297" si="112">COUNTIF(AZ299:AZ320,"P")</f>
        <v>1</v>
      </c>
      <c r="BA297" s="241">
        <f t="shared" si="112"/>
        <v>3</v>
      </c>
      <c r="BB297" s="242">
        <f t="shared" si="112"/>
        <v>1</v>
      </c>
      <c r="BC297" s="242">
        <f t="shared" si="112"/>
        <v>0</v>
      </c>
      <c r="BD297" s="242">
        <f t="shared" si="112"/>
        <v>5</v>
      </c>
      <c r="BE297" s="241">
        <f t="shared" si="112"/>
        <v>1</v>
      </c>
      <c r="BF297" s="242">
        <f t="shared" si="112"/>
        <v>1</v>
      </c>
      <c r="BG297" s="242">
        <f t="shared" si="112"/>
        <v>1</v>
      </c>
      <c r="BH297" s="243">
        <f t="shared" si="112"/>
        <v>4</v>
      </c>
      <c r="BI297" s="241">
        <f t="shared" si="112"/>
        <v>1</v>
      </c>
      <c r="BJ297" s="242">
        <f t="shared" si="112"/>
        <v>3</v>
      </c>
      <c r="BK297" s="242">
        <f t="shared" si="112"/>
        <v>0</v>
      </c>
      <c r="BL297" s="243">
        <f t="shared" si="112"/>
        <v>0</v>
      </c>
      <c r="BM297" s="514" t="e">
        <f>+SUM(BM300+BM302+BM304+BM310+BM312+BM314+BM320+#REF!+BM322)/SUM(BM299+BM301+BM303+BM309+BM311+BM313+BM319+#REF!+BM321)</f>
        <v>#REF!</v>
      </c>
      <c r="BN297" s="514" t="e">
        <f>+SUM(BN300+BN302+BN304+BN310+BN312+BN314+BN320+#REF!+BN322)/SUM(BN299+BN301+BN303+BN309+BN311+BN313+BN319+#REF!+BN321)</f>
        <v>#REF!</v>
      </c>
      <c r="BO297" s="514" t="e">
        <f>+SUM(BO300+BO302+BO304+BO310+BO312+BO314+BO320+#REF!+BO322)/SUM(BO299+BO301+BO303+BO309+BO311+BO313+BO319+#REF!+BO321)</f>
        <v>#REF!</v>
      </c>
      <c r="BP297" s="514" t="e">
        <f>+SUM(BP300+BP302+BP304+BP310+BP312+BP314+BP320+#REF!+BP322)/SUM(BP299+BP301+BP303+BP309+BP311+BP313+BP319+#REF!+BP321)</f>
        <v>#REF!</v>
      </c>
      <c r="BQ297" s="514" t="e">
        <f>+SUM(BQ300+BQ302+BQ304+BQ310+BQ312+BQ314+BQ320+#REF!+BQ322)/SUM(BQ299+BQ301+BQ303+BQ309+BQ311+BQ313+BQ319+#REF!+BQ321)</f>
        <v>#REF!</v>
      </c>
      <c r="BR297" s="537" t="e">
        <f>+SUM(BR300,BR302,BR304,BR310,BR314,#REF!)/SUM(BR299,BR301,BR303,BR309,BR313,#REF!)</f>
        <v>#REF!</v>
      </c>
      <c r="BS297" s="535" t="e">
        <f>+SUM(BS300,BS302,BS304,BS310,BS314,#REF!)/SUM(BS299,BS301,BS303,BS309,BS313,#REF!)</f>
        <v>#REF!</v>
      </c>
      <c r="BT297" s="535" t="e">
        <f>+SUM(BT300,BT302,BT304,BT310,BT314,#REF!)/SUM(BT299,BT301,BT303,BT309,BT313,#REF!)</f>
        <v>#REF!</v>
      </c>
      <c r="BU297" s="535" t="e">
        <f>+SUM(BU300,BU302,BU304,BU310,BU314,#REF!)/SUM(BU299,BU301,BU303,BU309,BU313,#REF!)</f>
        <v>#REF!</v>
      </c>
      <c r="BV297" s="535" t="e">
        <f>+SUM(BV300,BV302,BV304,BV310,BV314,#REF!)/SUM(BV299,BV301,BV303,BV309,BV313,#REF!)</f>
        <v>#REF!</v>
      </c>
    </row>
    <row r="298" spans="1:74" s="5" customFormat="1" ht="30" customHeight="1" thickBot="1" x14ac:dyDescent="0.3">
      <c r="A298" s="539"/>
      <c r="B298" s="989"/>
      <c r="C298" s="25" t="s">
        <v>354</v>
      </c>
      <c r="D298" s="1041"/>
      <c r="E298" s="1042" t="s">
        <v>355</v>
      </c>
      <c r="F298" s="1021"/>
      <c r="G298" s="12" t="s">
        <v>80</v>
      </c>
      <c r="H298" s="758"/>
      <c r="I298" s="758"/>
      <c r="J298" s="758"/>
      <c r="K298" s="758"/>
      <c r="L298" s="758"/>
      <c r="M298" s="806"/>
      <c r="N298" s="760"/>
      <c r="O298" s="196">
        <f t="shared" ref="O298:Z298" si="113">COUNTIF(O299:O320,"E")</f>
        <v>0</v>
      </c>
      <c r="P298" s="150">
        <f t="shared" si="113"/>
        <v>0</v>
      </c>
      <c r="Q298" s="150">
        <f t="shared" si="113"/>
        <v>0</v>
      </c>
      <c r="R298" s="197">
        <f t="shared" si="113"/>
        <v>0</v>
      </c>
      <c r="S298" s="196">
        <f t="shared" si="113"/>
        <v>0</v>
      </c>
      <c r="T298" s="150">
        <f t="shared" si="113"/>
        <v>0</v>
      </c>
      <c r="U298" s="150">
        <f t="shared" si="113"/>
        <v>0</v>
      </c>
      <c r="V298" s="197">
        <f t="shared" si="113"/>
        <v>0</v>
      </c>
      <c r="W298" s="196">
        <f t="shared" si="113"/>
        <v>0</v>
      </c>
      <c r="X298" s="150">
        <f t="shared" si="113"/>
        <v>0</v>
      </c>
      <c r="Y298" s="150">
        <f t="shared" si="113"/>
        <v>0</v>
      </c>
      <c r="Z298" s="150">
        <f t="shared" si="113"/>
        <v>0</v>
      </c>
      <c r="AA298" s="197"/>
      <c r="AB298" s="196">
        <f t="shared" ref="AB298:AP298" si="114">COUNTIF(AB299:AB320,"E")</f>
        <v>0</v>
      </c>
      <c r="AC298" s="150">
        <f t="shared" si="114"/>
        <v>0</v>
      </c>
      <c r="AD298" s="150">
        <f t="shared" si="114"/>
        <v>0</v>
      </c>
      <c r="AE298" s="197">
        <f t="shared" si="114"/>
        <v>0</v>
      </c>
      <c r="AF298" s="196">
        <f t="shared" si="114"/>
        <v>0</v>
      </c>
      <c r="AG298" s="150">
        <f t="shared" si="114"/>
        <v>0</v>
      </c>
      <c r="AH298" s="150">
        <f t="shared" si="114"/>
        <v>0</v>
      </c>
      <c r="AI298" s="197">
        <f t="shared" si="114"/>
        <v>0</v>
      </c>
      <c r="AJ298" s="196">
        <f t="shared" si="114"/>
        <v>0</v>
      </c>
      <c r="AK298" s="150">
        <f t="shared" si="114"/>
        <v>0</v>
      </c>
      <c r="AL298" s="150">
        <f t="shared" si="114"/>
        <v>0</v>
      </c>
      <c r="AM298" s="197">
        <f t="shared" si="114"/>
        <v>0</v>
      </c>
      <c r="AN298" s="196">
        <f t="shared" si="114"/>
        <v>0</v>
      </c>
      <c r="AO298" s="150">
        <f t="shared" si="114"/>
        <v>0</v>
      </c>
      <c r="AP298" s="150">
        <f t="shared" si="114"/>
        <v>0</v>
      </c>
      <c r="AQ298" s="150">
        <f>COUNTIF(AQ299:AQ320,"E")</f>
        <v>0</v>
      </c>
      <c r="AR298" s="197">
        <f>COUNTIF(AR299:AR320,"E")</f>
        <v>0</v>
      </c>
      <c r="AS298" s="196">
        <f>COUNTIF(AS299:AS320,"E")</f>
        <v>0</v>
      </c>
      <c r="AT298" s="150">
        <f>COUNTIF(AT299:AT320,"E")</f>
        <v>0</v>
      </c>
      <c r="AU298" s="150">
        <f>COUNTIF(AU299:AU320,"E")</f>
        <v>0</v>
      </c>
      <c r="AV298" s="423"/>
      <c r="AW298" s="196">
        <f>COUNTIF(AW299:AW320,"E")</f>
        <v>0</v>
      </c>
      <c r="AX298" s="150">
        <f>COUNTIF(AX299:AX320,"E")</f>
        <v>0</v>
      </c>
      <c r="AY298" s="150"/>
      <c r="AZ298" s="150">
        <f t="shared" ref="AZ298:BL298" si="115">COUNTIF(AZ299:AZ320,"E")</f>
        <v>0</v>
      </c>
      <c r="BA298" s="196">
        <f t="shared" si="115"/>
        <v>0</v>
      </c>
      <c r="BB298" s="150">
        <f t="shared" si="115"/>
        <v>0</v>
      </c>
      <c r="BC298" s="150">
        <f t="shared" si="115"/>
        <v>0</v>
      </c>
      <c r="BD298" s="150">
        <f t="shared" si="115"/>
        <v>0</v>
      </c>
      <c r="BE298" s="196">
        <f t="shared" si="115"/>
        <v>0</v>
      </c>
      <c r="BF298" s="150">
        <f t="shared" si="115"/>
        <v>0</v>
      </c>
      <c r="BG298" s="150">
        <f t="shared" si="115"/>
        <v>0</v>
      </c>
      <c r="BH298" s="197">
        <f t="shared" si="115"/>
        <v>0</v>
      </c>
      <c r="BI298" s="196">
        <f t="shared" si="115"/>
        <v>0</v>
      </c>
      <c r="BJ298" s="150">
        <f t="shared" si="115"/>
        <v>0</v>
      </c>
      <c r="BK298" s="150">
        <f t="shared" si="115"/>
        <v>0</v>
      </c>
      <c r="BL298" s="197">
        <f t="shared" si="115"/>
        <v>0</v>
      </c>
      <c r="BM298" s="515"/>
      <c r="BN298" s="515"/>
      <c r="BO298" s="515"/>
      <c r="BP298" s="515"/>
      <c r="BQ298" s="515"/>
      <c r="BR298" s="538"/>
      <c r="BS298" s="536"/>
      <c r="BT298" s="536"/>
      <c r="BU298" s="536"/>
      <c r="BV298" s="536"/>
    </row>
    <row r="299" spans="1:74" s="5" customFormat="1" ht="28.5" hidden="1" customHeight="1" outlineLevel="1" x14ac:dyDescent="0.25">
      <c r="A299" s="539">
        <v>158</v>
      </c>
      <c r="B299" s="989"/>
      <c r="C299" s="943"/>
      <c r="D299" s="971" t="s">
        <v>605</v>
      </c>
      <c r="E299" s="885"/>
      <c r="F299" s="769" t="s">
        <v>356</v>
      </c>
      <c r="G299" s="12" t="s">
        <v>76</v>
      </c>
      <c r="H299" s="758" t="s">
        <v>91</v>
      </c>
      <c r="I299" s="758" t="s">
        <v>91</v>
      </c>
      <c r="J299" s="758" t="s">
        <v>91</v>
      </c>
      <c r="K299" s="758"/>
      <c r="L299" s="758" t="s">
        <v>91</v>
      </c>
      <c r="M299" s="805" t="s">
        <v>353</v>
      </c>
      <c r="N299" s="760" t="s">
        <v>357</v>
      </c>
      <c r="O299" s="159"/>
      <c r="P299" s="505"/>
      <c r="Q299" s="505"/>
      <c r="R299" s="160"/>
      <c r="S299" s="159"/>
      <c r="T299" s="505"/>
      <c r="U299" s="505"/>
      <c r="V299" s="160"/>
      <c r="W299" s="159"/>
      <c r="X299" s="505"/>
      <c r="Y299" s="505"/>
      <c r="Z299" s="505" t="s">
        <v>76</v>
      </c>
      <c r="AA299" s="160"/>
      <c r="AB299" s="159" t="s">
        <v>76</v>
      </c>
      <c r="AC299" s="505"/>
      <c r="AD299" s="505"/>
      <c r="AE299" s="160" t="s">
        <v>76</v>
      </c>
      <c r="AF299" s="159" t="s">
        <v>76</v>
      </c>
      <c r="AG299" s="505" t="s">
        <v>76</v>
      </c>
      <c r="AH299" s="505"/>
      <c r="AI299" s="160"/>
      <c r="AJ299" s="159"/>
      <c r="AK299" s="505"/>
      <c r="AL299" s="505"/>
      <c r="AM299" s="160"/>
      <c r="AN299" s="159"/>
      <c r="AO299" s="505"/>
      <c r="AP299" s="505"/>
      <c r="AQ299" s="505"/>
      <c r="AR299" s="160"/>
      <c r="AS299" s="159"/>
      <c r="AT299" s="505"/>
      <c r="AU299" s="505"/>
      <c r="AV299" s="265"/>
      <c r="AW299" s="159"/>
      <c r="AX299" s="505"/>
      <c r="AY299" s="505"/>
      <c r="AZ299" s="505"/>
      <c r="BA299" s="159"/>
      <c r="BB299" s="505"/>
      <c r="BC299" s="505"/>
      <c r="BD299" s="265"/>
      <c r="BE299" s="159"/>
      <c r="BF299" s="505"/>
      <c r="BG299" s="505"/>
      <c r="BH299" s="160" t="s">
        <v>76</v>
      </c>
      <c r="BI299" s="159"/>
      <c r="BJ299" s="505"/>
      <c r="BK299" s="505"/>
      <c r="BL299" s="160"/>
      <c r="BM299" s="156">
        <f>COUNTIF(O299:AA299,"P")</f>
        <v>1</v>
      </c>
      <c r="BN299" s="157">
        <f>COUNTIF(AB299:AM299,"P")</f>
        <v>4</v>
      </c>
      <c r="BO299" s="157">
        <f>COUNTIF(AN299:AZ299,"P")</f>
        <v>0</v>
      </c>
      <c r="BP299" s="157">
        <f>COUNTIF(BA299:BL299,"P")</f>
        <v>1</v>
      </c>
      <c r="BQ299" s="157">
        <f>SUM(BM299:BP299)</f>
        <v>6</v>
      </c>
      <c r="BR299" s="524">
        <f>+SUM(BM300)/(BM299)</f>
        <v>0</v>
      </c>
      <c r="BS299" s="524">
        <f>+SUM(BN300)/(BN299)</f>
        <v>0</v>
      </c>
      <c r="BT299" s="524" t="e">
        <f>+SUM(BO300)/(BO299)</f>
        <v>#DIV/0!</v>
      </c>
      <c r="BU299" s="524">
        <f>+SUM(BP300)/(BP299)</f>
        <v>0</v>
      </c>
      <c r="BV299" s="523">
        <f>+SUM(BQ300)/(BQ299)</f>
        <v>0</v>
      </c>
    </row>
    <row r="300" spans="1:74" s="5" customFormat="1" ht="40.5" hidden="1" customHeight="1" outlineLevel="1" x14ac:dyDescent="0.25">
      <c r="A300" s="539"/>
      <c r="B300" s="989"/>
      <c r="C300" s="943"/>
      <c r="D300" s="972"/>
      <c r="E300" s="887"/>
      <c r="F300" s="770"/>
      <c r="G300" s="12" t="s">
        <v>80</v>
      </c>
      <c r="H300" s="758"/>
      <c r="I300" s="758"/>
      <c r="J300" s="758"/>
      <c r="K300" s="758"/>
      <c r="L300" s="758"/>
      <c r="M300" s="806"/>
      <c r="N300" s="760"/>
      <c r="O300" s="161"/>
      <c r="P300" s="162"/>
      <c r="Q300" s="162"/>
      <c r="R300" s="163"/>
      <c r="S300" s="161"/>
      <c r="T300" s="168"/>
      <c r="U300" s="168"/>
      <c r="V300" s="169"/>
      <c r="W300" s="161"/>
      <c r="X300" s="168"/>
      <c r="Y300" s="168"/>
      <c r="Z300" s="168"/>
      <c r="AA300" s="169"/>
      <c r="AB300" s="170"/>
      <c r="AC300" s="168"/>
      <c r="AD300" s="168"/>
      <c r="AE300" s="169"/>
      <c r="AF300" s="170"/>
      <c r="AG300" s="168"/>
      <c r="AH300" s="168"/>
      <c r="AI300" s="169"/>
      <c r="AJ300" s="170"/>
      <c r="AK300" s="168"/>
      <c r="AL300" s="168"/>
      <c r="AM300" s="169"/>
      <c r="AN300" s="170"/>
      <c r="AO300" s="168"/>
      <c r="AP300" s="168"/>
      <c r="AQ300" s="168"/>
      <c r="AR300" s="169"/>
      <c r="AS300" s="170"/>
      <c r="AT300" s="168"/>
      <c r="AU300" s="168"/>
      <c r="AV300" s="274"/>
      <c r="AW300" s="170"/>
      <c r="AX300" s="168"/>
      <c r="AY300" s="168"/>
      <c r="AZ300" s="168"/>
      <c r="BA300" s="170"/>
      <c r="BB300" s="168"/>
      <c r="BC300" s="168"/>
      <c r="BD300" s="274"/>
      <c r="BE300" s="170"/>
      <c r="BF300" s="168"/>
      <c r="BG300" s="168"/>
      <c r="BH300" s="169"/>
      <c r="BI300" s="170"/>
      <c r="BJ300" s="168"/>
      <c r="BK300" s="168"/>
      <c r="BL300" s="169"/>
      <c r="BM300" s="153">
        <f>COUNTIF(O300:AA300,"E")</f>
        <v>0</v>
      </c>
      <c r="BN300" s="154">
        <f>COUNTIF(AB300:AM300,"E")</f>
        <v>0</v>
      </c>
      <c r="BO300" s="154">
        <f>COUNTIF(AN300:AZ300,"E")</f>
        <v>0</v>
      </c>
      <c r="BP300" s="154">
        <f>COUNTIF(BA300:BL300,"E")</f>
        <v>0</v>
      </c>
      <c r="BQ300" s="155">
        <f>SUM(BM300:BP300)</f>
        <v>0</v>
      </c>
      <c r="BR300" s="525"/>
      <c r="BS300" s="525"/>
      <c r="BT300" s="525"/>
      <c r="BU300" s="525"/>
      <c r="BV300" s="523"/>
    </row>
    <row r="301" spans="1:74" s="5" customFormat="1" ht="41.25" hidden="1" customHeight="1" outlineLevel="1" x14ac:dyDescent="0.25">
      <c r="A301" s="539">
        <v>159</v>
      </c>
      <c r="B301" s="989"/>
      <c r="C301" s="943"/>
      <c r="D301" s="1043" t="s">
        <v>606</v>
      </c>
      <c r="E301" s="976"/>
      <c r="F301" s="779"/>
      <c r="G301" s="12" t="s">
        <v>76</v>
      </c>
      <c r="H301" s="758" t="s">
        <v>91</v>
      </c>
      <c r="I301" s="758" t="s">
        <v>91</v>
      </c>
      <c r="J301" s="758" t="s">
        <v>91</v>
      </c>
      <c r="K301" s="758"/>
      <c r="L301" s="758" t="s">
        <v>91</v>
      </c>
      <c r="M301" s="805" t="s">
        <v>353</v>
      </c>
      <c r="N301" s="760" t="s">
        <v>357</v>
      </c>
      <c r="O301" s="176"/>
      <c r="P301" s="165"/>
      <c r="Q301" s="165"/>
      <c r="R301" s="166"/>
      <c r="S301" s="164"/>
      <c r="T301" s="176"/>
      <c r="U301" s="176"/>
      <c r="V301" s="177"/>
      <c r="W301" s="164" t="s">
        <v>76</v>
      </c>
      <c r="X301" s="176"/>
      <c r="Y301" s="176"/>
      <c r="Z301" s="176"/>
      <c r="AA301" s="177"/>
      <c r="AB301" s="159" t="s">
        <v>76</v>
      </c>
      <c r="AC301" s="176"/>
      <c r="AD301" s="176"/>
      <c r="AE301" s="177"/>
      <c r="AF301" s="178"/>
      <c r="AG301" s="176"/>
      <c r="AH301" s="176"/>
      <c r="AI301" s="177"/>
      <c r="AJ301" s="178"/>
      <c r="AK301" s="176"/>
      <c r="AL301" s="176"/>
      <c r="AM301" s="177"/>
      <c r="AN301" s="159" t="s">
        <v>76</v>
      </c>
      <c r="AO301" s="176"/>
      <c r="AP301" s="176"/>
      <c r="AQ301" s="176"/>
      <c r="AR301" s="177"/>
      <c r="AS301" s="178"/>
      <c r="AT301" s="176"/>
      <c r="AU301" s="176"/>
      <c r="AV301" s="276"/>
      <c r="AW301" s="178"/>
      <c r="AX301" s="176"/>
      <c r="AY301" s="176"/>
      <c r="AZ301" s="176"/>
      <c r="BA301" s="159" t="s">
        <v>76</v>
      </c>
      <c r="BB301" s="176"/>
      <c r="BC301" s="176"/>
      <c r="BD301" s="276"/>
      <c r="BE301" s="178"/>
      <c r="BF301" s="176"/>
      <c r="BG301" s="176"/>
      <c r="BH301" s="177"/>
      <c r="BI301" s="178"/>
      <c r="BJ301" s="159" t="s">
        <v>76</v>
      </c>
      <c r="BK301" s="505"/>
      <c r="BL301" s="160"/>
      <c r="BM301" s="156">
        <f>COUNTIF(O301:AA301,"P")</f>
        <v>1</v>
      </c>
      <c r="BN301" s="157">
        <f>COUNTIF(AB301:AM301,"P")</f>
        <v>1</v>
      </c>
      <c r="BO301" s="157">
        <f>COUNTIF(AN301:AZ301,"P")</f>
        <v>1</v>
      </c>
      <c r="BP301" s="157">
        <f>COUNTIF(BA301:BL301,"P")</f>
        <v>2</v>
      </c>
      <c r="BQ301" s="157">
        <f t="shared" ref="BQ301:BQ320" si="116">SUM(BM301:BP301)</f>
        <v>5</v>
      </c>
      <c r="BR301" s="524">
        <f>+SUM(BM302)/(BM301)</f>
        <v>0</v>
      </c>
      <c r="BS301" s="524">
        <f>+SUM(BN302)/(BN301)</f>
        <v>0</v>
      </c>
      <c r="BT301" s="524">
        <f>+SUM(BO302)/(BO301)</f>
        <v>0</v>
      </c>
      <c r="BU301" s="524">
        <f>+SUM(BP302)/(BP301)</f>
        <v>0</v>
      </c>
      <c r="BV301" s="523">
        <f>+SUM(BQ302)/(BQ301)</f>
        <v>0</v>
      </c>
    </row>
    <row r="302" spans="1:74" s="5" customFormat="1" ht="45" hidden="1" customHeight="1" outlineLevel="1" x14ac:dyDescent="0.25">
      <c r="A302" s="539"/>
      <c r="B302" s="989"/>
      <c r="C302" s="943"/>
      <c r="D302" s="1044"/>
      <c r="E302" s="1045"/>
      <c r="F302" s="779"/>
      <c r="G302" s="12" t="s">
        <v>80</v>
      </c>
      <c r="H302" s="758"/>
      <c r="I302" s="758"/>
      <c r="J302" s="758"/>
      <c r="K302" s="758"/>
      <c r="L302" s="758"/>
      <c r="M302" s="806"/>
      <c r="N302" s="760"/>
      <c r="O302" s="161"/>
      <c r="P302" s="162"/>
      <c r="Q302" s="162"/>
      <c r="R302" s="163"/>
      <c r="S302" s="161"/>
      <c r="T302" s="168"/>
      <c r="U302" s="168"/>
      <c r="V302" s="169"/>
      <c r="W302" s="161"/>
      <c r="X302" s="168"/>
      <c r="Y302" s="168"/>
      <c r="Z302" s="168"/>
      <c r="AA302" s="169"/>
      <c r="AB302" s="170"/>
      <c r="AC302" s="168"/>
      <c r="AD302" s="168"/>
      <c r="AE302" s="169"/>
      <c r="AF302" s="170"/>
      <c r="AG302" s="168"/>
      <c r="AH302" s="168"/>
      <c r="AI302" s="169"/>
      <c r="AJ302" s="170"/>
      <c r="AK302" s="168"/>
      <c r="AL302" s="168"/>
      <c r="AM302" s="169"/>
      <c r="AN302" s="170"/>
      <c r="AO302" s="168"/>
      <c r="AP302" s="168"/>
      <c r="AQ302" s="168"/>
      <c r="AR302" s="169"/>
      <c r="AS302" s="170"/>
      <c r="AT302" s="168"/>
      <c r="AU302" s="168"/>
      <c r="AV302" s="274"/>
      <c r="AW302" s="170"/>
      <c r="AX302" s="168"/>
      <c r="AY302" s="168"/>
      <c r="AZ302" s="168"/>
      <c r="BA302" s="170"/>
      <c r="BB302" s="168"/>
      <c r="BC302" s="168"/>
      <c r="BD302" s="274"/>
      <c r="BE302" s="170"/>
      <c r="BF302" s="168"/>
      <c r="BG302" s="168"/>
      <c r="BH302" s="169"/>
      <c r="BI302" s="170"/>
      <c r="BJ302" s="168"/>
      <c r="BK302" s="168"/>
      <c r="BL302" s="169"/>
      <c r="BM302" s="153">
        <f>COUNTIF(O302:AA302,"E")</f>
        <v>0</v>
      </c>
      <c r="BN302" s="154">
        <f>COUNTIF(AB302:AM302,"E")</f>
        <v>0</v>
      </c>
      <c r="BO302" s="154">
        <f>COUNTIF(AN302:AZ302,"E")</f>
        <v>0</v>
      </c>
      <c r="BP302" s="154">
        <f>COUNTIF(BA302:BL302,"E")</f>
        <v>0</v>
      </c>
      <c r="BQ302" s="155">
        <f t="shared" si="116"/>
        <v>0</v>
      </c>
      <c r="BR302" s="525"/>
      <c r="BS302" s="525"/>
      <c r="BT302" s="525"/>
      <c r="BU302" s="525"/>
      <c r="BV302" s="523"/>
    </row>
    <row r="303" spans="1:74" s="5" customFormat="1" ht="45.75" hidden="1" customHeight="1" outlineLevel="1" x14ac:dyDescent="0.25">
      <c r="A303" s="539">
        <v>160</v>
      </c>
      <c r="B303" s="989"/>
      <c r="C303" s="943"/>
      <c r="D303" s="971" t="s">
        <v>607</v>
      </c>
      <c r="E303" s="885"/>
      <c r="F303" s="779"/>
      <c r="G303" s="12" t="s">
        <v>76</v>
      </c>
      <c r="H303" s="758" t="s">
        <v>91</v>
      </c>
      <c r="I303" s="758" t="s">
        <v>91</v>
      </c>
      <c r="J303" s="758" t="s">
        <v>91</v>
      </c>
      <c r="K303" s="758" t="s">
        <v>91</v>
      </c>
      <c r="L303" s="758" t="s">
        <v>91</v>
      </c>
      <c r="M303" s="805" t="s">
        <v>353</v>
      </c>
      <c r="N303" s="760" t="s">
        <v>357</v>
      </c>
      <c r="O303" s="159"/>
      <c r="P303" s="505"/>
      <c r="Q303" s="505" t="s">
        <v>76</v>
      </c>
      <c r="R303" s="505" t="s">
        <v>76</v>
      </c>
      <c r="S303" s="505" t="s">
        <v>76</v>
      </c>
      <c r="T303" s="505" t="s">
        <v>76</v>
      </c>
      <c r="U303" s="505"/>
      <c r="V303" s="160"/>
      <c r="W303" s="159"/>
      <c r="X303" s="505"/>
      <c r="Y303" s="505"/>
      <c r="Z303" s="505" t="s">
        <v>76</v>
      </c>
      <c r="AA303" s="160"/>
      <c r="AB303" s="159"/>
      <c r="AC303" s="505"/>
      <c r="AD303" s="505"/>
      <c r="AE303" s="160" t="s">
        <v>76</v>
      </c>
      <c r="AF303" s="160" t="s">
        <v>76</v>
      </c>
      <c r="AG303" s="505"/>
      <c r="AH303" s="505"/>
      <c r="AI303" s="160"/>
      <c r="AJ303" s="159"/>
      <c r="AK303" s="505"/>
      <c r="AL303" s="505"/>
      <c r="AM303" s="160"/>
      <c r="AN303" s="159" t="s">
        <v>76</v>
      </c>
      <c r="AO303" s="159" t="s">
        <v>76</v>
      </c>
      <c r="AP303" s="159" t="s">
        <v>76</v>
      </c>
      <c r="AQ303" s="505"/>
      <c r="AR303" s="160"/>
      <c r="AS303" s="159"/>
      <c r="AT303" s="505"/>
      <c r="AU303" s="505"/>
      <c r="AV303" s="265"/>
      <c r="AW303" s="159"/>
      <c r="AX303" s="505"/>
      <c r="AY303" s="505"/>
      <c r="AZ303" s="505"/>
      <c r="BA303" s="159"/>
      <c r="BB303" s="505"/>
      <c r="BC303" s="505"/>
      <c r="BD303" s="159" t="s">
        <v>76</v>
      </c>
      <c r="BE303" s="159"/>
      <c r="BF303" s="505"/>
      <c r="BG303" s="505"/>
      <c r="BH303" s="160"/>
      <c r="BI303" s="159"/>
      <c r="BJ303" s="505"/>
      <c r="BK303" s="12"/>
      <c r="BL303" s="12"/>
      <c r="BM303" s="156">
        <f>COUNTIF(O303:AA303,"P")</f>
        <v>5</v>
      </c>
      <c r="BN303" s="157">
        <f>COUNTIF(AB303:AM303,"P")</f>
        <v>2</v>
      </c>
      <c r="BO303" s="157">
        <f>COUNTIF(AN303:AZ303,"P")</f>
        <v>3</v>
      </c>
      <c r="BP303" s="157">
        <f>COUNTIF(BA303:BL303,"P")</f>
        <v>1</v>
      </c>
      <c r="BQ303" s="157">
        <f t="shared" si="116"/>
        <v>11</v>
      </c>
      <c r="BR303" s="524">
        <f>+SUM(BM304)/(BM303)</f>
        <v>0</v>
      </c>
      <c r="BS303" s="524">
        <f>+SUM(BN304)/(BN303)</f>
        <v>0</v>
      </c>
      <c r="BT303" s="524">
        <f>+SUM(BO304)/(BO303)</f>
        <v>0</v>
      </c>
      <c r="BU303" s="524">
        <f>+SUM(BP304)/(BP303)</f>
        <v>0</v>
      </c>
      <c r="BV303" s="523">
        <f>+SUM(BQ304)/(BQ303)</f>
        <v>0</v>
      </c>
    </row>
    <row r="304" spans="1:74" s="5" customFormat="1" ht="48.75" hidden="1" customHeight="1" outlineLevel="1" x14ac:dyDescent="0.25">
      <c r="A304" s="539"/>
      <c r="B304" s="989"/>
      <c r="C304" s="943"/>
      <c r="D304" s="972"/>
      <c r="E304" s="887"/>
      <c r="F304" s="779"/>
      <c r="G304" s="12" t="s">
        <v>80</v>
      </c>
      <c r="H304" s="758"/>
      <c r="I304" s="758"/>
      <c r="J304" s="758"/>
      <c r="K304" s="758"/>
      <c r="L304" s="758"/>
      <c r="M304" s="806"/>
      <c r="N304" s="760"/>
      <c r="O304" s="161"/>
      <c r="P304" s="162"/>
      <c r="Q304" s="162"/>
      <c r="R304" s="163"/>
      <c r="S304" s="161"/>
      <c r="T304" s="168"/>
      <c r="U304" s="168"/>
      <c r="V304" s="169"/>
      <c r="W304" s="161"/>
      <c r="X304" s="168"/>
      <c r="Y304" s="168"/>
      <c r="Z304" s="168"/>
      <c r="AA304" s="169"/>
      <c r="AB304" s="170"/>
      <c r="AC304" s="168"/>
      <c r="AD304" s="168"/>
      <c r="AE304" s="369"/>
      <c r="AF304" s="170"/>
      <c r="AG304" s="168"/>
      <c r="AH304" s="168"/>
      <c r="AI304" s="169"/>
      <c r="AJ304" s="170"/>
      <c r="AK304" s="168"/>
      <c r="AL304" s="168"/>
      <c r="AM304" s="169"/>
      <c r="AN304" s="170"/>
      <c r="AO304" s="168"/>
      <c r="AP304" s="168"/>
      <c r="AQ304" s="168"/>
      <c r="AR304" s="169"/>
      <c r="AS304" s="170"/>
      <c r="AT304" s="168"/>
      <c r="AU304" s="168"/>
      <c r="AV304" s="274"/>
      <c r="AW304" s="170"/>
      <c r="AX304" s="168"/>
      <c r="AY304" s="168"/>
      <c r="AZ304" s="168"/>
      <c r="BA304" s="170"/>
      <c r="BB304" s="168"/>
      <c r="BC304" s="168"/>
      <c r="BD304" s="274"/>
      <c r="BE304" s="170"/>
      <c r="BF304" s="168"/>
      <c r="BG304" s="168"/>
      <c r="BH304" s="169"/>
      <c r="BI304" s="170"/>
      <c r="BJ304" s="168"/>
      <c r="BK304" s="168"/>
      <c r="BL304" s="169"/>
      <c r="BM304" s="153">
        <f>COUNTIF(O304:AA304,"E")</f>
        <v>0</v>
      </c>
      <c r="BN304" s="154">
        <f>COUNTIF(AB304:AM304,"E")</f>
        <v>0</v>
      </c>
      <c r="BO304" s="154">
        <f>COUNTIF(AN304:AZ304,"E")</f>
        <v>0</v>
      </c>
      <c r="BP304" s="154">
        <f>COUNTIF(BA304:BL304,"E")</f>
        <v>0</v>
      </c>
      <c r="BQ304" s="155">
        <f t="shared" si="116"/>
        <v>0</v>
      </c>
      <c r="BR304" s="525"/>
      <c r="BS304" s="525"/>
      <c r="BT304" s="525"/>
      <c r="BU304" s="525"/>
      <c r="BV304" s="523"/>
    </row>
    <row r="305" spans="1:74" s="5" customFormat="1" ht="48.75" hidden="1" customHeight="1" outlineLevel="1" x14ac:dyDescent="0.25">
      <c r="A305" s="498"/>
      <c r="B305" s="989"/>
      <c r="C305" s="943"/>
      <c r="D305" s="971" t="s">
        <v>608</v>
      </c>
      <c r="E305" s="885"/>
      <c r="F305" s="779"/>
      <c r="G305" s="12" t="s">
        <v>76</v>
      </c>
      <c r="H305" s="758" t="s">
        <v>91</v>
      </c>
      <c r="I305" s="758" t="s">
        <v>91</v>
      </c>
      <c r="J305" s="758" t="s">
        <v>91</v>
      </c>
      <c r="K305" s="758" t="s">
        <v>91</v>
      </c>
      <c r="L305" s="758" t="s">
        <v>91</v>
      </c>
      <c r="M305" s="805" t="s">
        <v>353</v>
      </c>
      <c r="N305" s="760" t="s">
        <v>357</v>
      </c>
      <c r="O305" s="159"/>
      <c r="P305" s="505"/>
      <c r="Q305" s="505"/>
      <c r="R305" s="160"/>
      <c r="S305" s="159"/>
      <c r="T305" s="505"/>
      <c r="U305" s="505"/>
      <c r="V305" s="160" t="s">
        <v>76</v>
      </c>
      <c r="W305" s="159"/>
      <c r="X305" s="505"/>
      <c r="Y305" s="505" t="s">
        <v>76</v>
      </c>
      <c r="Z305" s="12"/>
      <c r="AA305" s="12"/>
      <c r="AB305" s="12"/>
      <c r="AC305" s="12"/>
      <c r="AD305" s="12" t="s">
        <v>76</v>
      </c>
      <c r="AE305" s="12"/>
      <c r="AF305" s="12"/>
      <c r="AG305" s="12"/>
      <c r="AH305" s="12"/>
      <c r="AI305" s="12" t="s">
        <v>76</v>
      </c>
      <c r="AJ305" s="12"/>
      <c r="AK305" s="12"/>
      <c r="AL305" s="12" t="s">
        <v>76</v>
      </c>
      <c r="AM305" s="12"/>
      <c r="AN305" s="12"/>
      <c r="AO305" s="12"/>
      <c r="AP305" s="12" t="s">
        <v>76</v>
      </c>
      <c r="AQ305" s="12"/>
      <c r="AR305" s="12" t="s">
        <v>76</v>
      </c>
      <c r="AS305" s="12"/>
      <c r="AT305" s="12"/>
      <c r="AU305" s="12"/>
      <c r="AV305" s="12"/>
      <c r="AW305" s="12" t="s">
        <v>76</v>
      </c>
      <c r="AX305" s="12"/>
      <c r="AY305" s="12"/>
      <c r="AZ305" s="12"/>
      <c r="BA305" s="12" t="s">
        <v>76</v>
      </c>
      <c r="BB305" s="12"/>
      <c r="BC305" s="12"/>
      <c r="BD305" s="12" t="s">
        <v>76</v>
      </c>
      <c r="BE305" s="12"/>
      <c r="BF305" s="12"/>
      <c r="BG305" s="12" t="s">
        <v>76</v>
      </c>
      <c r="BH305" s="12"/>
      <c r="BI305" s="12"/>
      <c r="BJ305" s="12" t="s">
        <v>76</v>
      </c>
      <c r="BK305" s="168"/>
      <c r="BL305" s="169"/>
      <c r="BM305" s="153"/>
      <c r="BN305" s="154"/>
      <c r="BO305" s="154"/>
      <c r="BP305" s="154"/>
      <c r="BQ305" s="155"/>
      <c r="BR305" s="281"/>
      <c r="BS305" s="281"/>
      <c r="BT305" s="281"/>
      <c r="BU305" s="281"/>
      <c r="BV305" s="488"/>
    </row>
    <row r="306" spans="1:74" s="5" customFormat="1" ht="48.75" hidden="1" customHeight="1" outlineLevel="1" x14ac:dyDescent="0.25">
      <c r="A306" s="498"/>
      <c r="B306" s="989"/>
      <c r="C306" s="943"/>
      <c r="D306" s="972"/>
      <c r="E306" s="887"/>
      <c r="F306" s="779"/>
      <c r="G306" s="12" t="s">
        <v>80</v>
      </c>
      <c r="H306" s="758"/>
      <c r="I306" s="758"/>
      <c r="J306" s="758"/>
      <c r="K306" s="758"/>
      <c r="L306" s="758"/>
      <c r="M306" s="806"/>
      <c r="N306" s="760"/>
      <c r="O306" s="161"/>
      <c r="P306" s="162"/>
      <c r="Q306" s="162"/>
      <c r="R306" s="163"/>
      <c r="S306" s="161"/>
      <c r="T306" s="168"/>
      <c r="U306" s="168"/>
      <c r="V306" s="169"/>
      <c r="W306" s="161"/>
      <c r="X306" s="168"/>
      <c r="Y306" s="168"/>
      <c r="Z306" s="168"/>
      <c r="AA306" s="169"/>
      <c r="AB306" s="170"/>
      <c r="AC306" s="168"/>
      <c r="AD306" s="360"/>
      <c r="AE306" s="169"/>
      <c r="AF306" s="170"/>
      <c r="AG306" s="168"/>
      <c r="AH306" s="168"/>
      <c r="AI306" s="169"/>
      <c r="AJ306" s="170"/>
      <c r="AK306" s="168"/>
      <c r="AL306" s="168"/>
      <c r="AM306" s="169"/>
      <c r="AN306" s="170"/>
      <c r="AO306" s="168"/>
      <c r="AP306" s="168"/>
      <c r="AQ306" s="168"/>
      <c r="AR306" s="169"/>
      <c r="AS306" s="170"/>
      <c r="AT306" s="168"/>
      <c r="AU306" s="168"/>
      <c r="AV306" s="274"/>
      <c r="AW306" s="170"/>
      <c r="AX306" s="168"/>
      <c r="AY306" s="168"/>
      <c r="AZ306" s="168"/>
      <c r="BA306" s="170"/>
      <c r="BB306" s="168"/>
      <c r="BC306" s="168"/>
      <c r="BD306" s="274"/>
      <c r="BE306" s="170"/>
      <c r="BF306" s="168"/>
      <c r="BG306" s="168"/>
      <c r="BH306" s="169"/>
      <c r="BI306" s="170"/>
      <c r="BJ306" s="168"/>
      <c r="BK306" s="168"/>
      <c r="BL306" s="169"/>
      <c r="BM306" s="153"/>
      <c r="BN306" s="154"/>
      <c r="BO306" s="154"/>
      <c r="BP306" s="154"/>
      <c r="BQ306" s="155"/>
      <c r="BR306" s="281"/>
      <c r="BS306" s="281"/>
      <c r="BT306" s="281"/>
      <c r="BU306" s="281"/>
      <c r="BV306" s="488"/>
    </row>
    <row r="307" spans="1:74" s="5" customFormat="1" ht="48.75" hidden="1" customHeight="1" outlineLevel="1" x14ac:dyDescent="0.25">
      <c r="A307" s="498"/>
      <c r="B307" s="989"/>
      <c r="C307" s="943"/>
      <c r="D307" s="971" t="s">
        <v>609</v>
      </c>
      <c r="E307" s="885"/>
      <c r="F307" s="779"/>
      <c r="G307" s="12" t="s">
        <v>76</v>
      </c>
      <c r="H307" s="758" t="s">
        <v>91</v>
      </c>
      <c r="I307" s="758" t="s">
        <v>91</v>
      </c>
      <c r="J307" s="758" t="s">
        <v>91</v>
      </c>
      <c r="K307" s="758" t="s">
        <v>91</v>
      </c>
      <c r="L307" s="758" t="s">
        <v>91</v>
      </c>
      <c r="M307" s="805" t="s">
        <v>353</v>
      </c>
      <c r="N307" s="760" t="s">
        <v>357</v>
      </c>
      <c r="O307" s="159"/>
      <c r="P307" s="505"/>
      <c r="Q307" s="505"/>
      <c r="R307" s="160"/>
      <c r="S307" s="159"/>
      <c r="T307" s="505"/>
      <c r="U307" s="505"/>
      <c r="V307" s="160"/>
      <c r="W307" s="159"/>
      <c r="X307" s="505"/>
      <c r="Y307" s="505"/>
      <c r="Z307" s="505"/>
      <c r="AA307" s="160"/>
      <c r="AB307" s="159"/>
      <c r="AC307" s="505"/>
      <c r="AD307" s="505"/>
      <c r="AE307" s="160"/>
      <c r="AF307" s="159"/>
      <c r="AG307" s="505" t="s">
        <v>76</v>
      </c>
      <c r="AH307" s="505"/>
      <c r="AI307" s="160"/>
      <c r="AJ307" s="159"/>
      <c r="AK307" s="505" t="s">
        <v>76</v>
      </c>
      <c r="AL307" s="505"/>
      <c r="AM307" s="160"/>
      <c r="AN307" s="159"/>
      <c r="AO307" s="505" t="s">
        <v>76</v>
      </c>
      <c r="AP307" s="505"/>
      <c r="AQ307" s="505"/>
      <c r="AR307" s="160"/>
      <c r="AS307" s="159"/>
      <c r="AT307" s="505" t="s">
        <v>76</v>
      </c>
      <c r="AU307" s="505"/>
      <c r="AV307" s="265"/>
      <c r="AW307" s="159"/>
      <c r="AX307" s="505" t="s">
        <v>76</v>
      </c>
      <c r="AY307" s="505"/>
      <c r="AZ307" s="505"/>
      <c r="BA307" s="159"/>
      <c r="BB307" s="505" t="s">
        <v>76</v>
      </c>
      <c r="BC307" s="505"/>
      <c r="BD307" s="265"/>
      <c r="BE307" s="159"/>
      <c r="BF307" s="505" t="s">
        <v>76</v>
      </c>
      <c r="BG307" s="505"/>
      <c r="BH307" s="160"/>
      <c r="BI307" s="159"/>
      <c r="BJ307" s="505"/>
      <c r="BK307" s="168"/>
      <c r="BL307" s="169"/>
      <c r="BM307" s="153"/>
      <c r="BN307" s="154"/>
      <c r="BO307" s="154"/>
      <c r="BP307" s="154"/>
      <c r="BQ307" s="155"/>
      <c r="BR307" s="281"/>
      <c r="BS307" s="281"/>
      <c r="BT307" s="281"/>
      <c r="BU307" s="281"/>
      <c r="BV307" s="488"/>
    </row>
    <row r="308" spans="1:74" s="5" customFormat="1" ht="48.75" hidden="1" customHeight="1" outlineLevel="1" x14ac:dyDescent="0.25">
      <c r="A308" s="498"/>
      <c r="B308" s="989"/>
      <c r="C308" s="943"/>
      <c r="D308" s="972"/>
      <c r="E308" s="887"/>
      <c r="F308" s="779"/>
      <c r="G308" s="12" t="s">
        <v>80</v>
      </c>
      <c r="H308" s="758"/>
      <c r="I308" s="758"/>
      <c r="J308" s="758"/>
      <c r="K308" s="758"/>
      <c r="L308" s="758"/>
      <c r="M308" s="806"/>
      <c r="N308" s="760"/>
      <c r="O308" s="161"/>
      <c r="P308" s="162"/>
      <c r="Q308" s="162"/>
      <c r="R308" s="163"/>
      <c r="S308" s="161"/>
      <c r="T308" s="162"/>
      <c r="U308" s="162"/>
      <c r="V308" s="163"/>
      <c r="W308" s="161"/>
      <c r="X308" s="162"/>
      <c r="Y308" s="162"/>
      <c r="Z308" s="162"/>
      <c r="AA308" s="163"/>
      <c r="AB308" s="161"/>
      <c r="AC308" s="162"/>
      <c r="AD308" s="162"/>
      <c r="AE308" s="370"/>
      <c r="AF308" s="161"/>
      <c r="AG308" s="162"/>
      <c r="AH308" s="162"/>
      <c r="AI308" s="163"/>
      <c r="AJ308" s="161"/>
      <c r="AK308" s="162"/>
      <c r="AL308" s="162"/>
      <c r="AM308" s="163"/>
      <c r="AN308" s="161"/>
      <c r="AO308" s="162"/>
      <c r="AP308" s="162"/>
      <c r="AQ308" s="162"/>
      <c r="AR308" s="163"/>
      <c r="AS308" s="161"/>
      <c r="AT308" s="162"/>
      <c r="AU308" s="162"/>
      <c r="AV308" s="266"/>
      <c r="AW308" s="161"/>
      <c r="AX308" s="162"/>
      <c r="AY308" s="162"/>
      <c r="AZ308" s="162"/>
      <c r="BA308" s="161"/>
      <c r="BB308" s="162"/>
      <c r="BC308" s="162"/>
      <c r="BD308" s="266"/>
      <c r="BE308" s="161"/>
      <c r="BF308" s="162"/>
      <c r="BG308" s="162"/>
      <c r="BH308" s="163"/>
      <c r="BI308" s="161"/>
      <c r="BJ308" s="162"/>
      <c r="BK308" s="168"/>
      <c r="BL308" s="169"/>
      <c r="BM308" s="153"/>
      <c r="BN308" s="154"/>
      <c r="BO308" s="154"/>
      <c r="BP308" s="154"/>
      <c r="BQ308" s="155"/>
      <c r="BR308" s="281"/>
      <c r="BS308" s="281"/>
      <c r="BT308" s="281"/>
      <c r="BU308" s="281"/>
      <c r="BV308" s="488"/>
    </row>
    <row r="309" spans="1:74" s="5" customFormat="1" ht="22.5" hidden="1" customHeight="1" outlineLevel="1" x14ac:dyDescent="0.25">
      <c r="A309" s="539">
        <v>162</v>
      </c>
      <c r="B309" s="989"/>
      <c r="C309" s="943"/>
      <c r="D309" s="1046" t="s">
        <v>610</v>
      </c>
      <c r="E309" s="976"/>
      <c r="F309" s="779"/>
      <c r="G309" s="12" t="s">
        <v>76</v>
      </c>
      <c r="H309" s="758" t="s">
        <v>91</v>
      </c>
      <c r="I309" s="758" t="s">
        <v>91</v>
      </c>
      <c r="J309" s="758" t="s">
        <v>91</v>
      </c>
      <c r="K309" s="758" t="s">
        <v>91</v>
      </c>
      <c r="L309" s="758" t="s">
        <v>91</v>
      </c>
      <c r="M309" s="805" t="s">
        <v>353</v>
      </c>
      <c r="N309" s="760" t="s">
        <v>357</v>
      </c>
      <c r="O309" s="164"/>
      <c r="P309" s="165"/>
      <c r="Q309" s="165"/>
      <c r="R309" s="166"/>
      <c r="S309" s="164"/>
      <c r="T309" s="165"/>
      <c r="U309" s="165"/>
      <c r="V309" s="166"/>
      <c r="W309" s="164"/>
      <c r="X309" s="165"/>
      <c r="Y309" s="165"/>
      <c r="Z309" s="165"/>
      <c r="AA309" s="163"/>
      <c r="AB309" s="161" t="s">
        <v>76</v>
      </c>
      <c r="AC309" s="165"/>
      <c r="AD309" s="165"/>
      <c r="AE309" s="467"/>
      <c r="AF309" s="164"/>
      <c r="AG309" s="165"/>
      <c r="AH309" s="165"/>
      <c r="AI309" s="166"/>
      <c r="AJ309" s="164"/>
      <c r="AK309" s="165"/>
      <c r="AL309" s="165"/>
      <c r="AM309" s="166"/>
      <c r="AN309" s="161" t="s">
        <v>76</v>
      </c>
      <c r="AO309" s="165"/>
      <c r="AP309" s="165"/>
      <c r="AQ309" s="165"/>
      <c r="AR309" s="166"/>
      <c r="AS309" s="164"/>
      <c r="AT309" s="165"/>
      <c r="AU309" s="165"/>
      <c r="AV309" s="273"/>
      <c r="AW309" s="164"/>
      <c r="AX309" s="165"/>
      <c r="AY309" s="165"/>
      <c r="AZ309" s="165"/>
      <c r="BA309" s="164"/>
      <c r="BB309" s="165"/>
      <c r="BC309" s="165"/>
      <c r="BD309" s="273"/>
      <c r="BE309" s="164"/>
      <c r="BF309" s="165"/>
      <c r="BG309" s="165"/>
      <c r="BH309" s="166"/>
      <c r="BI309" s="164"/>
      <c r="BJ309" s="165"/>
      <c r="BK309" s="505"/>
      <c r="BL309" s="160"/>
      <c r="BM309" s="156">
        <f>COUNTIF(O309:AA309,"P")</f>
        <v>0</v>
      </c>
      <c r="BN309" s="157">
        <f>COUNTIF(AB309:AM309,"P")</f>
        <v>1</v>
      </c>
      <c r="BO309" s="157">
        <f>COUNTIF(AN309:AZ309,"P")</f>
        <v>1</v>
      </c>
      <c r="BP309" s="157">
        <f>COUNTIF(BA309:BL309,"P")</f>
        <v>0</v>
      </c>
      <c r="BQ309" s="157">
        <f t="shared" si="116"/>
        <v>2</v>
      </c>
      <c r="BR309" s="524" t="e">
        <f>+SUM(BM310)/(BM309)</f>
        <v>#DIV/0!</v>
      </c>
      <c r="BS309" s="524">
        <f>+SUM(BN310)/(BN309)</f>
        <v>0</v>
      </c>
      <c r="BT309" s="524">
        <f>+SUM(BO310)/(BO309)</f>
        <v>0</v>
      </c>
      <c r="BU309" s="524" t="e">
        <f>+SUM(BP310)/(BP309)</f>
        <v>#DIV/0!</v>
      </c>
      <c r="BV309" s="523">
        <f>+SUM(BQ310)/(BQ309)</f>
        <v>0</v>
      </c>
    </row>
    <row r="310" spans="1:74" s="5" customFormat="1" ht="30.75" hidden="1" customHeight="1" outlineLevel="1" x14ac:dyDescent="0.25">
      <c r="A310" s="539"/>
      <c r="B310" s="989"/>
      <c r="C310" s="943"/>
      <c r="D310" s="1047"/>
      <c r="E310" s="978"/>
      <c r="F310" s="779"/>
      <c r="G310" s="12" t="s">
        <v>80</v>
      </c>
      <c r="H310" s="758"/>
      <c r="I310" s="758"/>
      <c r="J310" s="758"/>
      <c r="K310" s="758"/>
      <c r="L310" s="758"/>
      <c r="M310" s="806"/>
      <c r="N310" s="760"/>
      <c r="O310" s="161"/>
      <c r="P310" s="162"/>
      <c r="Q310" s="162"/>
      <c r="R310" s="163"/>
      <c r="S310" s="161"/>
      <c r="T310" s="162"/>
      <c r="U310" s="162"/>
      <c r="V310" s="163"/>
      <c r="W310" s="162"/>
      <c r="X310" s="162"/>
      <c r="Y310" s="162"/>
      <c r="Z310" s="162"/>
      <c r="AA310" s="163"/>
      <c r="AB310" s="161"/>
      <c r="AC310" s="162"/>
      <c r="AD310" s="162"/>
      <c r="AE310" s="370"/>
      <c r="AF310" s="161"/>
      <c r="AG310" s="162"/>
      <c r="AH310" s="162"/>
      <c r="AI310" s="163"/>
      <c r="AJ310" s="161"/>
      <c r="AK310" s="162"/>
      <c r="AL310" s="162"/>
      <c r="AM310" s="163"/>
      <c r="AN310" s="161"/>
      <c r="AO310" s="162"/>
      <c r="AP310" s="162"/>
      <c r="AQ310" s="162"/>
      <c r="AR310" s="163"/>
      <c r="AS310" s="161"/>
      <c r="AT310" s="162"/>
      <c r="AU310" s="162"/>
      <c r="AV310" s="266"/>
      <c r="AW310" s="161"/>
      <c r="AX310" s="162"/>
      <c r="AY310" s="162"/>
      <c r="AZ310" s="162"/>
      <c r="BA310" s="161"/>
      <c r="BB310" s="162"/>
      <c r="BC310" s="162"/>
      <c r="BD310" s="266"/>
      <c r="BE310" s="161"/>
      <c r="BF310" s="162"/>
      <c r="BG310" s="162"/>
      <c r="BH310" s="163"/>
      <c r="BI310" s="161"/>
      <c r="BJ310" s="162"/>
      <c r="BK310" s="162"/>
      <c r="BL310" s="163"/>
      <c r="BM310" s="153">
        <f>COUNTIF(O310:AA310,"E")</f>
        <v>0</v>
      </c>
      <c r="BN310" s="154">
        <f>COUNTIF(AB310:AM310,"E")</f>
        <v>0</v>
      </c>
      <c r="BO310" s="154">
        <f>COUNTIF(AN310:AZ310,"E")</f>
        <v>0</v>
      </c>
      <c r="BP310" s="154">
        <f>COUNTIF(BA310:BL310,"E")</f>
        <v>0</v>
      </c>
      <c r="BQ310" s="155">
        <f t="shared" si="116"/>
        <v>0</v>
      </c>
      <c r="BR310" s="525"/>
      <c r="BS310" s="525"/>
      <c r="BT310" s="525"/>
      <c r="BU310" s="525"/>
      <c r="BV310" s="523"/>
    </row>
    <row r="311" spans="1:74" s="5" customFormat="1" ht="30.75" hidden="1" customHeight="1" outlineLevel="1" x14ac:dyDescent="0.25">
      <c r="A311" s="498"/>
      <c r="B311" s="989"/>
      <c r="C311" s="943"/>
      <c r="D311" s="971" t="s">
        <v>611</v>
      </c>
      <c r="E311" s="885"/>
      <c r="F311" s="779"/>
      <c r="G311" s="12" t="s">
        <v>112</v>
      </c>
      <c r="H311" s="758" t="s">
        <v>91</v>
      </c>
      <c r="I311" s="758"/>
      <c r="J311" s="758"/>
      <c r="K311" s="758"/>
      <c r="L311" s="758" t="s">
        <v>91</v>
      </c>
      <c r="M311" s="805" t="s">
        <v>353</v>
      </c>
      <c r="N311" s="760" t="s">
        <v>357</v>
      </c>
      <c r="O311" s="164"/>
      <c r="P311" s="165"/>
      <c r="Q311" s="165"/>
      <c r="R311" s="166"/>
      <c r="S311" s="164"/>
      <c r="T311" s="165"/>
      <c r="U311" s="165"/>
      <c r="V311" s="160" t="s">
        <v>76</v>
      </c>
      <c r="W311" s="165"/>
      <c r="X311" s="165"/>
      <c r="Y311" s="505" t="s">
        <v>76</v>
      </c>
      <c r="Z311" s="165"/>
      <c r="AA311" s="468"/>
      <c r="AB311" s="164"/>
      <c r="AC311" s="165"/>
      <c r="AD311" s="165"/>
      <c r="AE311" s="160" t="s">
        <v>76</v>
      </c>
      <c r="AF311" s="164"/>
      <c r="AG311" s="165"/>
      <c r="AH311" s="165"/>
      <c r="AI311" s="160" t="s">
        <v>76</v>
      </c>
      <c r="AJ311" s="164"/>
      <c r="AK311" s="165"/>
      <c r="AL311" s="165"/>
      <c r="AM311" s="160" t="s">
        <v>76</v>
      </c>
      <c r="AN311" s="164"/>
      <c r="AO311" s="165"/>
      <c r="AP311" s="505" t="s">
        <v>76</v>
      </c>
      <c r="AQ311" s="165"/>
      <c r="AR311" s="166"/>
      <c r="AS311" s="164"/>
      <c r="AT311" s="165"/>
      <c r="AU311" s="505" t="s">
        <v>76</v>
      </c>
      <c r="AV311" s="469"/>
      <c r="AW311" s="164"/>
      <c r="AX311" s="165"/>
      <c r="AY311" s="160" t="s">
        <v>76</v>
      </c>
      <c r="AZ311" s="165"/>
      <c r="BA311" s="164"/>
      <c r="BB311" s="165"/>
      <c r="BC311" s="165"/>
      <c r="BD311" s="160" t="s">
        <v>76</v>
      </c>
      <c r="BE311" s="164"/>
      <c r="BF311" s="165"/>
      <c r="BG311" s="165"/>
      <c r="BH311" s="160" t="s">
        <v>76</v>
      </c>
      <c r="BI311" s="159" t="s">
        <v>76</v>
      </c>
      <c r="BJ311" s="165"/>
      <c r="BK311" s="162"/>
      <c r="BL311" s="163"/>
      <c r="BM311" s="153">
        <f>COUNTIF(O311:AA311,"E")</f>
        <v>0</v>
      </c>
      <c r="BN311" s="154">
        <f>COUNTIF(AB311:AM311,"E")</f>
        <v>0</v>
      </c>
      <c r="BO311" s="154">
        <f>COUNTIF(AN311:AZ311,"E")</f>
        <v>0</v>
      </c>
      <c r="BP311" s="154">
        <f>COUNTIF(BA311:BL311,"E")</f>
        <v>0</v>
      </c>
      <c r="BQ311" s="155">
        <f t="shared" si="116"/>
        <v>0</v>
      </c>
      <c r="BR311" s="524" t="e">
        <f>+SUM(BM312)/(BM311)</f>
        <v>#DIV/0!</v>
      </c>
      <c r="BS311" s="281"/>
      <c r="BT311" s="281"/>
      <c r="BU311" s="281"/>
      <c r="BV311" s="488"/>
    </row>
    <row r="312" spans="1:74" s="5" customFormat="1" ht="30.75" hidden="1" customHeight="1" outlineLevel="1" x14ac:dyDescent="0.25">
      <c r="A312" s="498"/>
      <c r="B312" s="989"/>
      <c r="C312" s="943"/>
      <c r="D312" s="972"/>
      <c r="E312" s="887"/>
      <c r="F312" s="779"/>
      <c r="G312" s="12" t="s">
        <v>80</v>
      </c>
      <c r="H312" s="758"/>
      <c r="I312" s="758"/>
      <c r="J312" s="758"/>
      <c r="K312" s="758"/>
      <c r="L312" s="758"/>
      <c r="M312" s="806"/>
      <c r="N312" s="760"/>
      <c r="O312" s="161"/>
      <c r="P312" s="162"/>
      <c r="Q312" s="162"/>
      <c r="R312" s="163"/>
      <c r="S312" s="161"/>
      <c r="T312" s="162"/>
      <c r="U312" s="162"/>
      <c r="V312" s="163"/>
      <c r="W312" s="161"/>
      <c r="X312" s="162"/>
      <c r="Y312" s="162"/>
      <c r="Z312" s="162"/>
      <c r="AA312" s="163"/>
      <c r="AB312" s="161"/>
      <c r="AC312" s="162"/>
      <c r="AD312" s="162"/>
      <c r="AE312" s="370"/>
      <c r="AF312" s="161"/>
      <c r="AG312" s="162"/>
      <c r="AH312" s="162"/>
      <c r="AI312" s="163"/>
      <c r="AJ312" s="161"/>
      <c r="AK312" s="162"/>
      <c r="AL312" s="162"/>
      <c r="AM312" s="163"/>
      <c r="AN312" s="161"/>
      <c r="AO312" s="162"/>
      <c r="AP312" s="162"/>
      <c r="AQ312" s="162"/>
      <c r="AR312" s="163"/>
      <c r="AS312" s="161"/>
      <c r="AT312" s="162"/>
      <c r="AU312" s="162"/>
      <c r="AV312" s="266"/>
      <c r="AW312" s="161"/>
      <c r="AX312" s="162"/>
      <c r="AY312" s="162"/>
      <c r="AZ312" s="162"/>
      <c r="BA312" s="161"/>
      <c r="BB312" s="162"/>
      <c r="BC312" s="162"/>
      <c r="BD312" s="266"/>
      <c r="BE312" s="161"/>
      <c r="BF312" s="162"/>
      <c r="BG312" s="162"/>
      <c r="BH312" s="163"/>
      <c r="BI312" s="161"/>
      <c r="BJ312" s="162"/>
      <c r="BK312" s="162"/>
      <c r="BL312" s="163"/>
      <c r="BM312" s="153">
        <f>COUNTIF(O312:AA312,"E")</f>
        <v>0</v>
      </c>
      <c r="BN312" s="154">
        <f>COUNTIF(AB312:AM312,"E")</f>
        <v>0</v>
      </c>
      <c r="BO312" s="154">
        <f>COUNTIF(AN312:AZ312,"E")</f>
        <v>0</v>
      </c>
      <c r="BP312" s="154">
        <f>COUNTIF(BA312:BL312,"E")</f>
        <v>0</v>
      </c>
      <c r="BQ312" s="155">
        <f t="shared" si="116"/>
        <v>0</v>
      </c>
      <c r="BR312" s="525"/>
      <c r="BS312" s="281"/>
      <c r="BT312" s="281"/>
      <c r="BU312" s="281"/>
      <c r="BV312" s="488"/>
    </row>
    <row r="313" spans="1:74" s="5" customFormat="1" ht="15.75" hidden="1" customHeight="1" outlineLevel="1" x14ac:dyDescent="0.25">
      <c r="A313" s="539">
        <v>163</v>
      </c>
      <c r="B313" s="989"/>
      <c r="C313" s="943"/>
      <c r="D313" s="1048" t="s">
        <v>612</v>
      </c>
      <c r="E313" s="885"/>
      <c r="F313" s="779"/>
      <c r="G313" s="12" t="s">
        <v>76</v>
      </c>
      <c r="H313" s="758" t="s">
        <v>91</v>
      </c>
      <c r="I313" s="758" t="s">
        <v>91</v>
      </c>
      <c r="J313" s="758"/>
      <c r="K313" s="758"/>
      <c r="L313" s="758" t="s">
        <v>91</v>
      </c>
      <c r="M313" s="805" t="s">
        <v>353</v>
      </c>
      <c r="N313" s="760" t="s">
        <v>357</v>
      </c>
      <c r="O313" s="164"/>
      <c r="P313" s="165"/>
      <c r="Q313" s="165"/>
      <c r="R313" s="166"/>
      <c r="S313" s="164"/>
      <c r="T313" s="165"/>
      <c r="U313" s="165"/>
      <c r="V313" s="166"/>
      <c r="W313" s="161" t="s">
        <v>76</v>
      </c>
      <c r="X313" s="165"/>
      <c r="Y313" s="165"/>
      <c r="Z313" s="165"/>
      <c r="AA313" s="163"/>
      <c r="AB313" s="164"/>
      <c r="AC313" s="165"/>
      <c r="AD313" s="165"/>
      <c r="AE313" s="160" t="s">
        <v>76</v>
      </c>
      <c r="AF313" s="164"/>
      <c r="AG313" s="165"/>
      <c r="AH313" s="165"/>
      <c r="AI313" s="160" t="s">
        <v>76</v>
      </c>
      <c r="AJ313" s="265" t="s">
        <v>76</v>
      </c>
      <c r="AK313" s="165"/>
      <c r="AL313" s="165"/>
      <c r="AM313" s="165"/>
      <c r="AN313" s="165"/>
      <c r="AO313" s="165"/>
      <c r="AP313" s="165"/>
      <c r="AQ313" s="165"/>
      <c r="AR313" s="160" t="s">
        <v>76</v>
      </c>
      <c r="AS313" s="164"/>
      <c r="AT313" s="165"/>
      <c r="AU313" s="165"/>
      <c r="AV313" s="160" t="s">
        <v>76</v>
      </c>
      <c r="AW313" s="164"/>
      <c r="AX313" s="165"/>
      <c r="AY313" s="165"/>
      <c r="AZ313" s="160" t="s">
        <v>76</v>
      </c>
      <c r="BA313" s="164"/>
      <c r="BB313" s="165"/>
      <c r="BC313" s="165"/>
      <c r="BD313" s="160" t="s">
        <v>76</v>
      </c>
      <c r="BE313" s="164"/>
      <c r="BF313" s="165"/>
      <c r="BG313" s="165"/>
      <c r="BH313" s="160" t="s">
        <v>76</v>
      </c>
      <c r="BI313" s="164"/>
      <c r="BJ313" s="165"/>
      <c r="BK313" s="505"/>
      <c r="BL313" s="160"/>
      <c r="BM313" s="156">
        <f>COUNTIF(O313:AA313,"P")</f>
        <v>1</v>
      </c>
      <c r="BN313" s="157">
        <f>COUNTIF(AB313:AM313,"P")</f>
        <v>3</v>
      </c>
      <c r="BO313" s="157">
        <f>COUNTIF(AN313:AZ313,"P")</f>
        <v>3</v>
      </c>
      <c r="BP313" s="157">
        <f>COUNTIF(BA313:BL313,"P")</f>
        <v>2</v>
      </c>
      <c r="BQ313" s="157">
        <f t="shared" si="116"/>
        <v>9</v>
      </c>
      <c r="BR313" s="524">
        <f>+SUM(BM314)/(BM313)</f>
        <v>0</v>
      </c>
      <c r="BS313" s="524">
        <f>+SUM(BN314)/(BN313)</f>
        <v>0</v>
      </c>
      <c r="BT313" s="524">
        <f>+SUM(BO314)/(BO313)</f>
        <v>0</v>
      </c>
      <c r="BU313" s="524">
        <f>+SUM(BP314)/(BP313)</f>
        <v>0</v>
      </c>
      <c r="BV313" s="523">
        <f>+SUM(BQ314)/(BQ313)</f>
        <v>0</v>
      </c>
    </row>
    <row r="314" spans="1:74" s="5" customFormat="1" ht="30.75" hidden="1" customHeight="1" outlineLevel="1" x14ac:dyDescent="0.25">
      <c r="A314" s="539"/>
      <c r="B314" s="989"/>
      <c r="C314" s="943"/>
      <c r="D314" s="939"/>
      <c r="E314" s="887"/>
      <c r="F314" s="779"/>
      <c r="G314" s="12" t="s">
        <v>80</v>
      </c>
      <c r="H314" s="758"/>
      <c r="I314" s="758"/>
      <c r="J314" s="758"/>
      <c r="K314" s="758"/>
      <c r="L314" s="758"/>
      <c r="M314" s="806"/>
      <c r="N314" s="760"/>
      <c r="O314" s="161"/>
      <c r="P314" s="162"/>
      <c r="Q314" s="162"/>
      <c r="R314" s="163"/>
      <c r="S314" s="161"/>
      <c r="T314" s="162"/>
      <c r="U314" s="162"/>
      <c r="V314" s="163"/>
      <c r="W314" s="161"/>
      <c r="X314" s="162"/>
      <c r="Y314" s="162"/>
      <c r="Z314" s="162"/>
      <c r="AA314" s="163"/>
      <c r="AB314" s="161"/>
      <c r="AC314" s="162"/>
      <c r="AD314" s="162"/>
      <c r="AE314" s="163"/>
      <c r="AF314" s="161"/>
      <c r="AG314" s="162"/>
      <c r="AH314" s="162"/>
      <c r="AI314" s="163"/>
      <c r="AJ314" s="161"/>
      <c r="AK314" s="162"/>
      <c r="AL314" s="162"/>
      <c r="AM314" s="163"/>
      <c r="AN314" s="161"/>
      <c r="AO314" s="162"/>
      <c r="AP314" s="162"/>
      <c r="AQ314" s="162"/>
      <c r="AR314" s="163"/>
      <c r="AS314" s="161"/>
      <c r="AT314" s="162"/>
      <c r="AU314" s="162"/>
      <c r="AV314" s="266"/>
      <c r="AW314" s="161"/>
      <c r="AX314" s="162"/>
      <c r="AY314" s="162"/>
      <c r="AZ314" s="162"/>
      <c r="BA314" s="161"/>
      <c r="BB314" s="162"/>
      <c r="BC314" s="162"/>
      <c r="BD314" s="266"/>
      <c r="BE314" s="161"/>
      <c r="BF314" s="162"/>
      <c r="BG314" s="162"/>
      <c r="BH314" s="163"/>
      <c r="BI314" s="161"/>
      <c r="BJ314" s="162"/>
      <c r="BK314" s="162"/>
      <c r="BL314" s="163"/>
      <c r="BM314" s="153">
        <f>COUNTIF(O314:AA314,"E")</f>
        <v>0</v>
      </c>
      <c r="BN314" s="154">
        <f>COUNTIF(AB314:AM314,"E")</f>
        <v>0</v>
      </c>
      <c r="BO314" s="154">
        <f>COUNTIF(AN314:AZ314,"E")</f>
        <v>0</v>
      </c>
      <c r="BP314" s="154">
        <f>COUNTIF(BA314:BL314,"E")</f>
        <v>0</v>
      </c>
      <c r="BQ314" s="155">
        <f t="shared" si="116"/>
        <v>0</v>
      </c>
      <c r="BR314" s="525"/>
      <c r="BS314" s="525"/>
      <c r="BT314" s="525"/>
      <c r="BU314" s="525"/>
      <c r="BV314" s="523"/>
    </row>
    <row r="315" spans="1:74" s="5" customFormat="1" ht="30.75" hidden="1" customHeight="1" outlineLevel="1" x14ac:dyDescent="0.25">
      <c r="A315" s="498"/>
      <c r="B315" s="989"/>
      <c r="C315" s="943"/>
      <c r="D315" s="971" t="s">
        <v>613</v>
      </c>
      <c r="E315" s="885"/>
      <c r="F315" s="779"/>
      <c r="G315" s="12" t="s">
        <v>76</v>
      </c>
      <c r="H315" s="758" t="s">
        <v>91</v>
      </c>
      <c r="I315" s="758" t="s">
        <v>91</v>
      </c>
      <c r="J315" s="758"/>
      <c r="K315" s="758"/>
      <c r="L315" s="758" t="s">
        <v>91</v>
      </c>
      <c r="M315" s="805" t="s">
        <v>353</v>
      </c>
      <c r="N315" s="760" t="s">
        <v>357</v>
      </c>
      <c r="O315" s="159"/>
      <c r="P315" s="505"/>
      <c r="Q315" s="505"/>
      <c r="R315" s="160"/>
      <c r="S315" s="159"/>
      <c r="T315" s="505"/>
      <c r="U315" s="505"/>
      <c r="V315" s="160"/>
      <c r="W315" s="159"/>
      <c r="X315" s="505"/>
      <c r="Y315" s="505"/>
      <c r="Z315" s="505"/>
      <c r="AA315" s="160"/>
      <c r="AB315" s="159"/>
      <c r="AC315" s="505"/>
      <c r="AD315" s="505"/>
      <c r="AE315" s="160"/>
      <c r="AF315" s="159"/>
      <c r="AG315" s="505"/>
      <c r="AH315" s="505"/>
      <c r="AI315" s="160"/>
      <c r="AJ315" s="159"/>
      <c r="AK315" s="505"/>
      <c r="AL315" s="505"/>
      <c r="AM315" s="160"/>
      <c r="AN315" s="159"/>
      <c r="AO315" s="505"/>
      <c r="AP315" s="505"/>
      <c r="AQ315" s="505"/>
      <c r="AR315" s="160"/>
      <c r="AS315" s="159"/>
      <c r="AT315" s="505"/>
      <c r="AU315" s="505"/>
      <c r="AV315" s="265"/>
      <c r="AW315" s="159"/>
      <c r="AX315" s="505"/>
      <c r="AY315" s="505"/>
      <c r="AZ315" s="505"/>
      <c r="BA315" s="159"/>
      <c r="BB315" s="505"/>
      <c r="BC315" s="505"/>
      <c r="BD315" s="265"/>
      <c r="BE315" s="159" t="s">
        <v>76</v>
      </c>
      <c r="BF315" s="505"/>
      <c r="BG315" s="505"/>
      <c r="BH315" s="160"/>
      <c r="BI315" s="159"/>
      <c r="BJ315" s="505"/>
      <c r="BK315" s="162"/>
      <c r="BL315" s="163"/>
      <c r="BM315" s="153"/>
      <c r="BN315" s="154"/>
      <c r="BO315" s="154"/>
      <c r="BP315" s="154"/>
      <c r="BQ315" s="155"/>
      <c r="BR315" s="281"/>
      <c r="BS315" s="281"/>
      <c r="BT315" s="281"/>
      <c r="BU315" s="281"/>
      <c r="BV315" s="488"/>
    </row>
    <row r="316" spans="1:74" s="5" customFormat="1" ht="30.75" hidden="1" customHeight="1" outlineLevel="1" x14ac:dyDescent="0.25">
      <c r="A316" s="498"/>
      <c r="B316" s="989"/>
      <c r="C316" s="943"/>
      <c r="D316" s="972"/>
      <c r="E316" s="887"/>
      <c r="F316" s="779"/>
      <c r="G316" s="12" t="s">
        <v>80</v>
      </c>
      <c r="H316" s="758"/>
      <c r="I316" s="758"/>
      <c r="J316" s="758"/>
      <c r="K316" s="758"/>
      <c r="L316" s="758"/>
      <c r="M316" s="806"/>
      <c r="N316" s="760"/>
      <c r="O316" s="161"/>
      <c r="P316" s="162"/>
      <c r="Q316" s="162"/>
      <c r="R316" s="163"/>
      <c r="S316" s="161"/>
      <c r="T316" s="162"/>
      <c r="U316" s="162"/>
      <c r="V316" s="163"/>
      <c r="W316" s="161"/>
      <c r="X316" s="162"/>
      <c r="Y316" s="162"/>
      <c r="Z316" s="162"/>
      <c r="AA316" s="163"/>
      <c r="AB316" s="161"/>
      <c r="AC316" s="162"/>
      <c r="AD316" s="162"/>
      <c r="AE316" s="163"/>
      <c r="AF316" s="161"/>
      <c r="AG316" s="162"/>
      <c r="AH316" s="162"/>
      <c r="AI316" s="163"/>
      <c r="AJ316" s="161"/>
      <c r="AK316" s="162"/>
      <c r="AL316" s="162"/>
      <c r="AM316" s="163"/>
      <c r="AN316" s="161"/>
      <c r="AO316" s="162"/>
      <c r="AP316" s="162"/>
      <c r="AQ316" s="162"/>
      <c r="AR316" s="163"/>
      <c r="AS316" s="161"/>
      <c r="AT316" s="162"/>
      <c r="AU316" s="162"/>
      <c r="AV316" s="266"/>
      <c r="AW316" s="161"/>
      <c r="AX316" s="162"/>
      <c r="AY316" s="162"/>
      <c r="AZ316" s="162"/>
      <c r="BA316" s="161"/>
      <c r="BB316" s="162"/>
      <c r="BC316" s="162"/>
      <c r="BD316" s="266"/>
      <c r="BE316" s="161"/>
      <c r="BF316" s="162"/>
      <c r="BG316" s="162"/>
      <c r="BH316" s="163"/>
      <c r="BI316" s="161"/>
      <c r="BJ316" s="162"/>
      <c r="BK316" s="162"/>
      <c r="BL316" s="163"/>
      <c r="BM316" s="153"/>
      <c r="BN316" s="154"/>
      <c r="BO316" s="154"/>
      <c r="BP316" s="154"/>
      <c r="BQ316" s="155"/>
      <c r="BR316" s="281"/>
      <c r="BS316" s="281"/>
      <c r="BT316" s="281"/>
      <c r="BU316" s="281"/>
      <c r="BV316" s="488"/>
    </row>
    <row r="317" spans="1:74" s="5" customFormat="1" ht="30.75" hidden="1" customHeight="1" outlineLevel="1" x14ac:dyDescent="0.25">
      <c r="A317" s="498"/>
      <c r="B317" s="989"/>
      <c r="C317" s="943"/>
      <c r="D317" s="971" t="s">
        <v>614</v>
      </c>
      <c r="E317" s="885"/>
      <c r="F317" s="779"/>
      <c r="G317" s="12" t="s">
        <v>76</v>
      </c>
      <c r="H317" s="758" t="s">
        <v>91</v>
      </c>
      <c r="I317" s="758" t="s">
        <v>91</v>
      </c>
      <c r="J317" s="758"/>
      <c r="K317" s="758"/>
      <c r="L317" s="758" t="s">
        <v>91</v>
      </c>
      <c r="M317" s="805" t="s">
        <v>353</v>
      </c>
      <c r="N317" s="760" t="s">
        <v>357</v>
      </c>
      <c r="O317" s="159"/>
      <c r="P317" s="505"/>
      <c r="Q317" s="505"/>
      <c r="R317" s="160"/>
      <c r="S317" s="159"/>
      <c r="T317" s="505"/>
      <c r="U317" s="505"/>
      <c r="V317" s="160" t="s">
        <v>76</v>
      </c>
      <c r="W317" s="159"/>
      <c r="X317" s="505"/>
      <c r="Y317" s="505"/>
      <c r="Z317" s="505" t="s">
        <v>76</v>
      </c>
      <c r="AA317" s="160"/>
      <c r="AB317" s="159"/>
      <c r="AC317" s="505"/>
      <c r="AD317" s="505"/>
      <c r="AE317" s="160" t="s">
        <v>76</v>
      </c>
      <c r="AF317" s="159"/>
      <c r="AG317" s="505"/>
      <c r="AH317" s="505"/>
      <c r="AI317" s="160" t="s">
        <v>76</v>
      </c>
      <c r="AJ317" s="159"/>
      <c r="AK317" s="505"/>
      <c r="AL317" s="505"/>
      <c r="AM317" s="505" t="s">
        <v>76</v>
      </c>
      <c r="AN317" s="159"/>
      <c r="AO317" s="505"/>
      <c r="AP317" s="505"/>
      <c r="AQ317" s="505" t="s">
        <v>76</v>
      </c>
      <c r="AR317" s="166"/>
      <c r="AS317" s="505"/>
      <c r="AT317" s="505"/>
      <c r="AU317" s="505" t="s">
        <v>76</v>
      </c>
      <c r="AV317" s="159"/>
      <c r="AW317" s="505"/>
      <c r="AX317" s="505"/>
      <c r="AY317" s="505" t="s">
        <v>76</v>
      </c>
      <c r="AZ317" s="159"/>
      <c r="BA317" s="505"/>
      <c r="BB317" s="505"/>
      <c r="BC317" s="265"/>
      <c r="BD317" s="505" t="s">
        <v>76</v>
      </c>
      <c r="BE317" s="159"/>
      <c r="BF317" s="505"/>
      <c r="BG317" s="162"/>
      <c r="BH317" s="505" t="s">
        <v>76</v>
      </c>
      <c r="BI317" s="159"/>
      <c r="BJ317" s="505"/>
      <c r="BK317" s="162"/>
      <c r="BL317" s="163"/>
      <c r="BM317" s="153"/>
      <c r="BN317" s="154"/>
      <c r="BO317" s="154"/>
      <c r="BP317" s="154"/>
      <c r="BQ317" s="155"/>
      <c r="BR317" s="281"/>
      <c r="BS317" s="281"/>
      <c r="BT317" s="281"/>
      <c r="BU317" s="281"/>
      <c r="BV317" s="488"/>
    </row>
    <row r="318" spans="1:74" s="5" customFormat="1" ht="30.75" hidden="1" customHeight="1" outlineLevel="1" x14ac:dyDescent="0.25">
      <c r="A318" s="498"/>
      <c r="B318" s="989"/>
      <c r="C318" s="943"/>
      <c r="D318" s="972"/>
      <c r="E318" s="887"/>
      <c r="F318" s="779"/>
      <c r="G318" s="12" t="s">
        <v>80</v>
      </c>
      <c r="H318" s="758"/>
      <c r="I318" s="758"/>
      <c r="J318" s="758"/>
      <c r="K318" s="758"/>
      <c r="L318" s="758"/>
      <c r="M318" s="806"/>
      <c r="N318" s="760"/>
      <c r="O318" s="161"/>
      <c r="P318" s="162"/>
      <c r="Q318" s="162"/>
      <c r="R318" s="163"/>
      <c r="S318" s="161"/>
      <c r="T318" s="162"/>
      <c r="U318" s="162"/>
      <c r="V318" s="163"/>
      <c r="W318" s="161"/>
      <c r="X318" s="162"/>
      <c r="Y318" s="162"/>
      <c r="Z318" s="162"/>
      <c r="AA318" s="163"/>
      <c r="AB318" s="161"/>
      <c r="AC318" s="162"/>
      <c r="AD318" s="162"/>
      <c r="AE318" s="370"/>
      <c r="AF318" s="161"/>
      <c r="AG318" s="162"/>
      <c r="AH318" s="162"/>
      <c r="AI318" s="163"/>
      <c r="AJ318" s="161"/>
      <c r="AK318" s="162"/>
      <c r="AL318" s="162"/>
      <c r="AM318" s="163"/>
      <c r="AN318" s="161"/>
      <c r="AO318" s="162"/>
      <c r="AP318" s="162"/>
      <c r="AQ318" s="162"/>
      <c r="AR318" s="163"/>
      <c r="AS318" s="161"/>
      <c r="AT318" s="162"/>
      <c r="AU318" s="162"/>
      <c r="AV318" s="266"/>
      <c r="AW318" s="161"/>
      <c r="AX318" s="162"/>
      <c r="AY318" s="162"/>
      <c r="AZ318" s="162"/>
      <c r="BA318" s="161"/>
      <c r="BB318" s="162"/>
      <c r="BC318" s="162"/>
      <c r="BD318" s="266"/>
      <c r="BE318" s="161"/>
      <c r="BF318" s="162"/>
      <c r="BG318" s="162"/>
      <c r="BH318" s="163"/>
      <c r="BI318" s="161"/>
      <c r="BJ318" s="162"/>
      <c r="BK318" s="162"/>
      <c r="BL318" s="163"/>
      <c r="BM318" s="153"/>
      <c r="BN318" s="154"/>
      <c r="BO318" s="154"/>
      <c r="BP318" s="154"/>
      <c r="BQ318" s="155"/>
      <c r="BR318" s="281"/>
      <c r="BS318" s="281"/>
      <c r="BT318" s="281"/>
      <c r="BU318" s="281"/>
      <c r="BV318" s="488"/>
    </row>
    <row r="319" spans="1:74" s="5" customFormat="1" ht="30.75" hidden="1" customHeight="1" outlineLevel="1" x14ac:dyDescent="0.25">
      <c r="A319" s="498"/>
      <c r="B319" s="989"/>
      <c r="C319" s="943"/>
      <c r="D319" s="937" t="s">
        <v>227</v>
      </c>
      <c r="E319" s="884"/>
      <c r="F319" s="779"/>
      <c r="G319" s="12" t="s">
        <v>76</v>
      </c>
      <c r="H319" s="758" t="s">
        <v>91</v>
      </c>
      <c r="I319" s="758" t="s">
        <v>91</v>
      </c>
      <c r="J319" s="758"/>
      <c r="K319" s="758"/>
      <c r="L319" s="758" t="s">
        <v>91</v>
      </c>
      <c r="M319" s="805" t="s">
        <v>353</v>
      </c>
      <c r="N319" s="760" t="s">
        <v>357</v>
      </c>
      <c r="O319" s="159"/>
      <c r="P319" s="505"/>
      <c r="Q319" s="505"/>
      <c r="R319" s="160"/>
      <c r="S319" s="159"/>
      <c r="T319" s="505"/>
      <c r="U319" s="505"/>
      <c r="V319" s="160"/>
      <c r="W319" s="159"/>
      <c r="X319" s="505"/>
      <c r="Y319" s="505"/>
      <c r="Z319" s="505"/>
      <c r="AA319" s="160"/>
      <c r="AB319" s="159" t="s">
        <v>76</v>
      </c>
      <c r="AC319" s="505"/>
      <c r="AD319" s="505"/>
      <c r="AE319" s="160"/>
      <c r="AF319" s="159"/>
      <c r="AG319" s="505"/>
      <c r="AH319" s="505"/>
      <c r="AI319" s="160"/>
      <c r="AJ319" s="159"/>
      <c r="AK319" s="505"/>
      <c r="AL319" s="505"/>
      <c r="AM319" s="505"/>
      <c r="AN319" s="159" t="s">
        <v>76</v>
      </c>
      <c r="AO319" s="505"/>
      <c r="AP319" s="505"/>
      <c r="AQ319" s="160"/>
      <c r="AR319" s="166"/>
      <c r="AS319" s="505"/>
      <c r="AT319" s="505"/>
      <c r="AU319" s="505"/>
      <c r="AV319" s="273"/>
      <c r="AW319" s="505"/>
      <c r="AX319" s="505"/>
      <c r="AY319" s="160"/>
      <c r="AZ319" s="505"/>
      <c r="BA319" s="505" t="s">
        <v>76</v>
      </c>
      <c r="BB319" s="505"/>
      <c r="BC319" s="265"/>
      <c r="BD319" s="160"/>
      <c r="BE319" s="159"/>
      <c r="BF319" s="505"/>
      <c r="BG319" s="165"/>
      <c r="BH319" s="160"/>
      <c r="BI319" s="159"/>
      <c r="BJ319" s="505" t="s">
        <v>76</v>
      </c>
      <c r="BK319" s="505"/>
      <c r="BL319" s="160"/>
      <c r="BM319" s="52">
        <f>COUNTIF(O319:AA319,"P")</f>
        <v>0</v>
      </c>
      <c r="BN319" s="13">
        <f>COUNTIF(AB319:AM319,"P")</f>
        <v>1</v>
      </c>
      <c r="BO319" s="13">
        <f>COUNTIF(AN319:AZ319,"P")</f>
        <v>1</v>
      </c>
      <c r="BP319" s="13">
        <f>COUNTIF(BA319:BL319,"P")</f>
        <v>2</v>
      </c>
      <c r="BQ319" s="13">
        <f>SUM(BM319:BP319)</f>
        <v>4</v>
      </c>
      <c r="BR319" s="281"/>
      <c r="BS319" s="281"/>
      <c r="BT319" s="281"/>
      <c r="BU319" s="281"/>
      <c r="BV319" s="488"/>
    </row>
    <row r="320" spans="1:74" s="5" customFormat="1" ht="30.75" hidden="1" customHeight="1" outlineLevel="1" thickBot="1" x14ac:dyDescent="0.3">
      <c r="A320" s="498"/>
      <c r="B320" s="989"/>
      <c r="C320" s="943"/>
      <c r="D320" s="1049"/>
      <c r="E320" s="1050"/>
      <c r="F320" s="779"/>
      <c r="G320" s="12" t="s">
        <v>80</v>
      </c>
      <c r="H320" s="758"/>
      <c r="I320" s="758"/>
      <c r="J320" s="758"/>
      <c r="K320" s="758"/>
      <c r="L320" s="758"/>
      <c r="M320" s="806"/>
      <c r="N320" s="760"/>
      <c r="O320" s="161"/>
      <c r="P320" s="162"/>
      <c r="Q320" s="162"/>
      <c r="R320" s="163"/>
      <c r="S320" s="161"/>
      <c r="T320" s="162"/>
      <c r="U320" s="162"/>
      <c r="V320" s="163"/>
      <c r="W320" s="161"/>
      <c r="X320" s="162"/>
      <c r="Y320" s="162"/>
      <c r="Z320" s="162"/>
      <c r="AA320" s="163"/>
      <c r="AB320" s="161"/>
      <c r="AC320" s="162"/>
      <c r="AD320" s="162"/>
      <c r="AE320" s="163"/>
      <c r="AF320" s="161"/>
      <c r="AG320" s="162"/>
      <c r="AH320" s="162"/>
      <c r="AI320" s="163"/>
      <c r="AJ320" s="161"/>
      <c r="AK320" s="162"/>
      <c r="AL320" s="162"/>
      <c r="AM320" s="163"/>
      <c r="AN320" s="161"/>
      <c r="AO320" s="162"/>
      <c r="AP320" s="162"/>
      <c r="AQ320" s="162"/>
      <c r="AR320" s="163"/>
      <c r="AS320" s="161"/>
      <c r="AT320" s="162"/>
      <c r="AU320" s="162"/>
      <c r="AV320" s="266"/>
      <c r="AW320" s="161"/>
      <c r="AX320" s="162"/>
      <c r="AY320" s="162"/>
      <c r="AZ320" s="162"/>
      <c r="BA320" s="161"/>
      <c r="BB320" s="162"/>
      <c r="BC320" s="162"/>
      <c r="BD320" s="266"/>
      <c r="BE320" s="161"/>
      <c r="BF320" s="162"/>
      <c r="BG320" s="162"/>
      <c r="BH320" s="163"/>
      <c r="BI320" s="161"/>
      <c r="BJ320" s="162"/>
      <c r="BK320" s="162"/>
      <c r="BL320" s="163"/>
      <c r="BM320" s="153">
        <f>COUNTIF(O320:AA320,"E")</f>
        <v>0</v>
      </c>
      <c r="BN320" s="154">
        <f>COUNTIF(AB320:AM320,"E")</f>
        <v>0</v>
      </c>
      <c r="BO320" s="154">
        <f>COUNTIF(AN320:AZ320,"E")</f>
        <v>0</v>
      </c>
      <c r="BP320" s="154">
        <f>COUNTIF(BA320:BL320,"E")</f>
        <v>0</v>
      </c>
      <c r="BQ320" s="155">
        <f t="shared" si="116"/>
        <v>0</v>
      </c>
      <c r="BR320" s="281"/>
      <c r="BS320" s="281"/>
      <c r="BT320" s="281"/>
      <c r="BU320" s="281"/>
      <c r="BV320" s="488"/>
    </row>
    <row r="321" spans="1:74" s="5" customFormat="1" ht="25.5" customHeight="1" collapsed="1" x14ac:dyDescent="0.25">
      <c r="A321" s="539"/>
      <c r="B321" s="989"/>
      <c r="C321" s="974"/>
      <c r="D321" s="1051" t="s">
        <v>339</v>
      </c>
      <c r="E321" s="1052" t="s">
        <v>615</v>
      </c>
      <c r="F321" s="1003" t="s">
        <v>288</v>
      </c>
      <c r="G321" s="12" t="s">
        <v>76</v>
      </c>
      <c r="H321" s="758" t="s">
        <v>77</v>
      </c>
      <c r="I321" s="758"/>
      <c r="J321" s="758"/>
      <c r="K321" s="758" t="s">
        <v>77</v>
      </c>
      <c r="L321" s="759" t="s">
        <v>77</v>
      </c>
      <c r="M321" s="805" t="s">
        <v>78</v>
      </c>
      <c r="N321" s="760" t="s">
        <v>252</v>
      </c>
      <c r="O321" s="194">
        <f>COUNTIF(O325:O328,"P")</f>
        <v>0</v>
      </c>
      <c r="P321" s="149">
        <f t="shared" ref="P321:BL321" si="117">COUNTIF(P325:P328,"P")</f>
        <v>0</v>
      </c>
      <c r="Q321" s="149">
        <f t="shared" si="117"/>
        <v>0</v>
      </c>
      <c r="R321" s="195">
        <f t="shared" si="117"/>
        <v>0</v>
      </c>
      <c r="S321" s="194">
        <f t="shared" si="117"/>
        <v>1</v>
      </c>
      <c r="T321" s="149">
        <f t="shared" si="117"/>
        <v>0</v>
      </c>
      <c r="U321" s="149">
        <f t="shared" si="117"/>
        <v>0</v>
      </c>
      <c r="V321" s="195">
        <f t="shared" si="117"/>
        <v>0</v>
      </c>
      <c r="W321" s="194">
        <f>COUNTIF(W325:W328,"P")</f>
        <v>0</v>
      </c>
      <c r="X321" s="149">
        <f>COUNTIF(X325:X328,"P")</f>
        <v>0</v>
      </c>
      <c r="Y321" s="149">
        <f>COUNTIF(Y325:Y328,"P")</f>
        <v>0</v>
      </c>
      <c r="Z321" s="149">
        <f>COUNTIF(Z325:Z328,"P")</f>
        <v>1</v>
      </c>
      <c r="AA321" s="195"/>
      <c r="AB321" s="194">
        <f t="shared" si="117"/>
        <v>0</v>
      </c>
      <c r="AC321" s="149">
        <f t="shared" si="117"/>
        <v>0</v>
      </c>
      <c r="AD321" s="149">
        <f t="shared" si="117"/>
        <v>0</v>
      </c>
      <c r="AE321" s="195">
        <f t="shared" si="117"/>
        <v>0</v>
      </c>
      <c r="AF321" s="194">
        <f t="shared" si="117"/>
        <v>0</v>
      </c>
      <c r="AG321" s="149">
        <f t="shared" si="117"/>
        <v>0</v>
      </c>
      <c r="AH321" s="149">
        <f t="shared" si="117"/>
        <v>0</v>
      </c>
      <c r="AI321" s="195">
        <f t="shared" si="117"/>
        <v>0</v>
      </c>
      <c r="AJ321" s="194">
        <f t="shared" si="117"/>
        <v>0</v>
      </c>
      <c r="AK321" s="149">
        <f t="shared" si="117"/>
        <v>0</v>
      </c>
      <c r="AL321" s="149">
        <f t="shared" si="117"/>
        <v>0</v>
      </c>
      <c r="AM321" s="195">
        <f t="shared" si="117"/>
        <v>1</v>
      </c>
      <c r="AN321" s="194">
        <f t="shared" si="117"/>
        <v>0</v>
      </c>
      <c r="AO321" s="149">
        <f t="shared" si="117"/>
        <v>0</v>
      </c>
      <c r="AP321" s="149">
        <f t="shared" si="117"/>
        <v>0</v>
      </c>
      <c r="AQ321" s="149">
        <f t="shared" si="117"/>
        <v>0</v>
      </c>
      <c r="AR321" s="195">
        <f t="shared" si="117"/>
        <v>0</v>
      </c>
      <c r="AS321" s="194">
        <f t="shared" si="117"/>
        <v>0</v>
      </c>
      <c r="AT321" s="149">
        <f t="shared" si="117"/>
        <v>0</v>
      </c>
      <c r="AU321" s="149">
        <f t="shared" si="117"/>
        <v>0</v>
      </c>
      <c r="AV321" s="426"/>
      <c r="AW321" s="194">
        <f t="shared" si="117"/>
        <v>0</v>
      </c>
      <c r="AX321" s="149">
        <f t="shared" si="117"/>
        <v>0</v>
      </c>
      <c r="AY321" s="149"/>
      <c r="AZ321" s="149">
        <f t="shared" si="117"/>
        <v>1</v>
      </c>
      <c r="BA321" s="194">
        <f t="shared" si="117"/>
        <v>0</v>
      </c>
      <c r="BB321" s="149">
        <f t="shared" si="117"/>
        <v>0</v>
      </c>
      <c r="BC321" s="149">
        <f t="shared" si="117"/>
        <v>0</v>
      </c>
      <c r="BD321" s="149">
        <f t="shared" si="117"/>
        <v>0</v>
      </c>
      <c r="BE321" s="194">
        <f t="shared" si="117"/>
        <v>0</v>
      </c>
      <c r="BF321" s="149">
        <f t="shared" si="117"/>
        <v>0</v>
      </c>
      <c r="BG321" s="149">
        <f t="shared" si="117"/>
        <v>0</v>
      </c>
      <c r="BH321" s="195">
        <f t="shared" si="117"/>
        <v>0</v>
      </c>
      <c r="BI321" s="194">
        <f t="shared" si="117"/>
        <v>0</v>
      </c>
      <c r="BJ321" s="149">
        <f t="shared" si="117"/>
        <v>0</v>
      </c>
      <c r="BK321" s="149">
        <f t="shared" si="117"/>
        <v>0</v>
      </c>
      <c r="BL321" s="195">
        <f t="shared" si="117"/>
        <v>0</v>
      </c>
      <c r="BM321" s="514">
        <f>+SUM(BM326+BM328+BM330+BM332+BM334+BM336+BM338+BM340+BM342)/SUM(BM325+BM327+BM329+BM331+BM333+BM335+BM337+BM339+BM341)</f>
        <v>0</v>
      </c>
      <c r="BN321" s="514">
        <f>+SUM(BN326+BN328+BN330+BN332+BN334+BN336+BN338+BN340+BN342)/SUM(BN325+BN327+BN329+BN331+BN333+BN335+BN337+BN339+BN341)</f>
        <v>0</v>
      </c>
      <c r="BO321" s="514">
        <f>+SUM(BO326+BO328+BO330+BO332+BO334+BO336+BO338+BO340+BO342)/SUM(BO325+BO327+BO329+BO331+BO333+BO335+BO337+BO339+BO341)</f>
        <v>0</v>
      </c>
      <c r="BP321" s="514">
        <f>+SUM(BP326+BP328+BP330+BP332+BP334+BP336+BP338+BP340+BP342)/SUM(BP325+BP327+BP329+BP331+BP333+BP335+BP337+BP339+BP341)</f>
        <v>0</v>
      </c>
      <c r="BQ321" s="514">
        <f>+SUM(BQ326+BQ328+BQ330+BQ332+BQ334+BQ336+BQ338+BQ340+BQ342)/SUM(BQ325+BQ327+BQ329+BQ331+BQ333+BQ335+BQ337+BQ339+BQ341)</f>
        <v>0</v>
      </c>
      <c r="BR321" s="514"/>
      <c r="BS321" s="514"/>
      <c r="BT321" s="514"/>
      <c r="BU321" s="514"/>
      <c r="BV321" s="514"/>
    </row>
    <row r="322" spans="1:74" s="5" customFormat="1" ht="25.5" customHeight="1" x14ac:dyDescent="0.25">
      <c r="A322" s="539"/>
      <c r="B322" s="989"/>
      <c r="C322" s="974"/>
      <c r="D322" s="1053"/>
      <c r="E322" s="1054"/>
      <c r="F322" s="1021"/>
      <c r="G322" s="892" t="s">
        <v>80</v>
      </c>
      <c r="H322" s="783"/>
      <c r="I322" s="783"/>
      <c r="J322" s="783"/>
      <c r="K322" s="783"/>
      <c r="L322" s="759"/>
      <c r="M322" s="806"/>
      <c r="N322" s="760"/>
      <c r="O322" s="196">
        <f>COUNTIF(O325:O328,"E")</f>
        <v>0</v>
      </c>
      <c r="P322" s="150">
        <f t="shared" ref="P322:BL322" si="118">COUNTIF(P325:P328,"E")</f>
        <v>0</v>
      </c>
      <c r="Q322" s="150">
        <f t="shared" si="118"/>
        <v>0</v>
      </c>
      <c r="R322" s="197">
        <f t="shared" si="118"/>
        <v>0</v>
      </c>
      <c r="S322" s="196">
        <f t="shared" si="118"/>
        <v>0</v>
      </c>
      <c r="T322" s="150">
        <f t="shared" si="118"/>
        <v>0</v>
      </c>
      <c r="U322" s="150">
        <f t="shared" si="118"/>
        <v>0</v>
      </c>
      <c r="V322" s="197">
        <f t="shared" si="118"/>
        <v>0</v>
      </c>
      <c r="W322" s="196">
        <f>COUNTIF(W325:W328,"E")</f>
        <v>0</v>
      </c>
      <c r="X322" s="150">
        <f>COUNTIF(X325:X328,"E")</f>
        <v>0</v>
      </c>
      <c r="Y322" s="150">
        <f>COUNTIF(Y325:Y328,"E")</f>
        <v>0</v>
      </c>
      <c r="Z322" s="150">
        <f>COUNTIF(Z325:Z328,"E")</f>
        <v>0</v>
      </c>
      <c r="AA322" s="197"/>
      <c r="AB322" s="196">
        <f t="shared" si="118"/>
        <v>0</v>
      </c>
      <c r="AC322" s="150">
        <f t="shared" si="118"/>
        <v>0</v>
      </c>
      <c r="AD322" s="150">
        <f t="shared" si="118"/>
        <v>0</v>
      </c>
      <c r="AE322" s="197">
        <f t="shared" si="118"/>
        <v>0</v>
      </c>
      <c r="AF322" s="196">
        <f t="shared" si="118"/>
        <v>0</v>
      </c>
      <c r="AG322" s="150">
        <f t="shared" si="118"/>
        <v>0</v>
      </c>
      <c r="AH322" s="150">
        <f t="shared" si="118"/>
        <v>0</v>
      </c>
      <c r="AI322" s="197">
        <f t="shared" si="118"/>
        <v>0</v>
      </c>
      <c r="AJ322" s="196">
        <f t="shared" si="118"/>
        <v>0</v>
      </c>
      <c r="AK322" s="150">
        <f t="shared" si="118"/>
        <v>0</v>
      </c>
      <c r="AL322" s="150">
        <f t="shared" si="118"/>
        <v>0</v>
      </c>
      <c r="AM322" s="197">
        <f t="shared" si="118"/>
        <v>0</v>
      </c>
      <c r="AN322" s="196">
        <f t="shared" si="118"/>
        <v>0</v>
      </c>
      <c r="AO322" s="150">
        <f t="shared" si="118"/>
        <v>0</v>
      </c>
      <c r="AP322" s="150">
        <f t="shared" si="118"/>
        <v>0</v>
      </c>
      <c r="AQ322" s="150">
        <f t="shared" si="118"/>
        <v>0</v>
      </c>
      <c r="AR322" s="197">
        <f t="shared" si="118"/>
        <v>0</v>
      </c>
      <c r="AS322" s="196">
        <f t="shared" si="118"/>
        <v>0</v>
      </c>
      <c r="AT322" s="150">
        <f t="shared" si="118"/>
        <v>0</v>
      </c>
      <c r="AU322" s="150">
        <f t="shared" si="118"/>
        <v>0</v>
      </c>
      <c r="AV322" s="423"/>
      <c r="AW322" s="196">
        <f t="shared" si="118"/>
        <v>0</v>
      </c>
      <c r="AX322" s="150">
        <f t="shared" si="118"/>
        <v>0</v>
      </c>
      <c r="AY322" s="150"/>
      <c r="AZ322" s="150">
        <f t="shared" si="118"/>
        <v>0</v>
      </c>
      <c r="BA322" s="196">
        <f t="shared" si="118"/>
        <v>0</v>
      </c>
      <c r="BB322" s="150">
        <f t="shared" si="118"/>
        <v>0</v>
      </c>
      <c r="BC322" s="150">
        <f t="shared" si="118"/>
        <v>0</v>
      </c>
      <c r="BD322" s="150">
        <f t="shared" si="118"/>
        <v>0</v>
      </c>
      <c r="BE322" s="196">
        <f t="shared" si="118"/>
        <v>0</v>
      </c>
      <c r="BF322" s="150">
        <f t="shared" si="118"/>
        <v>0</v>
      </c>
      <c r="BG322" s="150">
        <f t="shared" si="118"/>
        <v>0</v>
      </c>
      <c r="BH322" s="197">
        <f t="shared" si="118"/>
        <v>0</v>
      </c>
      <c r="BI322" s="196">
        <f t="shared" si="118"/>
        <v>0</v>
      </c>
      <c r="BJ322" s="150">
        <f t="shared" si="118"/>
        <v>0</v>
      </c>
      <c r="BK322" s="150">
        <f t="shared" si="118"/>
        <v>0</v>
      </c>
      <c r="BL322" s="197">
        <f t="shared" si="118"/>
        <v>0</v>
      </c>
      <c r="BM322" s="515"/>
      <c r="BN322" s="515"/>
      <c r="BO322" s="515"/>
      <c r="BP322" s="515"/>
      <c r="BQ322" s="515"/>
      <c r="BR322" s="515"/>
      <c r="BS322" s="515"/>
      <c r="BT322" s="515"/>
      <c r="BU322" s="515"/>
      <c r="BV322" s="515"/>
    </row>
    <row r="323" spans="1:74" s="5" customFormat="1" ht="15.75" customHeight="1" x14ac:dyDescent="0.25">
      <c r="A323" s="498"/>
      <c r="B323" s="989"/>
      <c r="C323" s="974"/>
      <c r="D323" s="1055"/>
      <c r="E323" s="1056" t="s">
        <v>556</v>
      </c>
      <c r="F323" s="1003"/>
      <c r="G323" s="12" t="s">
        <v>76</v>
      </c>
      <c r="H323" s="758" t="s">
        <v>77</v>
      </c>
      <c r="I323" s="758"/>
      <c r="J323" s="758"/>
      <c r="K323" s="758" t="s">
        <v>77</v>
      </c>
      <c r="L323" s="759" t="s">
        <v>77</v>
      </c>
      <c r="M323" s="805" t="s">
        <v>78</v>
      </c>
      <c r="N323" s="760" t="s">
        <v>252</v>
      </c>
      <c r="O323" s="69"/>
      <c r="P323" s="24"/>
      <c r="Q323" s="24"/>
      <c r="R323" s="57"/>
      <c r="S323" s="56"/>
      <c r="T323" s="24"/>
      <c r="U323" s="24"/>
      <c r="V323" s="57"/>
      <c r="W323" s="69"/>
      <c r="X323" s="25"/>
      <c r="Y323" s="24"/>
      <c r="Z323" s="25" t="s">
        <v>76</v>
      </c>
      <c r="AA323" s="57"/>
      <c r="AB323" s="69"/>
      <c r="AC323" s="504"/>
      <c r="AD323" s="504"/>
      <c r="AE323" s="152"/>
      <c r="AF323" s="151"/>
      <c r="AG323" s="504"/>
      <c r="AH323" s="504"/>
      <c r="AI323" s="152"/>
      <c r="AJ323" s="151"/>
      <c r="AK323" s="504"/>
      <c r="AL323" s="504"/>
      <c r="AM323" s="152"/>
      <c r="AN323" s="151"/>
      <c r="AO323" s="504"/>
      <c r="AP323" s="504"/>
      <c r="AQ323" s="504"/>
      <c r="AR323" s="152"/>
      <c r="AS323" s="151"/>
      <c r="AT323" s="504"/>
      <c r="AU323" s="504"/>
      <c r="AV323" s="272"/>
      <c r="AW323" s="151"/>
      <c r="AX323" s="504"/>
      <c r="AY323" s="504"/>
      <c r="AZ323" s="504"/>
      <c r="BA323" s="151"/>
      <c r="BB323" s="504"/>
      <c r="BC323" s="504"/>
      <c r="BD323" s="272"/>
      <c r="BE323" s="151"/>
      <c r="BF323" s="504"/>
      <c r="BG323" s="504"/>
      <c r="BH323" s="152"/>
      <c r="BI323" s="151"/>
      <c r="BJ323" s="504"/>
      <c r="BK323" s="504"/>
      <c r="BL323" s="152"/>
      <c r="BM323" s="486"/>
      <c r="BN323" s="486"/>
      <c r="BO323" s="486"/>
      <c r="BP323" s="486"/>
      <c r="BQ323" s="486"/>
      <c r="BR323" s="486"/>
      <c r="BS323" s="486"/>
      <c r="BT323" s="486"/>
      <c r="BU323" s="486"/>
      <c r="BV323" s="486"/>
    </row>
    <row r="324" spans="1:74" s="5" customFormat="1" ht="62.25" customHeight="1" x14ac:dyDescent="0.25">
      <c r="A324" s="498"/>
      <c r="B324" s="989"/>
      <c r="C324" s="974"/>
      <c r="D324" s="1057"/>
      <c r="E324" s="1058"/>
      <c r="F324" s="1059"/>
      <c r="G324" s="892" t="s">
        <v>80</v>
      </c>
      <c r="H324" s="783"/>
      <c r="I324" s="783"/>
      <c r="J324" s="783"/>
      <c r="K324" s="783"/>
      <c r="L324" s="759"/>
      <c r="M324" s="806"/>
      <c r="N324" s="760"/>
      <c r="O324" s="58"/>
      <c r="P324" s="53"/>
      <c r="Q324" s="53"/>
      <c r="R324" s="67"/>
      <c r="S324" s="461"/>
      <c r="T324" s="462"/>
      <c r="U324" s="53"/>
      <c r="V324" s="67"/>
      <c r="W324" s="58"/>
      <c r="X324" s="53"/>
      <c r="Y324" s="462"/>
      <c r="Z324" s="462"/>
      <c r="AA324" s="67"/>
      <c r="AB324" s="461"/>
      <c r="AC324" s="180"/>
      <c r="AD324" s="180"/>
      <c r="AE324" s="181"/>
      <c r="AF324" s="179"/>
      <c r="AG324" s="180"/>
      <c r="AH324" s="180"/>
      <c r="AI324" s="181"/>
      <c r="AJ324" s="179"/>
      <c r="AK324" s="180"/>
      <c r="AL324" s="180"/>
      <c r="AM324" s="169"/>
      <c r="AN324" s="170"/>
      <c r="AO324" s="168"/>
      <c r="AP324" s="168"/>
      <c r="AQ324" s="168"/>
      <c r="AR324" s="169"/>
      <c r="AS324" s="170"/>
      <c r="AT324" s="168"/>
      <c r="AU324" s="168"/>
      <c r="AV324" s="274"/>
      <c r="AW324" s="170"/>
      <c r="AX324" s="168"/>
      <c r="AY324" s="168"/>
      <c r="AZ324" s="168"/>
      <c r="BA324" s="170"/>
      <c r="BB324" s="168"/>
      <c r="BC324" s="168"/>
      <c r="BD324" s="274"/>
      <c r="BE324" s="170"/>
      <c r="BF324" s="168"/>
      <c r="BG324" s="168"/>
      <c r="BH324" s="169"/>
      <c r="BI324" s="170"/>
      <c r="BJ324" s="180"/>
      <c r="BK324" s="168"/>
      <c r="BL324" s="169"/>
      <c r="BM324" s="486"/>
      <c r="BN324" s="486"/>
      <c r="BO324" s="486"/>
      <c r="BP324" s="486"/>
      <c r="BQ324" s="486"/>
      <c r="BR324" s="486"/>
      <c r="BS324" s="486"/>
      <c r="BT324" s="486"/>
      <c r="BU324" s="486"/>
      <c r="BV324" s="486"/>
    </row>
    <row r="325" spans="1:74" s="5" customFormat="1" ht="18.75" hidden="1" customHeight="1" outlineLevel="1" x14ac:dyDescent="0.25">
      <c r="A325" s="539">
        <v>170</v>
      </c>
      <c r="B325" s="989"/>
      <c r="C325" s="974"/>
      <c r="D325" s="1060"/>
      <c r="E325" s="906" t="s">
        <v>616</v>
      </c>
      <c r="F325" s="815" t="s">
        <v>358</v>
      </c>
      <c r="G325" s="12" t="s">
        <v>76</v>
      </c>
      <c r="H325" s="758" t="s">
        <v>77</v>
      </c>
      <c r="I325" s="758"/>
      <c r="J325" s="758"/>
      <c r="K325" s="758" t="s">
        <v>77</v>
      </c>
      <c r="L325" s="759" t="s">
        <v>77</v>
      </c>
      <c r="M325" s="805" t="s">
        <v>78</v>
      </c>
      <c r="N325" s="760" t="s">
        <v>359</v>
      </c>
      <c r="O325" s="69"/>
      <c r="P325" s="24"/>
      <c r="Q325" s="24"/>
      <c r="R325" s="57"/>
      <c r="S325" s="56" t="s">
        <v>76</v>
      </c>
      <c r="T325" s="24"/>
      <c r="U325" s="24"/>
      <c r="V325" s="57"/>
      <c r="W325" s="69"/>
      <c r="X325" s="25"/>
      <c r="Y325" s="24"/>
      <c r="Z325" s="25"/>
      <c r="AA325" s="57"/>
      <c r="AB325" s="69"/>
      <c r="AC325" s="504"/>
      <c r="AD325" s="504"/>
      <c r="AE325" s="152"/>
      <c r="AF325" s="151"/>
      <c r="AG325" s="504"/>
      <c r="AH325" s="504"/>
      <c r="AI325" s="152"/>
      <c r="AJ325" s="151"/>
      <c r="AK325" s="504"/>
      <c r="AL325" s="504"/>
      <c r="AM325" s="152"/>
      <c r="AN325" s="151"/>
      <c r="AO325" s="504"/>
      <c r="AP325" s="504"/>
      <c r="AQ325" s="504"/>
      <c r="AR325" s="152"/>
      <c r="AS325" s="151"/>
      <c r="AT325" s="504"/>
      <c r="AU325" s="504"/>
      <c r="AV325" s="272"/>
      <c r="AW325" s="151"/>
      <c r="AX325" s="504"/>
      <c r="AY325" s="504"/>
      <c r="AZ325" s="504"/>
      <c r="BA325" s="151"/>
      <c r="BB325" s="504"/>
      <c r="BC325" s="504"/>
      <c r="BD325" s="272"/>
      <c r="BE325" s="151"/>
      <c r="BF325" s="504"/>
      <c r="BG325" s="504"/>
      <c r="BH325" s="152"/>
      <c r="BI325" s="151"/>
      <c r="BJ325" s="504"/>
      <c r="BK325" s="504"/>
      <c r="BL325" s="152"/>
      <c r="BM325" s="156">
        <f>COUNTIF(O325:AA325,"P")</f>
        <v>1</v>
      </c>
      <c r="BN325" s="157">
        <f>COUNTIF(AB325:AM325,"P")</f>
        <v>0</v>
      </c>
      <c r="BO325" s="157">
        <f>COUNTIF(AN325:AZ325,"P")</f>
        <v>0</v>
      </c>
      <c r="BP325" s="157">
        <f>COUNTIF(BA325:BL325,"P")</f>
        <v>0</v>
      </c>
      <c r="BQ325" s="157">
        <f>SUM(BM325:BP325)</f>
        <v>1</v>
      </c>
      <c r="BR325" s="523">
        <f>+SUM(BM326)/(BM325)</f>
        <v>0</v>
      </c>
      <c r="BS325" s="523" t="e">
        <f>+SUM(BN326)/(BN325)</f>
        <v>#DIV/0!</v>
      </c>
      <c r="BT325" s="523" t="e">
        <f>+SUM(BO326)/(BO325)</f>
        <v>#DIV/0!</v>
      </c>
      <c r="BU325" s="523" t="e">
        <f>+SUM(BP326)/(BP325)</f>
        <v>#DIV/0!</v>
      </c>
      <c r="BV325" s="523">
        <f>+SUM(BQ326)/(BQ325)</f>
        <v>0</v>
      </c>
    </row>
    <row r="326" spans="1:74" s="5" customFormat="1" ht="20.25" hidden="1" customHeight="1" outlineLevel="1" x14ac:dyDescent="0.25">
      <c r="A326" s="539"/>
      <c r="B326" s="989"/>
      <c r="C326" s="974"/>
      <c r="D326" s="1060"/>
      <c r="E326" s="907"/>
      <c r="F326" s="815"/>
      <c r="G326" s="892" t="s">
        <v>80</v>
      </c>
      <c r="H326" s="783"/>
      <c r="I326" s="783"/>
      <c r="J326" s="783"/>
      <c r="K326" s="783"/>
      <c r="L326" s="759"/>
      <c r="M326" s="806"/>
      <c r="N326" s="760"/>
      <c r="O326" s="58"/>
      <c r="P326" s="53"/>
      <c r="Q326" s="53"/>
      <c r="R326" s="67"/>
      <c r="S326" s="461"/>
      <c r="T326" s="462"/>
      <c r="U326" s="53"/>
      <c r="V326" s="67"/>
      <c r="W326" s="58"/>
      <c r="X326" s="53"/>
      <c r="Y326" s="462"/>
      <c r="Z326" s="462"/>
      <c r="AA326" s="67"/>
      <c r="AB326" s="461"/>
      <c r="AC326" s="180"/>
      <c r="AD326" s="180"/>
      <c r="AE326" s="181"/>
      <c r="AF326" s="179"/>
      <c r="AG326" s="180"/>
      <c r="AH326" s="180"/>
      <c r="AI326" s="181"/>
      <c r="AJ326" s="179"/>
      <c r="AK326" s="180"/>
      <c r="AL326" s="180"/>
      <c r="AM326" s="169"/>
      <c r="AN326" s="170"/>
      <c r="AO326" s="168"/>
      <c r="AP326" s="168"/>
      <c r="AQ326" s="168"/>
      <c r="AR326" s="169"/>
      <c r="AS326" s="170"/>
      <c r="AT326" s="168"/>
      <c r="AU326" s="168"/>
      <c r="AV326" s="274"/>
      <c r="AW326" s="170"/>
      <c r="AX326" s="168"/>
      <c r="AY326" s="168"/>
      <c r="AZ326" s="168"/>
      <c r="BA326" s="170"/>
      <c r="BB326" s="168"/>
      <c r="BC326" s="168"/>
      <c r="BD326" s="274"/>
      <c r="BE326" s="170"/>
      <c r="BF326" s="168"/>
      <c r="BG326" s="168"/>
      <c r="BH326" s="169"/>
      <c r="BI326" s="170"/>
      <c r="BJ326" s="180"/>
      <c r="BK326" s="168"/>
      <c r="BL326" s="169"/>
      <c r="BM326" s="153">
        <f>COUNTIF(O326:AA326,"E")</f>
        <v>0</v>
      </c>
      <c r="BN326" s="154">
        <f>COUNTIF(AB326:AM326,"E")</f>
        <v>0</v>
      </c>
      <c r="BO326" s="154">
        <f>COUNTIF(AN326:AZ326,"E")</f>
        <v>0</v>
      </c>
      <c r="BP326" s="154">
        <f>COUNTIF(BA326:BL326,"E")</f>
        <v>0</v>
      </c>
      <c r="BQ326" s="155">
        <f>SUM(BM326:BP326)</f>
        <v>0</v>
      </c>
      <c r="BR326" s="523"/>
      <c r="BS326" s="523"/>
      <c r="BT326" s="523"/>
      <c r="BU326" s="523"/>
      <c r="BV326" s="523"/>
    </row>
    <row r="327" spans="1:74" s="5" customFormat="1" ht="21.75" hidden="1" customHeight="1" outlineLevel="1" x14ac:dyDescent="0.25">
      <c r="A327" s="539">
        <v>171</v>
      </c>
      <c r="B327" s="989"/>
      <c r="C327" s="974"/>
      <c r="D327" s="1060"/>
      <c r="E327" s="906" t="s">
        <v>617</v>
      </c>
      <c r="F327" s="815"/>
      <c r="G327" s="25" t="s">
        <v>76</v>
      </c>
      <c r="H327" s="758" t="s">
        <v>77</v>
      </c>
      <c r="I327" s="758"/>
      <c r="J327" s="758"/>
      <c r="K327" s="758" t="s">
        <v>77</v>
      </c>
      <c r="L327" s="759" t="s">
        <v>77</v>
      </c>
      <c r="M327" s="805" t="s">
        <v>78</v>
      </c>
      <c r="N327" s="760" t="s">
        <v>79</v>
      </c>
      <c r="O327" s="56"/>
      <c r="P327" s="25"/>
      <c r="Q327" s="25"/>
      <c r="R327" s="66"/>
      <c r="S327" s="56"/>
      <c r="T327" s="24"/>
      <c r="U327" s="24"/>
      <c r="V327" s="57"/>
      <c r="W327" s="69"/>
      <c r="X327" s="25"/>
      <c r="Y327" s="24"/>
      <c r="Z327" s="24" t="s">
        <v>76</v>
      </c>
      <c r="AA327" s="57"/>
      <c r="AB327" s="69"/>
      <c r="AC327" s="504"/>
      <c r="AD327" s="504"/>
      <c r="AE327" s="152"/>
      <c r="AF327" s="151"/>
      <c r="AG327" s="504"/>
      <c r="AH327" s="504"/>
      <c r="AI327" s="152"/>
      <c r="AJ327" s="151"/>
      <c r="AK327" s="504"/>
      <c r="AL327" s="504"/>
      <c r="AM327" s="152" t="s">
        <v>76</v>
      </c>
      <c r="AN327" s="151"/>
      <c r="AO327" s="504"/>
      <c r="AP327" s="504"/>
      <c r="AQ327" s="504"/>
      <c r="AR327" s="152"/>
      <c r="AS327" s="151"/>
      <c r="AT327" s="504"/>
      <c r="AU327" s="280"/>
      <c r="AV327" s="431"/>
      <c r="AW327" s="151"/>
      <c r="AX327" s="504"/>
      <c r="AY327" s="504"/>
      <c r="AZ327" s="504" t="s">
        <v>76</v>
      </c>
      <c r="BA327" s="151"/>
      <c r="BB327" s="504"/>
      <c r="BC327" s="504"/>
      <c r="BD327" s="272"/>
      <c r="BE327" s="151"/>
      <c r="BF327" s="504"/>
      <c r="BG327" s="504"/>
      <c r="BH327" s="152"/>
      <c r="BI327" s="151"/>
      <c r="BJ327" s="504"/>
      <c r="BK327" s="504"/>
      <c r="BL327" s="152"/>
      <c r="BM327" s="156">
        <f>COUNTIF(O327:AA327,"P")</f>
        <v>1</v>
      </c>
      <c r="BN327" s="157">
        <f>COUNTIF(AB327:AM327,"P")</f>
        <v>1</v>
      </c>
      <c r="BO327" s="157">
        <f>COUNTIF(AN327:AZ327,"P")</f>
        <v>1</v>
      </c>
      <c r="BP327" s="157">
        <f>COUNTIF(BA327:BL327,"P")</f>
        <v>0</v>
      </c>
      <c r="BQ327" s="157">
        <f>SUM(BM327:BP327)</f>
        <v>3</v>
      </c>
      <c r="BR327" s="523">
        <f>+SUM(BM328)/(BM327)</f>
        <v>0</v>
      </c>
      <c r="BS327" s="523">
        <f>+SUM(BN328)/(BN327)</f>
        <v>0</v>
      </c>
      <c r="BT327" s="523">
        <f>+SUM(BO328)/(BO327)</f>
        <v>0</v>
      </c>
      <c r="BU327" s="523" t="e">
        <f>+SUM(BP328)/(BP327)</f>
        <v>#DIV/0!</v>
      </c>
      <c r="BV327" s="523">
        <f>+SUM(BQ328)/(BQ327)</f>
        <v>0</v>
      </c>
    </row>
    <row r="328" spans="1:74" s="5" customFormat="1" ht="20.25" hidden="1" customHeight="1" outlineLevel="1" x14ac:dyDescent="0.25">
      <c r="A328" s="539"/>
      <c r="B328" s="989"/>
      <c r="C328" s="974"/>
      <c r="D328" s="1060"/>
      <c r="E328" s="907"/>
      <c r="F328" s="815"/>
      <c r="G328" s="25" t="s">
        <v>80</v>
      </c>
      <c r="H328" s="783"/>
      <c r="I328" s="783"/>
      <c r="J328" s="783"/>
      <c r="K328" s="783"/>
      <c r="L328" s="759"/>
      <c r="M328" s="806"/>
      <c r="N328" s="760"/>
      <c r="O328" s="161"/>
      <c r="P328" s="162"/>
      <c r="Q328" s="162"/>
      <c r="R328" s="163"/>
      <c r="S328" s="179"/>
      <c r="T328" s="180"/>
      <c r="U328" s="162"/>
      <c r="V328" s="163"/>
      <c r="W328" s="161"/>
      <c r="X328" s="162"/>
      <c r="Y328" s="180"/>
      <c r="Z328" s="180"/>
      <c r="AA328" s="163"/>
      <c r="AB328" s="179"/>
      <c r="AC328" s="180"/>
      <c r="AD328" s="180"/>
      <c r="AE328" s="181"/>
      <c r="AF328" s="179"/>
      <c r="AG328" s="180"/>
      <c r="AH328" s="180"/>
      <c r="AI328" s="181"/>
      <c r="AJ328" s="179"/>
      <c r="AK328" s="180"/>
      <c r="AL328" s="180"/>
      <c r="AM328" s="169"/>
      <c r="AN328" s="170"/>
      <c r="AO328" s="168"/>
      <c r="AP328" s="168"/>
      <c r="AQ328" s="168"/>
      <c r="AR328" s="169"/>
      <c r="AS328" s="170"/>
      <c r="AT328" s="168"/>
      <c r="AU328" s="168"/>
      <c r="AV328" s="274"/>
      <c r="AW328" s="170"/>
      <c r="AX328" s="168"/>
      <c r="AY328" s="168"/>
      <c r="AZ328" s="168"/>
      <c r="BA328" s="170"/>
      <c r="BB328" s="168"/>
      <c r="BC328" s="168"/>
      <c r="BD328" s="274"/>
      <c r="BE328" s="170"/>
      <c r="BF328" s="168"/>
      <c r="BG328" s="168"/>
      <c r="BH328" s="169"/>
      <c r="BI328" s="170"/>
      <c r="BJ328" s="180"/>
      <c r="BK328" s="168"/>
      <c r="BL328" s="169"/>
      <c r="BM328" s="153">
        <f>COUNTIF(O328:AA328,"E")</f>
        <v>0</v>
      </c>
      <c r="BN328" s="154">
        <f>COUNTIF(AB328:AM328,"E")</f>
        <v>0</v>
      </c>
      <c r="BO328" s="154">
        <f>COUNTIF(AN328:AZ328,"E")</f>
        <v>0</v>
      </c>
      <c r="BP328" s="154">
        <f>COUNTIF(BA328:BL328,"E")</f>
        <v>0</v>
      </c>
      <c r="BQ328" s="155">
        <f>SUM(BM328:BP328)</f>
        <v>0</v>
      </c>
      <c r="BR328" s="523"/>
      <c r="BS328" s="523"/>
      <c r="BT328" s="523"/>
      <c r="BU328" s="523"/>
      <c r="BV328" s="523"/>
    </row>
    <row r="329" spans="1:74" s="5" customFormat="1" ht="18.75" customHeight="1" collapsed="1" x14ac:dyDescent="0.25">
      <c r="A329" s="539"/>
      <c r="B329" s="989"/>
      <c r="C329" s="1061" t="s">
        <v>360</v>
      </c>
      <c r="D329" s="1062" t="s">
        <v>618</v>
      </c>
      <c r="E329" s="1063"/>
      <c r="F329" s="1064" t="s">
        <v>361</v>
      </c>
      <c r="G329" s="250" t="s">
        <v>76</v>
      </c>
      <c r="H329" s="758" t="s">
        <v>77</v>
      </c>
      <c r="I329" s="758"/>
      <c r="J329" s="758"/>
      <c r="K329" s="758" t="s">
        <v>77</v>
      </c>
      <c r="L329" s="759" t="s">
        <v>77</v>
      </c>
      <c r="M329" s="805" t="s">
        <v>142</v>
      </c>
      <c r="N329" s="760" t="s">
        <v>79</v>
      </c>
      <c r="O329" s="194">
        <f>COUNTIF(O331:O340,"P")</f>
        <v>1</v>
      </c>
      <c r="P329" s="149">
        <f t="shared" ref="P329:BL329" si="119">COUNTIF(P331:P340,"P")</f>
        <v>1</v>
      </c>
      <c r="Q329" s="149">
        <f t="shared" si="119"/>
        <v>1</v>
      </c>
      <c r="R329" s="195">
        <f t="shared" si="119"/>
        <v>2</v>
      </c>
      <c r="S329" s="194">
        <f t="shared" si="119"/>
        <v>2</v>
      </c>
      <c r="T329" s="149">
        <f t="shared" si="119"/>
        <v>1</v>
      </c>
      <c r="U329" s="149">
        <f t="shared" si="119"/>
        <v>1</v>
      </c>
      <c r="V329" s="195">
        <f t="shared" si="119"/>
        <v>2</v>
      </c>
      <c r="W329" s="194">
        <f t="shared" si="119"/>
        <v>2</v>
      </c>
      <c r="X329" s="149">
        <f t="shared" si="119"/>
        <v>1</v>
      </c>
      <c r="Y329" s="149">
        <f t="shared" si="119"/>
        <v>1</v>
      </c>
      <c r="Z329" s="149">
        <f t="shared" si="119"/>
        <v>3</v>
      </c>
      <c r="AA329" s="195"/>
      <c r="AB329" s="194">
        <f t="shared" si="119"/>
        <v>3</v>
      </c>
      <c r="AC329" s="149">
        <f t="shared" si="119"/>
        <v>1</v>
      </c>
      <c r="AD329" s="149">
        <f t="shared" si="119"/>
        <v>1</v>
      </c>
      <c r="AE329" s="195">
        <f t="shared" si="119"/>
        <v>2</v>
      </c>
      <c r="AF329" s="194">
        <f t="shared" si="119"/>
        <v>2</v>
      </c>
      <c r="AG329" s="149">
        <f t="shared" si="119"/>
        <v>1</v>
      </c>
      <c r="AH329" s="149">
        <f t="shared" si="119"/>
        <v>1</v>
      </c>
      <c r="AI329" s="195">
        <f t="shared" si="119"/>
        <v>2</v>
      </c>
      <c r="AJ329" s="194">
        <f t="shared" si="119"/>
        <v>2</v>
      </c>
      <c r="AK329" s="149">
        <f t="shared" si="119"/>
        <v>1</v>
      </c>
      <c r="AL329" s="149">
        <f t="shared" si="119"/>
        <v>1</v>
      </c>
      <c r="AM329" s="195">
        <f t="shared" si="119"/>
        <v>3</v>
      </c>
      <c r="AN329" s="194">
        <f t="shared" si="119"/>
        <v>3</v>
      </c>
      <c r="AO329" s="149">
        <f t="shared" si="119"/>
        <v>1</v>
      </c>
      <c r="AP329" s="149">
        <f t="shared" si="119"/>
        <v>1</v>
      </c>
      <c r="AQ329" s="149">
        <f t="shared" si="119"/>
        <v>1</v>
      </c>
      <c r="AR329" s="195">
        <f t="shared" si="119"/>
        <v>2</v>
      </c>
      <c r="AS329" s="194">
        <f t="shared" si="119"/>
        <v>2</v>
      </c>
      <c r="AT329" s="149">
        <f t="shared" si="119"/>
        <v>1</v>
      </c>
      <c r="AU329" s="149">
        <f t="shared" si="119"/>
        <v>1</v>
      </c>
      <c r="AV329" s="426"/>
      <c r="AW329" s="194">
        <f t="shared" si="119"/>
        <v>2</v>
      </c>
      <c r="AX329" s="149">
        <f t="shared" si="119"/>
        <v>1</v>
      </c>
      <c r="AY329" s="149"/>
      <c r="AZ329" s="149">
        <f t="shared" si="119"/>
        <v>3</v>
      </c>
      <c r="BA329" s="194">
        <f t="shared" si="119"/>
        <v>3</v>
      </c>
      <c r="BB329" s="149">
        <f t="shared" si="119"/>
        <v>1</v>
      </c>
      <c r="BC329" s="149">
        <f t="shared" si="119"/>
        <v>1</v>
      </c>
      <c r="BD329" s="149">
        <f t="shared" si="119"/>
        <v>2</v>
      </c>
      <c r="BE329" s="194">
        <f t="shared" si="119"/>
        <v>2</v>
      </c>
      <c r="BF329" s="149">
        <f t="shared" si="119"/>
        <v>1</v>
      </c>
      <c r="BG329" s="149">
        <f t="shared" si="119"/>
        <v>1</v>
      </c>
      <c r="BH329" s="195">
        <f t="shared" si="119"/>
        <v>2</v>
      </c>
      <c r="BI329" s="194">
        <f t="shared" si="119"/>
        <v>2</v>
      </c>
      <c r="BJ329" s="149">
        <f t="shared" si="119"/>
        <v>1</v>
      </c>
      <c r="BK329" s="149">
        <f t="shared" si="119"/>
        <v>2</v>
      </c>
      <c r="BL329" s="195">
        <f t="shared" si="119"/>
        <v>3</v>
      </c>
      <c r="BM329" s="514">
        <f>+SUM(BM332+BM334+BM336+BM338+BM340+BM342+BM344+BM346+BM348)/SUM(BM331+BM333+BM335+BM337+BM339+BM341+BM343+BM345+BM347)</f>
        <v>0</v>
      </c>
      <c r="BN329" s="514">
        <f>+SUM(BN332+BN334+BN336+BN338+BN340+BN342+BN344+BN346+BN348)/SUM(BN331+BN333+BN335+BN337+BN339+BN341+BN343+BN345+BN347)</f>
        <v>0</v>
      </c>
      <c r="BO329" s="514">
        <f>+SUM(BO332+BO334+BO336+BO338+BO340+BO342+BO344+BO346+BO348)/SUM(BO331+BO333+BO335+BO337+BO339+BO341+BO343+BO345+BO347)</f>
        <v>0</v>
      </c>
      <c r="BP329" s="514">
        <f>+SUM(BP332+BP334+BP336+BP338+BP340+BP342+BP344+BP346+BP348)/SUM(BP331+BP333+BP335+BP337+BP339+BP341+BP343+BP345+BP347)</f>
        <v>0</v>
      </c>
      <c r="BQ329" s="514">
        <f>+SUM(BQ332+BQ334+BQ336+BQ338+BQ340+BQ342+BQ344+BQ346+BQ348)/SUM(BQ331+BQ333+BQ335+BQ337+BQ339+BQ341+BQ343+BQ345+BQ347)</f>
        <v>0</v>
      </c>
      <c r="BR329" s="514"/>
      <c r="BS329" s="514"/>
      <c r="BT329" s="514"/>
      <c r="BU329" s="514"/>
      <c r="BV329" s="514"/>
    </row>
    <row r="330" spans="1:74" s="5" customFormat="1" ht="18.75" customHeight="1" x14ac:dyDescent="0.25">
      <c r="A330" s="539"/>
      <c r="B330" s="989"/>
      <c r="C330" s="1061" t="s">
        <v>360</v>
      </c>
      <c r="D330" s="1065" t="s">
        <v>362</v>
      </c>
      <c r="E330" s="1066"/>
      <c r="F330" s="1064"/>
      <c r="G330" s="250" t="s">
        <v>80</v>
      </c>
      <c r="H330" s="783"/>
      <c r="I330" s="783"/>
      <c r="J330" s="783"/>
      <c r="K330" s="783"/>
      <c r="L330" s="759"/>
      <c r="M330" s="806"/>
      <c r="N330" s="760"/>
      <c r="O330" s="196">
        <f>COUNTIF(O331:O340,"E")</f>
        <v>0</v>
      </c>
      <c r="P330" s="150">
        <f t="shared" ref="P330:BL330" si="120">COUNTIF(P331:P340,"E")</f>
        <v>0</v>
      </c>
      <c r="Q330" s="150">
        <f t="shared" si="120"/>
        <v>0</v>
      </c>
      <c r="R330" s="197">
        <f t="shared" si="120"/>
        <v>0</v>
      </c>
      <c r="S330" s="196">
        <f t="shared" si="120"/>
        <v>0</v>
      </c>
      <c r="T330" s="150">
        <f t="shared" si="120"/>
        <v>0</v>
      </c>
      <c r="U330" s="150">
        <f t="shared" si="120"/>
        <v>0</v>
      </c>
      <c r="V330" s="197">
        <f t="shared" si="120"/>
        <v>0</v>
      </c>
      <c r="W330" s="196">
        <f t="shared" si="120"/>
        <v>0</v>
      </c>
      <c r="X330" s="150">
        <f t="shared" si="120"/>
        <v>0</v>
      </c>
      <c r="Y330" s="150">
        <f t="shared" si="120"/>
        <v>0</v>
      </c>
      <c r="Z330" s="150">
        <f t="shared" si="120"/>
        <v>0</v>
      </c>
      <c r="AA330" s="197"/>
      <c r="AB330" s="196">
        <f t="shared" si="120"/>
        <v>0</v>
      </c>
      <c r="AC330" s="150">
        <f t="shared" si="120"/>
        <v>0</v>
      </c>
      <c r="AD330" s="150">
        <f t="shared" si="120"/>
        <v>0</v>
      </c>
      <c r="AE330" s="197">
        <f t="shared" si="120"/>
        <v>0</v>
      </c>
      <c r="AF330" s="196">
        <f t="shared" si="120"/>
        <v>0</v>
      </c>
      <c r="AG330" s="150">
        <f t="shared" si="120"/>
        <v>0</v>
      </c>
      <c r="AH330" s="150">
        <f t="shared" si="120"/>
        <v>0</v>
      </c>
      <c r="AI330" s="197">
        <f t="shared" si="120"/>
        <v>0</v>
      </c>
      <c r="AJ330" s="196">
        <f t="shared" si="120"/>
        <v>0</v>
      </c>
      <c r="AK330" s="150">
        <f t="shared" si="120"/>
        <v>0</v>
      </c>
      <c r="AL330" s="150">
        <f t="shared" si="120"/>
        <v>0</v>
      </c>
      <c r="AM330" s="197">
        <f t="shared" si="120"/>
        <v>0</v>
      </c>
      <c r="AN330" s="196">
        <f t="shared" si="120"/>
        <v>0</v>
      </c>
      <c r="AO330" s="150">
        <f t="shared" si="120"/>
        <v>0</v>
      </c>
      <c r="AP330" s="150">
        <f t="shared" si="120"/>
        <v>0</v>
      </c>
      <c r="AQ330" s="150">
        <f t="shared" si="120"/>
        <v>0</v>
      </c>
      <c r="AR330" s="197">
        <f t="shared" si="120"/>
        <v>0</v>
      </c>
      <c r="AS330" s="196">
        <f t="shared" si="120"/>
        <v>0</v>
      </c>
      <c r="AT330" s="150">
        <f t="shared" si="120"/>
        <v>0</v>
      </c>
      <c r="AU330" s="150">
        <f t="shared" si="120"/>
        <v>0</v>
      </c>
      <c r="AV330" s="423"/>
      <c r="AW330" s="196">
        <f t="shared" si="120"/>
        <v>0</v>
      </c>
      <c r="AX330" s="150">
        <f t="shared" si="120"/>
        <v>0</v>
      </c>
      <c r="AY330" s="150"/>
      <c r="AZ330" s="150">
        <f t="shared" si="120"/>
        <v>0</v>
      </c>
      <c r="BA330" s="196">
        <f t="shared" si="120"/>
        <v>0</v>
      </c>
      <c r="BB330" s="150">
        <f t="shared" si="120"/>
        <v>0</v>
      </c>
      <c r="BC330" s="150">
        <f t="shared" si="120"/>
        <v>0</v>
      </c>
      <c r="BD330" s="150">
        <f t="shared" si="120"/>
        <v>0</v>
      </c>
      <c r="BE330" s="196">
        <f t="shared" si="120"/>
        <v>0</v>
      </c>
      <c r="BF330" s="150">
        <f t="shared" si="120"/>
        <v>0</v>
      </c>
      <c r="BG330" s="150">
        <f t="shared" si="120"/>
        <v>0</v>
      </c>
      <c r="BH330" s="197">
        <f t="shared" si="120"/>
        <v>0</v>
      </c>
      <c r="BI330" s="196">
        <f t="shared" si="120"/>
        <v>0</v>
      </c>
      <c r="BJ330" s="150">
        <f t="shared" si="120"/>
        <v>0</v>
      </c>
      <c r="BK330" s="150">
        <f t="shared" si="120"/>
        <v>0</v>
      </c>
      <c r="BL330" s="197">
        <f t="shared" si="120"/>
        <v>0</v>
      </c>
      <c r="BM330" s="515"/>
      <c r="BN330" s="515"/>
      <c r="BO330" s="515"/>
      <c r="BP330" s="515"/>
      <c r="BQ330" s="515"/>
      <c r="BR330" s="515"/>
      <c r="BS330" s="515"/>
      <c r="BT330" s="515"/>
      <c r="BU330" s="515"/>
      <c r="BV330" s="515"/>
    </row>
    <row r="331" spans="1:74" s="5" customFormat="1" ht="15.75" hidden="1" customHeight="1" outlineLevel="2" x14ac:dyDescent="0.25">
      <c r="A331" s="539">
        <v>175</v>
      </c>
      <c r="B331" s="989"/>
      <c r="C331" s="1067" t="s">
        <v>360</v>
      </c>
      <c r="D331" s="1068" t="s">
        <v>363</v>
      </c>
      <c r="E331" s="1068" t="s">
        <v>364</v>
      </c>
      <c r="F331" s="1069" t="s">
        <v>365</v>
      </c>
      <c r="G331" s="250" t="s">
        <v>76</v>
      </c>
      <c r="H331" s="758" t="s">
        <v>77</v>
      </c>
      <c r="I331" s="758"/>
      <c r="J331" s="758"/>
      <c r="K331" s="758"/>
      <c r="L331" s="758" t="s">
        <v>91</v>
      </c>
      <c r="M331" s="805" t="s">
        <v>142</v>
      </c>
      <c r="N331" s="760" t="s">
        <v>79</v>
      </c>
      <c r="O331" s="159" t="s">
        <v>76</v>
      </c>
      <c r="P331" s="505" t="s">
        <v>76</v>
      </c>
      <c r="Q331" s="505" t="s">
        <v>76</v>
      </c>
      <c r="R331" s="160" t="s">
        <v>76</v>
      </c>
      <c r="S331" s="159" t="s">
        <v>76</v>
      </c>
      <c r="T331" s="505" t="s">
        <v>76</v>
      </c>
      <c r="U331" s="505" t="s">
        <v>76</v>
      </c>
      <c r="V331" s="160" t="s">
        <v>76</v>
      </c>
      <c r="W331" s="159" t="s">
        <v>76</v>
      </c>
      <c r="X331" s="505" t="s">
        <v>76</v>
      </c>
      <c r="Y331" s="505" t="s">
        <v>76</v>
      </c>
      <c r="Z331" s="505" t="s">
        <v>76</v>
      </c>
      <c r="AA331" s="160"/>
      <c r="AB331" s="159" t="s">
        <v>76</v>
      </c>
      <c r="AC331" s="505" t="s">
        <v>76</v>
      </c>
      <c r="AD331" s="505" t="s">
        <v>76</v>
      </c>
      <c r="AE331" s="160" t="s">
        <v>76</v>
      </c>
      <c r="AF331" s="159" t="s">
        <v>76</v>
      </c>
      <c r="AG331" s="505" t="s">
        <v>76</v>
      </c>
      <c r="AH331" s="505" t="s">
        <v>76</v>
      </c>
      <c r="AI331" s="160" t="s">
        <v>76</v>
      </c>
      <c r="AJ331" s="159" t="s">
        <v>76</v>
      </c>
      <c r="AK331" s="505" t="s">
        <v>76</v>
      </c>
      <c r="AL331" s="505" t="s">
        <v>76</v>
      </c>
      <c r="AM331" s="160" t="s">
        <v>76</v>
      </c>
      <c r="AN331" s="159" t="s">
        <v>76</v>
      </c>
      <c r="AO331" s="505" t="s">
        <v>76</v>
      </c>
      <c r="AP331" s="505" t="s">
        <v>76</v>
      </c>
      <c r="AQ331" s="505" t="s">
        <v>76</v>
      </c>
      <c r="AR331" s="160" t="s">
        <v>76</v>
      </c>
      <c r="AS331" s="159" t="s">
        <v>76</v>
      </c>
      <c r="AT331" s="505" t="s">
        <v>76</v>
      </c>
      <c r="AU331" s="505" t="s">
        <v>76</v>
      </c>
      <c r="AV331" s="265" t="s">
        <v>76</v>
      </c>
      <c r="AW331" s="159" t="s">
        <v>76</v>
      </c>
      <c r="AX331" s="505" t="s">
        <v>76</v>
      </c>
      <c r="AY331" s="505" t="s">
        <v>76</v>
      </c>
      <c r="AZ331" s="505" t="s">
        <v>76</v>
      </c>
      <c r="BA331" s="159" t="s">
        <v>76</v>
      </c>
      <c r="BB331" s="505" t="s">
        <v>76</v>
      </c>
      <c r="BC331" s="505" t="s">
        <v>76</v>
      </c>
      <c r="BD331" s="505" t="s">
        <v>76</v>
      </c>
      <c r="BE331" s="159" t="s">
        <v>76</v>
      </c>
      <c r="BF331" s="505" t="s">
        <v>76</v>
      </c>
      <c r="BG331" s="505" t="s">
        <v>76</v>
      </c>
      <c r="BH331" s="160" t="s">
        <v>76</v>
      </c>
      <c r="BI331" s="159" t="s">
        <v>76</v>
      </c>
      <c r="BJ331" s="505" t="s">
        <v>76</v>
      </c>
      <c r="BK331" s="505" t="s">
        <v>76</v>
      </c>
      <c r="BL331" s="160" t="s">
        <v>76</v>
      </c>
      <c r="BM331" s="156">
        <f>COUNTIF(O331:AA331,"P")</f>
        <v>12</v>
      </c>
      <c r="BN331" s="157">
        <f>COUNTIF(AB331:AM331,"P")</f>
        <v>12</v>
      </c>
      <c r="BO331" s="157">
        <f>COUNTIF(AN331:AZ331,"P")</f>
        <v>13</v>
      </c>
      <c r="BP331" s="157">
        <f>COUNTIF(BA331:BL331,"P")</f>
        <v>12</v>
      </c>
      <c r="BQ331" s="157">
        <f t="shared" ref="BQ331:BQ340" si="121">SUM(BM331:BP331)</f>
        <v>49</v>
      </c>
      <c r="BR331" s="523">
        <f>+SUM(BM332)/(BM331)</f>
        <v>0</v>
      </c>
      <c r="BS331" s="523">
        <f>+SUM(BN332)/(BN331)</f>
        <v>0</v>
      </c>
      <c r="BT331" s="523">
        <f>+SUM(BO332)/(BO331)</f>
        <v>0</v>
      </c>
      <c r="BU331" s="523">
        <f>+SUM(BP332)/(BP331)</f>
        <v>0</v>
      </c>
      <c r="BV331" s="523">
        <f>+SUM(BQ332)/(BQ331)</f>
        <v>0</v>
      </c>
    </row>
    <row r="332" spans="1:74" s="5" customFormat="1" ht="15.75" hidden="1" customHeight="1" outlineLevel="2" x14ac:dyDescent="0.25">
      <c r="A332" s="539"/>
      <c r="B332" s="989"/>
      <c r="C332" s="1070"/>
      <c r="D332" s="1068"/>
      <c r="E332" s="1068"/>
      <c r="F332" s="1069"/>
      <c r="G332" s="250" t="s">
        <v>80</v>
      </c>
      <c r="H332" s="758"/>
      <c r="I332" s="758"/>
      <c r="J332" s="758"/>
      <c r="K332" s="758"/>
      <c r="L332" s="758"/>
      <c r="M332" s="806"/>
      <c r="N332" s="760"/>
      <c r="O332" s="161"/>
      <c r="P332" s="162"/>
      <c r="Q332" s="162"/>
      <c r="R332" s="163"/>
      <c r="S332" s="161"/>
      <c r="T332" s="162"/>
      <c r="U332" s="162"/>
      <c r="V332" s="163"/>
      <c r="W332" s="161"/>
      <c r="X332" s="162"/>
      <c r="Y332" s="162"/>
      <c r="Z332" s="162"/>
      <c r="AA332" s="163"/>
      <c r="AB332" s="161"/>
      <c r="AC332" s="162"/>
      <c r="AD332" s="162"/>
      <c r="AE332" s="163"/>
      <c r="AF332" s="161"/>
      <c r="AG332" s="162"/>
      <c r="AH332" s="162"/>
      <c r="AI332" s="163"/>
      <c r="AJ332" s="161"/>
      <c r="AK332" s="162"/>
      <c r="AL332" s="162"/>
      <c r="AM332" s="163"/>
      <c r="AN332" s="161"/>
      <c r="AO332" s="162"/>
      <c r="AP332" s="162"/>
      <c r="AQ332" s="162"/>
      <c r="AR332" s="163"/>
      <c r="AS332" s="161"/>
      <c r="AT332" s="162"/>
      <c r="AU332" s="162"/>
      <c r="AV332" s="266"/>
      <c r="AW332" s="161"/>
      <c r="AX332" s="162"/>
      <c r="AY332" s="162"/>
      <c r="AZ332" s="162"/>
      <c r="BA332" s="161"/>
      <c r="BB332" s="162"/>
      <c r="BC332" s="162"/>
      <c r="BD332" s="266"/>
      <c r="BE332" s="161"/>
      <c r="BF332" s="162"/>
      <c r="BG332" s="162"/>
      <c r="BH332" s="163"/>
      <c r="BI332" s="161"/>
      <c r="BJ332" s="162"/>
      <c r="BK332" s="162"/>
      <c r="BL332" s="163"/>
      <c r="BM332" s="153">
        <f>COUNTIF(O332:AA332,"E")</f>
        <v>0</v>
      </c>
      <c r="BN332" s="154">
        <f>COUNTIF(AB332:AM332,"E")</f>
        <v>0</v>
      </c>
      <c r="BO332" s="154">
        <f>COUNTIF(AN332:AZ332,"E")</f>
        <v>0</v>
      </c>
      <c r="BP332" s="154">
        <f>COUNTIF(BA332:BL332,"E")</f>
        <v>0</v>
      </c>
      <c r="BQ332" s="155">
        <f t="shared" si="121"/>
        <v>0</v>
      </c>
      <c r="BR332" s="523"/>
      <c r="BS332" s="523"/>
      <c r="BT332" s="523"/>
      <c r="BU332" s="523"/>
      <c r="BV332" s="523"/>
    </row>
    <row r="333" spans="1:74" s="5" customFormat="1" ht="15.75" hidden="1" customHeight="1" outlineLevel="2" x14ac:dyDescent="0.25">
      <c r="A333" s="539">
        <v>177</v>
      </c>
      <c r="B333" s="989"/>
      <c r="C333" s="1070"/>
      <c r="D333" s="1068"/>
      <c r="E333" s="1068" t="s">
        <v>366</v>
      </c>
      <c r="F333" s="1069" t="s">
        <v>367</v>
      </c>
      <c r="G333" s="250" t="s">
        <v>76</v>
      </c>
      <c r="H333" s="758" t="s">
        <v>77</v>
      </c>
      <c r="I333" s="758"/>
      <c r="J333" s="758"/>
      <c r="K333" s="758" t="s">
        <v>91</v>
      </c>
      <c r="L333" s="758" t="s">
        <v>91</v>
      </c>
      <c r="M333" s="805" t="s">
        <v>368</v>
      </c>
      <c r="N333" s="760" t="s">
        <v>79</v>
      </c>
      <c r="O333" s="159"/>
      <c r="P333" s="505"/>
      <c r="Q333" s="505"/>
      <c r="R333" s="160" t="s">
        <v>76</v>
      </c>
      <c r="S333" s="159"/>
      <c r="T333" s="505"/>
      <c r="U333" s="505"/>
      <c r="V333" s="160" t="s">
        <v>76</v>
      </c>
      <c r="W333" s="159"/>
      <c r="X333" s="505"/>
      <c r="Y333" s="505"/>
      <c r="Z333" s="505" t="s">
        <v>76</v>
      </c>
      <c r="AA333" s="160"/>
      <c r="AB333" s="159"/>
      <c r="AC333" s="505"/>
      <c r="AD333" s="505"/>
      <c r="AE333" s="160" t="s">
        <v>76</v>
      </c>
      <c r="AF333" s="159"/>
      <c r="AG333" s="505"/>
      <c r="AH333" s="505"/>
      <c r="AI333" s="160" t="s">
        <v>76</v>
      </c>
      <c r="AJ333" s="159"/>
      <c r="AK333" s="505"/>
      <c r="AL333" s="505"/>
      <c r="AM333" s="160" t="s">
        <v>76</v>
      </c>
      <c r="AN333" s="159"/>
      <c r="AO333" s="505"/>
      <c r="AP333" s="505"/>
      <c r="AQ333" s="505"/>
      <c r="AR333" s="160" t="s">
        <v>76</v>
      </c>
      <c r="AS333" s="159"/>
      <c r="AT333" s="505"/>
      <c r="AU333" s="505"/>
      <c r="AV333" s="265" t="s">
        <v>76</v>
      </c>
      <c r="AW333" s="159"/>
      <c r="AX333" s="505"/>
      <c r="AY333" s="505"/>
      <c r="AZ333" s="505" t="s">
        <v>76</v>
      </c>
      <c r="BA333" s="159"/>
      <c r="BB333" s="505"/>
      <c r="BC333" s="505"/>
      <c r="BD333" s="265" t="s">
        <v>76</v>
      </c>
      <c r="BE333" s="159"/>
      <c r="BF333" s="505"/>
      <c r="BG333" s="505"/>
      <c r="BH333" s="160" t="s">
        <v>76</v>
      </c>
      <c r="BI333" s="159"/>
      <c r="BJ333" s="505"/>
      <c r="BK333" s="505"/>
      <c r="BL333" s="160" t="s">
        <v>76</v>
      </c>
      <c r="BM333" s="156">
        <f>COUNTIF(O333:AA333,"P")</f>
        <v>3</v>
      </c>
      <c r="BN333" s="157">
        <f>COUNTIF(AB333:AM333,"P")</f>
        <v>3</v>
      </c>
      <c r="BO333" s="157">
        <f>COUNTIF(AN333:AZ333,"P")</f>
        <v>3</v>
      </c>
      <c r="BP333" s="157">
        <f>COUNTIF(BA333:BL333,"P")</f>
        <v>3</v>
      </c>
      <c r="BQ333" s="157">
        <f t="shared" si="121"/>
        <v>12</v>
      </c>
      <c r="BR333" s="523">
        <f>+SUM(BM334)/(BM333)</f>
        <v>0</v>
      </c>
      <c r="BS333" s="523">
        <f>+SUM(BN334)/(BN333)</f>
        <v>0</v>
      </c>
      <c r="BT333" s="523">
        <f>+SUM(BO334)/(BO333)</f>
        <v>0</v>
      </c>
      <c r="BU333" s="523">
        <f>+SUM(BP334)/(BP333)</f>
        <v>0</v>
      </c>
      <c r="BV333" s="523">
        <f>+SUM(BQ334)/(BQ333)</f>
        <v>0</v>
      </c>
    </row>
    <row r="334" spans="1:74" s="5" customFormat="1" ht="15.75" hidden="1" customHeight="1" outlineLevel="2" x14ac:dyDescent="0.25">
      <c r="A334" s="539"/>
      <c r="B334" s="989"/>
      <c r="C334" s="1070"/>
      <c r="D334" s="1068"/>
      <c r="E334" s="1068"/>
      <c r="F334" s="1069"/>
      <c r="G334" s="250" t="s">
        <v>80</v>
      </c>
      <c r="H334" s="758"/>
      <c r="I334" s="758"/>
      <c r="J334" s="758"/>
      <c r="K334" s="758"/>
      <c r="L334" s="758"/>
      <c r="M334" s="806"/>
      <c r="N334" s="760"/>
      <c r="O334" s="161"/>
      <c r="P334" s="162"/>
      <c r="Q334" s="162"/>
      <c r="R334" s="163"/>
      <c r="S334" s="161"/>
      <c r="T334" s="162"/>
      <c r="U334" s="162"/>
      <c r="V334" s="163"/>
      <c r="W334" s="161"/>
      <c r="X334" s="162"/>
      <c r="Y334" s="162"/>
      <c r="Z334" s="162"/>
      <c r="AA334" s="163"/>
      <c r="AB334" s="161"/>
      <c r="AC334" s="162"/>
      <c r="AD334" s="162"/>
      <c r="AE334" s="163"/>
      <c r="AF334" s="161"/>
      <c r="AG334" s="162"/>
      <c r="AH334" s="162"/>
      <c r="AI334" s="361"/>
      <c r="AJ334" s="161"/>
      <c r="AK334" s="162"/>
      <c r="AL334" s="162"/>
      <c r="AM334" s="163"/>
      <c r="AN334" s="161"/>
      <c r="AO334" s="162"/>
      <c r="AP334" s="162"/>
      <c r="AQ334" s="162"/>
      <c r="AR334" s="162"/>
      <c r="AS334" s="161"/>
      <c r="AT334" s="162"/>
      <c r="AU334" s="162"/>
      <c r="AV334" s="266"/>
      <c r="AW334" s="161"/>
      <c r="AX334" s="162"/>
      <c r="AY334" s="162"/>
      <c r="AZ334" s="162"/>
      <c r="BA334" s="161"/>
      <c r="BB334" s="162"/>
      <c r="BC334" s="162"/>
      <c r="BD334" s="266"/>
      <c r="BE334" s="161"/>
      <c r="BF334" s="162"/>
      <c r="BG334" s="162"/>
      <c r="BH334" s="163"/>
      <c r="BI334" s="161"/>
      <c r="BJ334" s="162"/>
      <c r="BK334" s="162"/>
      <c r="BL334" s="163"/>
      <c r="BM334" s="153">
        <f>COUNTIF(O334:AA334,"E")</f>
        <v>0</v>
      </c>
      <c r="BN334" s="154">
        <f>COUNTIF(AB334:AM334,"E")</f>
        <v>0</v>
      </c>
      <c r="BO334" s="154">
        <f>COUNTIF(AN334:AZ334,"E")</f>
        <v>0</v>
      </c>
      <c r="BP334" s="154">
        <f>COUNTIF(BA334:BL334,"E")</f>
        <v>0</v>
      </c>
      <c r="BQ334" s="155">
        <f t="shared" si="121"/>
        <v>0</v>
      </c>
      <c r="BR334" s="523"/>
      <c r="BS334" s="523"/>
      <c r="BT334" s="523"/>
      <c r="BU334" s="523"/>
      <c r="BV334" s="523"/>
    </row>
    <row r="335" spans="1:74" s="5" customFormat="1" ht="15.75" hidden="1" customHeight="1" outlineLevel="2" x14ac:dyDescent="0.25">
      <c r="A335" s="539">
        <v>178</v>
      </c>
      <c r="B335" s="989"/>
      <c r="C335" s="1070"/>
      <c r="D335" s="1068"/>
      <c r="E335" s="1071" t="s">
        <v>369</v>
      </c>
      <c r="F335" s="1069" t="s">
        <v>370</v>
      </c>
      <c r="G335" s="250" t="s">
        <v>76</v>
      </c>
      <c r="H335" s="758" t="s">
        <v>77</v>
      </c>
      <c r="I335" s="758"/>
      <c r="J335" s="758"/>
      <c r="K335" s="758"/>
      <c r="L335" s="758" t="s">
        <v>91</v>
      </c>
      <c r="M335" s="805" t="s">
        <v>142</v>
      </c>
      <c r="N335" s="760" t="s">
        <v>79</v>
      </c>
      <c r="O335" s="159"/>
      <c r="P335" s="505"/>
      <c r="Q335" s="505"/>
      <c r="R335" s="160"/>
      <c r="S335" s="159"/>
      <c r="T335" s="505"/>
      <c r="U335" s="505"/>
      <c r="V335" s="160"/>
      <c r="W335" s="159"/>
      <c r="X335" s="505"/>
      <c r="Y335" s="505"/>
      <c r="Z335" s="505"/>
      <c r="AA335" s="160"/>
      <c r="AB335" s="159" t="s">
        <v>76</v>
      </c>
      <c r="AC335" s="505"/>
      <c r="AD335" s="505"/>
      <c r="AE335" s="160"/>
      <c r="AF335" s="159"/>
      <c r="AG335" s="505"/>
      <c r="AH335" s="505"/>
      <c r="AI335" s="160"/>
      <c r="AJ335" s="159"/>
      <c r="AK335" s="505"/>
      <c r="AL335" s="505"/>
      <c r="AM335" s="160"/>
      <c r="AN335" s="159" t="s">
        <v>76</v>
      </c>
      <c r="AO335" s="505"/>
      <c r="AP335" s="505"/>
      <c r="AQ335" s="505"/>
      <c r="AR335" s="160"/>
      <c r="AS335" s="159"/>
      <c r="AT335" s="505"/>
      <c r="AU335" s="505"/>
      <c r="AV335" s="265"/>
      <c r="AW335" s="159"/>
      <c r="AX335" s="505"/>
      <c r="AY335" s="505"/>
      <c r="AZ335" s="505"/>
      <c r="BA335" s="159" t="s">
        <v>76</v>
      </c>
      <c r="BB335" s="505"/>
      <c r="BC335" s="505"/>
      <c r="BD335" s="265"/>
      <c r="BE335" s="159"/>
      <c r="BF335" s="505"/>
      <c r="BG335" s="505"/>
      <c r="BH335" s="160"/>
      <c r="BI335" s="159"/>
      <c r="BJ335" s="505"/>
      <c r="BK335" s="505" t="s">
        <v>76</v>
      </c>
      <c r="BL335" s="160"/>
      <c r="BM335" s="156">
        <f>COUNTIF(O335:AA335,"P")</f>
        <v>0</v>
      </c>
      <c r="BN335" s="157">
        <f>COUNTIF(AD335:AO335,"P")</f>
        <v>1</v>
      </c>
      <c r="BO335" s="157">
        <f>COUNTIF(AQ335:BB335,"P")</f>
        <v>1</v>
      </c>
      <c r="BP335" s="157">
        <f>COUNTIF(BC335:BL335,"P")</f>
        <v>1</v>
      </c>
      <c r="BQ335" s="157">
        <f>SUM(BM335:BP335)</f>
        <v>3</v>
      </c>
      <c r="BR335" s="523" t="e">
        <f>+SUM(BM336)/(BM335)</f>
        <v>#DIV/0!</v>
      </c>
      <c r="BS335" s="523">
        <f>+SUM(BN336)/(BN335)</f>
        <v>0</v>
      </c>
      <c r="BT335" s="523">
        <f>+SUM(BO336)/(BO335)</f>
        <v>0</v>
      </c>
      <c r="BU335" s="523">
        <f>+SUM(BP336)/(BP335)</f>
        <v>0</v>
      </c>
      <c r="BV335" s="523">
        <f>+SUM(BQ336)/(BQ335)</f>
        <v>0</v>
      </c>
    </row>
    <row r="336" spans="1:74" s="5" customFormat="1" ht="15.75" hidden="1" customHeight="1" outlineLevel="2" x14ac:dyDescent="0.25">
      <c r="A336" s="539"/>
      <c r="B336" s="989"/>
      <c r="C336" s="1070"/>
      <c r="D336" s="1068"/>
      <c r="E336" s="1071"/>
      <c r="F336" s="1069"/>
      <c r="G336" s="250" t="s">
        <v>80</v>
      </c>
      <c r="H336" s="758"/>
      <c r="I336" s="758"/>
      <c r="J336" s="758"/>
      <c r="K336" s="758"/>
      <c r="L336" s="758"/>
      <c r="M336" s="806"/>
      <c r="N336" s="760"/>
      <c r="O336" s="161"/>
      <c r="P336" s="162"/>
      <c r="Q336" s="162"/>
      <c r="R336" s="163"/>
      <c r="S336" s="161"/>
      <c r="T336" s="162"/>
      <c r="U336" s="162"/>
      <c r="V336" s="163"/>
      <c r="W336" s="161"/>
      <c r="X336" s="162"/>
      <c r="Y336" s="162"/>
      <c r="Z336" s="162"/>
      <c r="AA336" s="163"/>
      <c r="AB336" s="161"/>
      <c r="AC336" s="162"/>
      <c r="AD336" s="162"/>
      <c r="AE336" s="163"/>
      <c r="AF336" s="161"/>
      <c r="AG336" s="162"/>
      <c r="AH336" s="162"/>
      <c r="AI336" s="163"/>
      <c r="AJ336" s="161"/>
      <c r="AK336" s="162"/>
      <c r="AL336" s="162"/>
      <c r="AM336" s="163"/>
      <c r="AN336" s="162"/>
      <c r="AO336" s="162"/>
      <c r="AP336" s="162"/>
      <c r="AQ336" s="162"/>
      <c r="AR336" s="163"/>
      <c r="AS336" s="161"/>
      <c r="AT336" s="162"/>
      <c r="AU336" s="162"/>
      <c r="AV336" s="266"/>
      <c r="AW336" s="161"/>
      <c r="AX336" s="162"/>
      <c r="AY336" s="162"/>
      <c r="AZ336" s="162"/>
      <c r="BA336" s="161"/>
      <c r="BB336" s="162"/>
      <c r="BC336" s="162"/>
      <c r="BD336" s="266"/>
      <c r="BE336" s="161"/>
      <c r="BF336" s="162"/>
      <c r="BG336" s="162"/>
      <c r="BH336" s="163"/>
      <c r="BI336" s="161"/>
      <c r="BJ336" s="162"/>
      <c r="BK336" s="162"/>
      <c r="BL336" s="163"/>
      <c r="BM336" s="153">
        <f>COUNTIF(O336:AA336,"E")</f>
        <v>0</v>
      </c>
      <c r="BN336" s="154">
        <f>COUNTIF(AB336:AM336,"E")</f>
        <v>0</v>
      </c>
      <c r="BO336" s="154">
        <f>COUNTIF(AN336:AZ336,"E")</f>
        <v>0</v>
      </c>
      <c r="BP336" s="154">
        <f>COUNTIF(BA336:BL336,"E")</f>
        <v>0</v>
      </c>
      <c r="BQ336" s="155">
        <f t="shared" si="121"/>
        <v>0</v>
      </c>
      <c r="BR336" s="523"/>
      <c r="BS336" s="523"/>
      <c r="BT336" s="523"/>
      <c r="BU336" s="523"/>
      <c r="BV336" s="523"/>
    </row>
    <row r="337" spans="1:74" s="5" customFormat="1" ht="15.75" hidden="1" customHeight="1" outlineLevel="2" x14ac:dyDescent="0.25">
      <c r="A337" s="539">
        <v>179</v>
      </c>
      <c r="B337" s="989"/>
      <c r="C337" s="1070"/>
      <c r="D337" s="1068"/>
      <c r="E337" s="1068" t="s">
        <v>371</v>
      </c>
      <c r="F337" s="1069" t="s">
        <v>372</v>
      </c>
      <c r="G337" s="250" t="s">
        <v>76</v>
      </c>
      <c r="H337" s="758" t="s">
        <v>77</v>
      </c>
      <c r="I337" s="758"/>
      <c r="J337" s="758"/>
      <c r="K337" s="758"/>
      <c r="L337" s="758" t="s">
        <v>91</v>
      </c>
      <c r="M337" s="805" t="s">
        <v>368</v>
      </c>
      <c r="N337" s="760" t="s">
        <v>79</v>
      </c>
      <c r="O337" s="159"/>
      <c r="P337" s="505"/>
      <c r="Q337" s="505"/>
      <c r="R337" s="160"/>
      <c r="S337" s="159" t="s">
        <v>76</v>
      </c>
      <c r="T337" s="505"/>
      <c r="U337" s="505"/>
      <c r="V337" s="160"/>
      <c r="W337" s="159" t="s">
        <v>76</v>
      </c>
      <c r="X337" s="505"/>
      <c r="Y337" s="505"/>
      <c r="Z337" s="505"/>
      <c r="AA337" s="160"/>
      <c r="AB337" s="159" t="s">
        <v>76</v>
      </c>
      <c r="AC337" s="505"/>
      <c r="AD337" s="505"/>
      <c r="AE337" s="160"/>
      <c r="AF337" s="159" t="s">
        <v>76</v>
      </c>
      <c r="AG337" s="505"/>
      <c r="AH337" s="505"/>
      <c r="AI337" s="160"/>
      <c r="AJ337" s="159" t="s">
        <v>76</v>
      </c>
      <c r="AK337" s="505"/>
      <c r="AL337" s="505"/>
      <c r="AM337" s="160"/>
      <c r="AN337" s="159" t="s">
        <v>76</v>
      </c>
      <c r="AO337" s="505"/>
      <c r="AP337" s="505"/>
      <c r="AQ337" s="505"/>
      <c r="AR337" s="160"/>
      <c r="AS337" s="159" t="s">
        <v>76</v>
      </c>
      <c r="AT337" s="505"/>
      <c r="AU337" s="505"/>
      <c r="AV337" s="265"/>
      <c r="AW337" s="159" t="s">
        <v>76</v>
      </c>
      <c r="AX337" s="505"/>
      <c r="AY337" s="505"/>
      <c r="AZ337" s="505"/>
      <c r="BA337" s="159" t="s">
        <v>76</v>
      </c>
      <c r="BB337" s="505"/>
      <c r="BC337" s="505"/>
      <c r="BD337" s="265"/>
      <c r="BE337" s="159" t="s">
        <v>76</v>
      </c>
      <c r="BF337" s="505"/>
      <c r="BG337" s="505"/>
      <c r="BH337" s="160"/>
      <c r="BI337" s="159" t="s">
        <v>76</v>
      </c>
      <c r="BJ337" s="505"/>
      <c r="BK337" s="505"/>
      <c r="BL337" s="160"/>
      <c r="BM337" s="156">
        <f>COUNTIF(O337:AA337,"P")</f>
        <v>2</v>
      </c>
      <c r="BN337" s="157">
        <f>COUNTIF(AB337:AM337,"P")</f>
        <v>3</v>
      </c>
      <c r="BO337" s="157">
        <f>COUNTIF(AN337:AZ337,"P")</f>
        <v>3</v>
      </c>
      <c r="BP337" s="157">
        <f>COUNTIF(BA337:BL337,"P")</f>
        <v>3</v>
      </c>
      <c r="BQ337" s="157">
        <f t="shared" si="121"/>
        <v>11</v>
      </c>
      <c r="BR337" s="523">
        <f>+SUM(BM338)/(BM337)</f>
        <v>0</v>
      </c>
      <c r="BS337" s="523">
        <f>+SUM(BN338)/(BN337)</f>
        <v>0</v>
      </c>
      <c r="BT337" s="523">
        <f>+SUM(BO338)/(BO337)</f>
        <v>0</v>
      </c>
      <c r="BU337" s="523">
        <f>+SUM(BP338)/(BP337)</f>
        <v>0</v>
      </c>
      <c r="BV337" s="523">
        <f>+SUM(BQ338)/(BQ337)</f>
        <v>0</v>
      </c>
    </row>
    <row r="338" spans="1:74" s="5" customFormat="1" ht="15.75" hidden="1" customHeight="1" outlineLevel="2" x14ac:dyDescent="0.25">
      <c r="A338" s="539"/>
      <c r="B338" s="989"/>
      <c r="C338" s="1070"/>
      <c r="D338" s="1068"/>
      <c r="E338" s="1068"/>
      <c r="F338" s="1069"/>
      <c r="G338" s="250" t="s">
        <v>80</v>
      </c>
      <c r="H338" s="758"/>
      <c r="I338" s="758"/>
      <c r="J338" s="758"/>
      <c r="K338" s="758"/>
      <c r="L338" s="758"/>
      <c r="M338" s="806"/>
      <c r="N338" s="760"/>
      <c r="O338" s="161"/>
      <c r="P338" s="162"/>
      <c r="Q338" s="162"/>
      <c r="R338" s="163"/>
      <c r="S338" s="161"/>
      <c r="T338" s="162"/>
      <c r="U338" s="162"/>
      <c r="V338" s="163"/>
      <c r="W338" s="161"/>
      <c r="X338" s="162"/>
      <c r="Y338" s="162"/>
      <c r="Z338" s="162"/>
      <c r="AA338" s="163"/>
      <c r="AB338" s="161"/>
      <c r="AC338" s="162"/>
      <c r="AD338" s="162"/>
      <c r="AE338" s="163"/>
      <c r="AF338" s="161"/>
      <c r="AG338" s="162"/>
      <c r="AH338" s="162"/>
      <c r="AI338" s="163"/>
      <c r="AJ338" s="161"/>
      <c r="AK338" s="162"/>
      <c r="AL338" s="162"/>
      <c r="AM338" s="163"/>
      <c r="AN338" s="161"/>
      <c r="AO338" s="162"/>
      <c r="AP338" s="162"/>
      <c r="AQ338" s="162"/>
      <c r="AR338" s="163"/>
      <c r="AS338" s="161"/>
      <c r="AT338" s="162"/>
      <c r="AU338" s="162"/>
      <c r="AV338" s="266"/>
      <c r="AW338" s="161"/>
      <c r="AX338" s="162"/>
      <c r="AY338" s="162"/>
      <c r="AZ338" s="162"/>
      <c r="BA338" s="161"/>
      <c r="BB338" s="162"/>
      <c r="BC338" s="162"/>
      <c r="BD338" s="266"/>
      <c r="BE338" s="161"/>
      <c r="BF338" s="162"/>
      <c r="BG338" s="162"/>
      <c r="BH338" s="163"/>
      <c r="BI338" s="161"/>
      <c r="BJ338" s="162"/>
      <c r="BK338" s="162"/>
      <c r="BL338" s="163"/>
      <c r="BM338" s="153">
        <f>COUNTIF(O338:AA338,"E")</f>
        <v>0</v>
      </c>
      <c r="BN338" s="154">
        <f>COUNTIF(AB338:AM338,"E")</f>
        <v>0</v>
      </c>
      <c r="BO338" s="154">
        <f>COUNTIF(AN338:AZ338,"E")</f>
        <v>0</v>
      </c>
      <c r="BP338" s="154">
        <f>COUNTIF(BA338:BL338,"E")</f>
        <v>0</v>
      </c>
      <c r="BQ338" s="155">
        <f t="shared" si="121"/>
        <v>0</v>
      </c>
      <c r="BR338" s="523"/>
      <c r="BS338" s="523"/>
      <c r="BT338" s="523"/>
      <c r="BU338" s="523"/>
      <c r="BV338" s="523"/>
    </row>
    <row r="339" spans="1:74" s="5" customFormat="1" ht="15.75" hidden="1" customHeight="1" outlineLevel="2" x14ac:dyDescent="0.25">
      <c r="A339" s="539">
        <v>180</v>
      </c>
      <c r="B339" s="989"/>
      <c r="C339" s="1070"/>
      <c r="D339" s="1068"/>
      <c r="E339" s="1068" t="s">
        <v>373</v>
      </c>
      <c r="F339" s="1069" t="s">
        <v>374</v>
      </c>
      <c r="G339" s="250" t="s">
        <v>76</v>
      </c>
      <c r="H339" s="758" t="s">
        <v>77</v>
      </c>
      <c r="I339" s="758"/>
      <c r="J339" s="758"/>
      <c r="K339" s="758"/>
      <c r="L339" s="758" t="s">
        <v>91</v>
      </c>
      <c r="M339" s="805" t="s">
        <v>368</v>
      </c>
      <c r="N339" s="760" t="s">
        <v>79</v>
      </c>
      <c r="O339" s="159"/>
      <c r="P339" s="505"/>
      <c r="Q339" s="505"/>
      <c r="R339" s="160"/>
      <c r="S339" s="159"/>
      <c r="T339" s="505"/>
      <c r="U339" s="505"/>
      <c r="V339" s="160"/>
      <c r="W339" s="159"/>
      <c r="X339" s="505"/>
      <c r="Y339" s="505"/>
      <c r="Z339" s="505" t="s">
        <v>76</v>
      </c>
      <c r="AA339" s="160"/>
      <c r="AB339" s="159"/>
      <c r="AC339" s="505"/>
      <c r="AD339" s="505"/>
      <c r="AE339" s="160"/>
      <c r="AF339" s="159"/>
      <c r="AG339" s="505"/>
      <c r="AH339" s="505"/>
      <c r="AI339" s="160"/>
      <c r="AJ339" s="159"/>
      <c r="AK339" s="505"/>
      <c r="AL339" s="505"/>
      <c r="AM339" s="160" t="s">
        <v>76</v>
      </c>
      <c r="AN339" s="159"/>
      <c r="AO339" s="505"/>
      <c r="AP339" s="505"/>
      <c r="AQ339" s="505"/>
      <c r="AR339" s="160"/>
      <c r="AS339" s="159"/>
      <c r="AT339" s="505"/>
      <c r="AU339" s="505"/>
      <c r="AV339" s="265"/>
      <c r="AW339" s="159"/>
      <c r="AX339" s="505"/>
      <c r="AY339" s="505"/>
      <c r="AZ339" s="505" t="s">
        <v>76</v>
      </c>
      <c r="BA339" s="159"/>
      <c r="BB339" s="505"/>
      <c r="BC339" s="505"/>
      <c r="BD339" s="265"/>
      <c r="BE339" s="159"/>
      <c r="BF339" s="505"/>
      <c r="BG339" s="505"/>
      <c r="BH339" s="160"/>
      <c r="BI339" s="159"/>
      <c r="BJ339" s="505"/>
      <c r="BK339" s="505"/>
      <c r="BL339" s="160" t="s">
        <v>76</v>
      </c>
      <c r="BM339" s="156">
        <f>COUNTIF(O339:AA339,"P")</f>
        <v>1</v>
      </c>
      <c r="BN339" s="157">
        <f>COUNTIF(AB339:AM339,"P")</f>
        <v>1</v>
      </c>
      <c r="BO339" s="157">
        <f>COUNTIF(AN339:AZ339,"P")</f>
        <v>1</v>
      </c>
      <c r="BP339" s="157">
        <f>COUNTIF(BA339:BL339,"P")</f>
        <v>1</v>
      </c>
      <c r="BQ339" s="157">
        <f t="shared" si="121"/>
        <v>4</v>
      </c>
      <c r="BR339" s="523">
        <f>+SUM(BM340)/(BM339)</f>
        <v>0</v>
      </c>
      <c r="BS339" s="523">
        <f>+SUM(BN340)/(BN339)</f>
        <v>0</v>
      </c>
      <c r="BT339" s="523">
        <f>+SUM(BO340)/(BO339)</f>
        <v>0</v>
      </c>
      <c r="BU339" s="523">
        <f>+SUM(BP340)/(BP339)</f>
        <v>0</v>
      </c>
      <c r="BV339" s="523">
        <f>+SUM(BQ340)/(BQ339)</f>
        <v>0</v>
      </c>
    </row>
    <row r="340" spans="1:74" s="5" customFormat="1" ht="15.75" hidden="1" customHeight="1" outlineLevel="2" x14ac:dyDescent="0.25">
      <c r="A340" s="539"/>
      <c r="B340" s="989"/>
      <c r="C340" s="1070"/>
      <c r="D340" s="1068"/>
      <c r="E340" s="1068"/>
      <c r="F340" s="1069"/>
      <c r="G340" s="250" t="s">
        <v>80</v>
      </c>
      <c r="H340" s="758"/>
      <c r="I340" s="758"/>
      <c r="J340" s="758"/>
      <c r="K340" s="758"/>
      <c r="L340" s="758"/>
      <c r="M340" s="806"/>
      <c r="N340" s="760"/>
      <c r="O340" s="161"/>
      <c r="P340" s="162"/>
      <c r="Q340" s="162"/>
      <c r="R340" s="163"/>
      <c r="S340" s="161"/>
      <c r="T340" s="162"/>
      <c r="U340" s="162"/>
      <c r="V340" s="163"/>
      <c r="W340" s="161"/>
      <c r="X340" s="162"/>
      <c r="Y340" s="162"/>
      <c r="Z340" s="162"/>
      <c r="AA340" s="163"/>
      <c r="AB340" s="161"/>
      <c r="AC340" s="162"/>
      <c r="AD340" s="162"/>
      <c r="AE340" s="163"/>
      <c r="AF340" s="161"/>
      <c r="AG340" s="162"/>
      <c r="AH340" s="162"/>
      <c r="AI340" s="163"/>
      <c r="AJ340" s="161"/>
      <c r="AK340" s="162"/>
      <c r="AL340" s="162"/>
      <c r="AM340" s="163"/>
      <c r="AN340" s="161"/>
      <c r="AO340" s="162"/>
      <c r="AP340" s="162"/>
      <c r="AQ340" s="162"/>
      <c r="AR340" s="163"/>
      <c r="AS340" s="161"/>
      <c r="AT340" s="162"/>
      <c r="AU340" s="162"/>
      <c r="AV340" s="266"/>
      <c r="AW340" s="161"/>
      <c r="AX340" s="162"/>
      <c r="AY340" s="162"/>
      <c r="AZ340" s="162"/>
      <c r="BA340" s="161"/>
      <c r="BB340" s="162"/>
      <c r="BC340" s="162"/>
      <c r="BD340" s="266"/>
      <c r="BE340" s="161"/>
      <c r="BF340" s="162"/>
      <c r="BG340" s="162"/>
      <c r="BH340" s="163"/>
      <c r="BI340" s="161"/>
      <c r="BJ340" s="162"/>
      <c r="BK340" s="162"/>
      <c r="BL340" s="163"/>
      <c r="BM340" s="153">
        <f>COUNTIF(O340:AA340,"E")</f>
        <v>0</v>
      </c>
      <c r="BN340" s="154">
        <f>COUNTIF(AB340:AM340,"E")</f>
        <v>0</v>
      </c>
      <c r="BO340" s="154">
        <f>COUNTIF(AN340:AZ340,"E")</f>
        <v>0</v>
      </c>
      <c r="BP340" s="154">
        <f>COUNTIF(BA340:BL340,"E")</f>
        <v>0</v>
      </c>
      <c r="BQ340" s="155">
        <f t="shared" si="121"/>
        <v>0</v>
      </c>
      <c r="BR340" s="523"/>
      <c r="BS340" s="523"/>
      <c r="BT340" s="523"/>
      <c r="BU340" s="523"/>
      <c r="BV340" s="523"/>
    </row>
    <row r="341" spans="1:74" s="5" customFormat="1" ht="18.75" customHeight="1" collapsed="1" x14ac:dyDescent="0.25">
      <c r="A341" s="539"/>
      <c r="B341" s="989"/>
      <c r="C341" s="823" t="s">
        <v>375</v>
      </c>
      <c r="D341" s="1062" t="s">
        <v>619</v>
      </c>
      <c r="E341" s="1063"/>
      <c r="F341" s="1064" t="s">
        <v>376</v>
      </c>
      <c r="G341" s="250" t="s">
        <v>76</v>
      </c>
      <c r="H341" s="758" t="s">
        <v>77</v>
      </c>
      <c r="I341" s="758"/>
      <c r="J341" s="758"/>
      <c r="K341" s="758" t="s">
        <v>77</v>
      </c>
      <c r="L341" s="759" t="s">
        <v>77</v>
      </c>
      <c r="M341" s="805" t="s">
        <v>289</v>
      </c>
      <c r="N341" s="760" t="s">
        <v>79</v>
      </c>
      <c r="O341" s="194">
        <f>COUNTIF(O343:O348,"P")</f>
        <v>0</v>
      </c>
      <c r="P341" s="149">
        <f t="shared" ref="P341:BL341" si="122">COUNTIF(P343:P348,"P")</f>
        <v>0</v>
      </c>
      <c r="Q341" s="149">
        <f t="shared" si="122"/>
        <v>0</v>
      </c>
      <c r="R341" s="195">
        <f t="shared" si="122"/>
        <v>1</v>
      </c>
      <c r="S341" s="194">
        <f t="shared" si="122"/>
        <v>0</v>
      </c>
      <c r="T341" s="149">
        <f t="shared" si="122"/>
        <v>0</v>
      </c>
      <c r="U341" s="149">
        <f t="shared" si="122"/>
        <v>0</v>
      </c>
      <c r="V341" s="195">
        <f t="shared" si="122"/>
        <v>1</v>
      </c>
      <c r="W341" s="194">
        <f t="shared" si="122"/>
        <v>0</v>
      </c>
      <c r="X341" s="149">
        <f t="shared" si="122"/>
        <v>0</v>
      </c>
      <c r="Y341" s="149">
        <f t="shared" si="122"/>
        <v>0</v>
      </c>
      <c r="Z341" s="149">
        <f t="shared" si="122"/>
        <v>3</v>
      </c>
      <c r="AA341" s="195"/>
      <c r="AB341" s="194">
        <f t="shared" si="122"/>
        <v>0</v>
      </c>
      <c r="AC341" s="149">
        <f t="shared" si="122"/>
        <v>0</v>
      </c>
      <c r="AD341" s="149">
        <f t="shared" si="122"/>
        <v>0</v>
      </c>
      <c r="AE341" s="195">
        <f t="shared" si="122"/>
        <v>1</v>
      </c>
      <c r="AF341" s="194">
        <f t="shared" si="122"/>
        <v>0</v>
      </c>
      <c r="AG341" s="149">
        <f t="shared" si="122"/>
        <v>0</v>
      </c>
      <c r="AH341" s="149">
        <f t="shared" si="122"/>
        <v>0</v>
      </c>
      <c r="AI341" s="195">
        <f t="shared" si="122"/>
        <v>1</v>
      </c>
      <c r="AJ341" s="194">
        <f t="shared" si="122"/>
        <v>0</v>
      </c>
      <c r="AK341" s="149">
        <f t="shared" si="122"/>
        <v>0</v>
      </c>
      <c r="AL341" s="149">
        <f t="shared" si="122"/>
        <v>0</v>
      </c>
      <c r="AM341" s="195">
        <f t="shared" si="122"/>
        <v>2</v>
      </c>
      <c r="AN341" s="194">
        <f t="shared" si="122"/>
        <v>0</v>
      </c>
      <c r="AO341" s="149">
        <f t="shared" si="122"/>
        <v>0</v>
      </c>
      <c r="AP341" s="149">
        <f t="shared" si="122"/>
        <v>0</v>
      </c>
      <c r="AQ341" s="149">
        <f t="shared" si="122"/>
        <v>0</v>
      </c>
      <c r="AR341" s="195">
        <f t="shared" si="122"/>
        <v>1</v>
      </c>
      <c r="AS341" s="194">
        <f t="shared" si="122"/>
        <v>0</v>
      </c>
      <c r="AT341" s="149">
        <f t="shared" si="122"/>
        <v>0</v>
      </c>
      <c r="AU341" s="149">
        <f t="shared" si="122"/>
        <v>0</v>
      </c>
      <c r="AV341" s="426"/>
      <c r="AW341" s="194">
        <f t="shared" si="122"/>
        <v>0</v>
      </c>
      <c r="AX341" s="149">
        <f t="shared" si="122"/>
        <v>0</v>
      </c>
      <c r="AY341" s="149"/>
      <c r="AZ341" s="149">
        <f t="shared" si="122"/>
        <v>2</v>
      </c>
      <c r="BA341" s="194">
        <f t="shared" si="122"/>
        <v>0</v>
      </c>
      <c r="BB341" s="149">
        <f t="shared" si="122"/>
        <v>0</v>
      </c>
      <c r="BC341" s="149">
        <f t="shared" si="122"/>
        <v>0</v>
      </c>
      <c r="BD341" s="149">
        <f t="shared" si="122"/>
        <v>1</v>
      </c>
      <c r="BE341" s="194">
        <f t="shared" si="122"/>
        <v>0</v>
      </c>
      <c r="BF341" s="149">
        <f t="shared" si="122"/>
        <v>0</v>
      </c>
      <c r="BG341" s="149">
        <f t="shared" si="122"/>
        <v>0</v>
      </c>
      <c r="BH341" s="195">
        <f t="shared" si="122"/>
        <v>1</v>
      </c>
      <c r="BI341" s="194">
        <f t="shared" si="122"/>
        <v>0</v>
      </c>
      <c r="BJ341" s="149">
        <f t="shared" si="122"/>
        <v>0</v>
      </c>
      <c r="BK341" s="149">
        <f t="shared" si="122"/>
        <v>0</v>
      </c>
      <c r="BL341" s="195">
        <f t="shared" si="122"/>
        <v>2</v>
      </c>
      <c r="BM341" s="514">
        <f>+SUM(BM344+BM346+BM348+BM350+BM352+BM354+BM356+BM358+BM360)/SUM(BM343+BM345+BM347+BM349+BM351+BM353+BM355+BM357+BM359)</f>
        <v>0</v>
      </c>
      <c r="BN341" s="514">
        <f>+SUM(BN344+BN346+BN348+BN350+BN352+BN354+BN356+BN358+BN360)/SUM(BN343+BN345+BN347+BN349+BN351+BN353+BN355+BN357+BN359)</f>
        <v>0</v>
      </c>
      <c r="BO341" s="514">
        <f>+SUM(BO344+BO346+BO348+BO350+BO352+BO354+BO356+BO358+BO360)/SUM(BO343+BO345+BO347+BO349+BO351+BO353+BO355+BO357+BO359)</f>
        <v>0</v>
      </c>
      <c r="BP341" s="514">
        <f>+SUM(BP344+BP346+BP348+BP350+BP352+BP354+BP356+BP358+BP360)/SUM(BP343+BP345+BP347+BP349+BP351+BP353+BP355+BP357+BP359)</f>
        <v>0</v>
      </c>
      <c r="BQ341" s="514">
        <f>+SUM(BQ344+BQ346+BQ348+BQ350+BQ352+BQ354+BQ356+BQ358+BQ360)/SUM(BQ343+BQ345+BQ347+BQ349+BQ351+BQ353+BQ355+BQ357+BQ359)</f>
        <v>0</v>
      </c>
      <c r="BR341" s="514"/>
      <c r="BS341" s="514"/>
      <c r="BT341" s="514"/>
      <c r="BU341" s="514"/>
      <c r="BV341" s="514"/>
    </row>
    <row r="342" spans="1:74" s="5" customFormat="1" ht="63.75" customHeight="1" x14ac:dyDescent="0.25">
      <c r="A342" s="539"/>
      <c r="B342" s="989"/>
      <c r="C342" s="823"/>
      <c r="D342" s="1072" t="s">
        <v>377</v>
      </c>
      <c r="E342" s="1066"/>
      <c r="F342" s="1064"/>
      <c r="G342" s="250" t="s">
        <v>80</v>
      </c>
      <c r="H342" s="783"/>
      <c r="I342" s="783"/>
      <c r="J342" s="783"/>
      <c r="K342" s="783"/>
      <c r="L342" s="759"/>
      <c r="M342" s="806"/>
      <c r="N342" s="760"/>
      <c r="O342" s="196">
        <f>COUNTIF(O343:O348,"E")</f>
        <v>0</v>
      </c>
      <c r="P342" s="150">
        <f t="shared" ref="P342:BL342" si="123">COUNTIF(P343:P348,"E")</f>
        <v>0</v>
      </c>
      <c r="Q342" s="150">
        <f t="shared" si="123"/>
        <v>0</v>
      </c>
      <c r="R342" s="197">
        <f t="shared" si="123"/>
        <v>0</v>
      </c>
      <c r="S342" s="196">
        <f t="shared" si="123"/>
        <v>0</v>
      </c>
      <c r="T342" s="150">
        <f t="shared" si="123"/>
        <v>0</v>
      </c>
      <c r="U342" s="150">
        <f t="shared" si="123"/>
        <v>0</v>
      </c>
      <c r="V342" s="197">
        <f t="shared" si="123"/>
        <v>0</v>
      </c>
      <c r="W342" s="196">
        <f t="shared" si="123"/>
        <v>0</v>
      </c>
      <c r="X342" s="150">
        <f t="shared" si="123"/>
        <v>0</v>
      </c>
      <c r="Y342" s="150">
        <f t="shared" si="123"/>
        <v>0</v>
      </c>
      <c r="Z342" s="150">
        <f t="shared" si="123"/>
        <v>0</v>
      </c>
      <c r="AA342" s="197"/>
      <c r="AB342" s="196">
        <f t="shared" si="123"/>
        <v>0</v>
      </c>
      <c r="AC342" s="150">
        <f t="shared" si="123"/>
        <v>0</v>
      </c>
      <c r="AD342" s="150">
        <f t="shared" si="123"/>
        <v>0</v>
      </c>
      <c r="AE342" s="197">
        <f t="shared" si="123"/>
        <v>0</v>
      </c>
      <c r="AF342" s="196">
        <f t="shared" si="123"/>
        <v>0</v>
      </c>
      <c r="AG342" s="150">
        <f t="shared" si="123"/>
        <v>0</v>
      </c>
      <c r="AH342" s="150">
        <f t="shared" si="123"/>
        <v>0</v>
      </c>
      <c r="AI342" s="197">
        <f t="shared" si="123"/>
        <v>0</v>
      </c>
      <c r="AJ342" s="196">
        <f t="shared" si="123"/>
        <v>0</v>
      </c>
      <c r="AK342" s="150">
        <f t="shared" si="123"/>
        <v>0</v>
      </c>
      <c r="AL342" s="150">
        <f t="shared" si="123"/>
        <v>0</v>
      </c>
      <c r="AM342" s="197">
        <f t="shared" si="123"/>
        <v>0</v>
      </c>
      <c r="AN342" s="196">
        <f t="shared" si="123"/>
        <v>0</v>
      </c>
      <c r="AO342" s="150">
        <f t="shared" si="123"/>
        <v>0</v>
      </c>
      <c r="AP342" s="150">
        <f t="shared" si="123"/>
        <v>0</v>
      </c>
      <c r="AQ342" s="150">
        <f t="shared" si="123"/>
        <v>0</v>
      </c>
      <c r="AR342" s="197">
        <f t="shared" si="123"/>
        <v>0</v>
      </c>
      <c r="AS342" s="196">
        <f t="shared" si="123"/>
        <v>0</v>
      </c>
      <c r="AT342" s="150">
        <f t="shared" si="123"/>
        <v>0</v>
      </c>
      <c r="AU342" s="150">
        <f t="shared" si="123"/>
        <v>0</v>
      </c>
      <c r="AV342" s="423"/>
      <c r="AW342" s="196">
        <f t="shared" si="123"/>
        <v>0</v>
      </c>
      <c r="AX342" s="150">
        <f t="shared" si="123"/>
        <v>0</v>
      </c>
      <c r="AY342" s="150"/>
      <c r="AZ342" s="150">
        <f t="shared" si="123"/>
        <v>0</v>
      </c>
      <c r="BA342" s="196">
        <f t="shared" si="123"/>
        <v>0</v>
      </c>
      <c r="BB342" s="150">
        <f t="shared" si="123"/>
        <v>0</v>
      </c>
      <c r="BC342" s="150">
        <f t="shared" si="123"/>
        <v>0</v>
      </c>
      <c r="BD342" s="150">
        <f>COUNTIF(BC343:BC348,"E")</f>
        <v>0</v>
      </c>
      <c r="BE342" s="196">
        <f t="shared" si="123"/>
        <v>0</v>
      </c>
      <c r="BF342" s="150">
        <f t="shared" si="123"/>
        <v>0</v>
      </c>
      <c r="BG342" s="150">
        <f t="shared" si="123"/>
        <v>0</v>
      </c>
      <c r="BH342" s="197">
        <f t="shared" si="123"/>
        <v>0</v>
      </c>
      <c r="BI342" s="196">
        <f t="shared" si="123"/>
        <v>0</v>
      </c>
      <c r="BJ342" s="150">
        <f t="shared" si="123"/>
        <v>0</v>
      </c>
      <c r="BK342" s="150">
        <f t="shared" si="123"/>
        <v>0</v>
      </c>
      <c r="BL342" s="197">
        <f t="shared" si="123"/>
        <v>0</v>
      </c>
      <c r="BM342" s="515"/>
      <c r="BN342" s="515"/>
      <c r="BO342" s="515"/>
      <c r="BP342" s="515"/>
      <c r="BQ342" s="515"/>
      <c r="BR342" s="515"/>
      <c r="BS342" s="515"/>
      <c r="BT342" s="515"/>
      <c r="BU342" s="515"/>
      <c r="BV342" s="515"/>
    </row>
    <row r="343" spans="1:74" s="5" customFormat="1" ht="25.5" hidden="1" customHeight="1" outlineLevel="1" x14ac:dyDescent="0.25">
      <c r="A343" s="539">
        <v>181</v>
      </c>
      <c r="B343" s="989"/>
      <c r="C343" s="789" t="s">
        <v>378</v>
      </c>
      <c r="D343" s="1073" t="s">
        <v>379</v>
      </c>
      <c r="E343" s="851" t="s">
        <v>380</v>
      </c>
      <c r="F343" s="1074" t="s">
        <v>163</v>
      </c>
      <c r="G343" s="12" t="s">
        <v>76</v>
      </c>
      <c r="H343" s="758" t="s">
        <v>77</v>
      </c>
      <c r="I343" s="758"/>
      <c r="J343" s="758"/>
      <c r="K343" s="758"/>
      <c r="L343" s="758" t="s">
        <v>77</v>
      </c>
      <c r="M343" s="805" t="s">
        <v>289</v>
      </c>
      <c r="N343" s="760" t="s">
        <v>79</v>
      </c>
      <c r="O343" s="159"/>
      <c r="P343" s="505"/>
      <c r="Q343" s="505"/>
      <c r="R343" s="160" t="s">
        <v>76</v>
      </c>
      <c r="S343" s="159"/>
      <c r="T343" s="505"/>
      <c r="U343" s="505"/>
      <c r="V343" s="160" t="s">
        <v>76</v>
      </c>
      <c r="W343" s="159"/>
      <c r="X343" s="505"/>
      <c r="Y343" s="505"/>
      <c r="Z343" s="505" t="s">
        <v>76</v>
      </c>
      <c r="AA343" s="160"/>
      <c r="AB343" s="159"/>
      <c r="AC343" s="505"/>
      <c r="AD343" s="505"/>
      <c r="AE343" s="160" t="s">
        <v>76</v>
      </c>
      <c r="AF343" s="159"/>
      <c r="AG343" s="505"/>
      <c r="AH343" s="505"/>
      <c r="AI343" s="160" t="s">
        <v>76</v>
      </c>
      <c r="AJ343" s="159"/>
      <c r="AK343" s="505"/>
      <c r="AL343" s="505"/>
      <c r="AM343" s="160" t="s">
        <v>76</v>
      </c>
      <c r="AN343" s="159"/>
      <c r="AO343" s="505"/>
      <c r="AP343" s="505"/>
      <c r="AQ343" s="505"/>
      <c r="AR343" s="160" t="s">
        <v>76</v>
      </c>
      <c r="AS343" s="159"/>
      <c r="AT343" s="505"/>
      <c r="AU343" s="505"/>
      <c r="AV343" s="265" t="s">
        <v>76</v>
      </c>
      <c r="AW343" s="159"/>
      <c r="AX343" s="505"/>
      <c r="AY343" s="505"/>
      <c r="AZ343" s="505" t="s">
        <v>76</v>
      </c>
      <c r="BA343" s="159"/>
      <c r="BB343" s="505"/>
      <c r="BC343" s="505"/>
      <c r="BD343" s="265" t="s">
        <v>76</v>
      </c>
      <c r="BE343" s="159"/>
      <c r="BF343" s="505"/>
      <c r="BG343" s="505"/>
      <c r="BH343" s="160" t="s">
        <v>76</v>
      </c>
      <c r="BI343" s="159"/>
      <c r="BJ343" s="505"/>
      <c r="BK343" s="505"/>
      <c r="BL343" s="160" t="s">
        <v>76</v>
      </c>
      <c r="BM343" s="156">
        <f>COUNTIF(O343:AA343,"P")</f>
        <v>3</v>
      </c>
      <c r="BN343" s="157">
        <f>COUNTIF(AB343:AM343,"P")</f>
        <v>3</v>
      </c>
      <c r="BO343" s="157">
        <f>COUNTIF(AN343:AZ343,"P")</f>
        <v>3</v>
      </c>
      <c r="BP343" s="157">
        <f>COUNTIF(BA343:BL343,"P")</f>
        <v>3</v>
      </c>
      <c r="BQ343" s="157">
        <f t="shared" ref="BQ343:BQ348" si="124">SUM(BM343:BP343)</f>
        <v>12</v>
      </c>
      <c r="BR343" s="523">
        <f>+SUM(BM344)/(BM343)</f>
        <v>0</v>
      </c>
      <c r="BS343" s="523">
        <f>+SUM(BN344)/(BN343)</f>
        <v>0</v>
      </c>
      <c r="BT343" s="523">
        <f>+SUM(BO344)/(BO343)</f>
        <v>0</v>
      </c>
      <c r="BU343" s="523">
        <f>+SUM(BP344)/(BP343)</f>
        <v>0</v>
      </c>
      <c r="BV343" s="523">
        <f>+SUM(BQ344)/(BQ343)</f>
        <v>0</v>
      </c>
    </row>
    <row r="344" spans="1:74" s="5" customFormat="1" ht="15.75" hidden="1" customHeight="1" outlineLevel="1" x14ac:dyDescent="0.25">
      <c r="A344" s="539"/>
      <c r="B344" s="989"/>
      <c r="C344" s="789"/>
      <c r="D344" s="836"/>
      <c r="E344" s="1075"/>
      <c r="F344" s="882"/>
      <c r="G344" s="12" t="s">
        <v>80</v>
      </c>
      <c r="H344" s="758"/>
      <c r="I344" s="758"/>
      <c r="J344" s="758"/>
      <c r="K344" s="758"/>
      <c r="L344" s="758"/>
      <c r="M344" s="806"/>
      <c r="N344" s="760"/>
      <c r="O344" s="161"/>
      <c r="P344" s="162"/>
      <c r="Q344" s="162"/>
      <c r="R344" s="163"/>
      <c r="S344" s="161"/>
      <c r="T344" s="162"/>
      <c r="U344" s="162"/>
      <c r="V344" s="163"/>
      <c r="W344" s="161"/>
      <c r="X344" s="162"/>
      <c r="Y344" s="162"/>
      <c r="Z344" s="162"/>
      <c r="AA344" s="163"/>
      <c r="AB344" s="161"/>
      <c r="AC344" s="162"/>
      <c r="AD344" s="162"/>
      <c r="AE344" s="163"/>
      <c r="AF344" s="161"/>
      <c r="AG344" s="162"/>
      <c r="AH344" s="162"/>
      <c r="AI344" s="163"/>
      <c r="AJ344" s="161"/>
      <c r="AK344" s="162"/>
      <c r="AL344" s="162"/>
      <c r="AM344" s="163"/>
      <c r="AN344" s="161"/>
      <c r="AO344" s="162"/>
      <c r="AP344" s="162"/>
      <c r="AQ344" s="162"/>
      <c r="AR344" s="163"/>
      <c r="AS344" s="161"/>
      <c r="AT344" s="162"/>
      <c r="AU344" s="162"/>
      <c r="AV344" s="266"/>
      <c r="AW344" s="161"/>
      <c r="AX344" s="162"/>
      <c r="AY344" s="162"/>
      <c r="AZ344" s="162"/>
      <c r="BA344" s="161"/>
      <c r="BB344" s="162"/>
      <c r="BC344" s="162"/>
      <c r="BD344" s="266"/>
      <c r="BE344" s="161"/>
      <c r="BF344" s="162"/>
      <c r="BG344" s="162"/>
      <c r="BH344" s="163"/>
      <c r="BI344" s="161"/>
      <c r="BJ344" s="162"/>
      <c r="BK344" s="162"/>
      <c r="BL344" s="163"/>
      <c r="BM344" s="153">
        <f>COUNTIF(O344:AA344,"E")</f>
        <v>0</v>
      </c>
      <c r="BN344" s="154">
        <f>COUNTIF(AB344:AM344,"E")</f>
        <v>0</v>
      </c>
      <c r="BO344" s="154">
        <f>COUNTIF(AN344:AZ344,"E")</f>
        <v>0</v>
      </c>
      <c r="BP344" s="154">
        <f>COUNTIF(BA344:BL344,"E")</f>
        <v>0</v>
      </c>
      <c r="BQ344" s="155">
        <f t="shared" si="124"/>
        <v>0</v>
      </c>
      <c r="BR344" s="523"/>
      <c r="BS344" s="523"/>
      <c r="BT344" s="523"/>
      <c r="BU344" s="523"/>
      <c r="BV344" s="523"/>
    </row>
    <row r="345" spans="1:74" s="5" customFormat="1" ht="21.75" hidden="1" customHeight="1" outlineLevel="1" x14ac:dyDescent="0.25">
      <c r="A345" s="541"/>
      <c r="B345" s="1076"/>
      <c r="C345" s="789"/>
      <c r="D345" s="836"/>
      <c r="E345" s="808" t="s">
        <v>381</v>
      </c>
      <c r="F345" s="1077" t="s">
        <v>163</v>
      </c>
      <c r="G345" s="12" t="s">
        <v>76</v>
      </c>
      <c r="H345" s="941"/>
      <c r="I345" s="941"/>
      <c r="J345" s="941"/>
      <c r="K345" s="941"/>
      <c r="L345" s="941"/>
      <c r="M345" s="805" t="s">
        <v>289</v>
      </c>
      <c r="N345" s="901" t="s">
        <v>281</v>
      </c>
      <c r="O345" s="159"/>
      <c r="P345" s="505"/>
      <c r="Q345" s="505"/>
      <c r="R345" s="160"/>
      <c r="S345" s="505"/>
      <c r="T345" s="505"/>
      <c r="U345" s="505"/>
      <c r="V345" s="160"/>
      <c r="W345" s="159"/>
      <c r="X345" s="505"/>
      <c r="Y345" s="505"/>
      <c r="Z345" s="505" t="s">
        <v>76</v>
      </c>
      <c r="AA345" s="160"/>
      <c r="AB345" s="159"/>
      <c r="AC345" s="505"/>
      <c r="AD345" s="505"/>
      <c r="AE345" s="160"/>
      <c r="AF345" s="159"/>
      <c r="AG345" s="505"/>
      <c r="AH345" s="505"/>
      <c r="AI345" s="160"/>
      <c r="AJ345" s="159"/>
      <c r="AK345" s="505"/>
      <c r="AL345" s="505"/>
      <c r="AM345" s="505" t="s">
        <v>76</v>
      </c>
      <c r="AN345" s="159"/>
      <c r="AO345" s="505"/>
      <c r="AP345" s="505"/>
      <c r="AQ345" s="505"/>
      <c r="AR345" s="160"/>
      <c r="AS345" s="159"/>
      <c r="AT345" s="505"/>
      <c r="AU345" s="505"/>
      <c r="AV345" s="265"/>
      <c r="AW345" s="159"/>
      <c r="AX345" s="505"/>
      <c r="AY345" s="505"/>
      <c r="AZ345" s="505" t="s">
        <v>76</v>
      </c>
      <c r="BA345" s="159"/>
      <c r="BB345" s="505"/>
      <c r="BC345" s="505"/>
      <c r="BD345" s="265"/>
      <c r="BE345" s="159"/>
      <c r="BF345" s="505"/>
      <c r="BG345" s="505"/>
      <c r="BH345" s="160"/>
      <c r="BI345" s="159"/>
      <c r="BJ345" s="505"/>
      <c r="BK345" s="505"/>
      <c r="BL345" s="160" t="s">
        <v>76</v>
      </c>
      <c r="BM345" s="156">
        <f>COUNTIF(O345:AA345,"P")</f>
        <v>1</v>
      </c>
      <c r="BN345" s="157">
        <f>COUNTIF(AB345:AM345,"P")</f>
        <v>1</v>
      </c>
      <c r="BO345" s="157">
        <f>COUNTIF(AN345:AZ345,"P")</f>
        <v>1</v>
      </c>
      <c r="BP345" s="157">
        <f>COUNTIF(BA345:BL345,"P")</f>
        <v>1</v>
      </c>
      <c r="BQ345" s="157">
        <f t="shared" si="124"/>
        <v>4</v>
      </c>
      <c r="BR345" s="523">
        <f>+SUM(BM346)/(BM345)</f>
        <v>0</v>
      </c>
      <c r="BS345" s="523">
        <f>+SUM(BN346)/(BN345)</f>
        <v>0</v>
      </c>
      <c r="BT345" s="523">
        <f>+SUM(BO346)/(BO345)</f>
        <v>0</v>
      </c>
      <c r="BU345" s="523">
        <f>+SUM(BP346)/(BP345)</f>
        <v>0</v>
      </c>
      <c r="BV345" s="523">
        <f>+SUM(BQ346)/(BQ345)</f>
        <v>0</v>
      </c>
    </row>
    <row r="346" spans="1:74" s="5" customFormat="1" ht="17.25" hidden="1" customHeight="1" outlineLevel="1" x14ac:dyDescent="0.25">
      <c r="A346" s="542"/>
      <c r="B346" s="1076"/>
      <c r="C346" s="1078"/>
      <c r="D346" s="836"/>
      <c r="E346" s="850"/>
      <c r="F346" s="1079"/>
      <c r="G346" s="12" t="s">
        <v>80</v>
      </c>
      <c r="H346" s="941"/>
      <c r="I346" s="941"/>
      <c r="J346" s="941"/>
      <c r="K346" s="941"/>
      <c r="L346" s="941"/>
      <c r="M346" s="806"/>
      <c r="N346" s="903"/>
      <c r="O346" s="161"/>
      <c r="P346" s="162"/>
      <c r="Q346" s="162"/>
      <c r="R346" s="163"/>
      <c r="S346" s="161"/>
      <c r="T346" s="162"/>
      <c r="U346" s="162"/>
      <c r="V346" s="163"/>
      <c r="W346" s="161"/>
      <c r="X346" s="162"/>
      <c r="Y346" s="162"/>
      <c r="Z346" s="162"/>
      <c r="AA346" s="163"/>
      <c r="AB346" s="161"/>
      <c r="AC346" s="162"/>
      <c r="AD346" s="162"/>
      <c r="AE346" s="163"/>
      <c r="AF346" s="161"/>
      <c r="AG346" s="162"/>
      <c r="AH346" s="162"/>
      <c r="AI346" s="163"/>
      <c r="AJ346" s="161"/>
      <c r="AK346" s="162"/>
      <c r="AL346" s="162"/>
      <c r="AM346" s="163"/>
      <c r="AN346" s="161"/>
      <c r="AO346" s="162"/>
      <c r="AP346" s="162"/>
      <c r="AQ346" s="162"/>
      <c r="AR346" s="163"/>
      <c r="AS346" s="161"/>
      <c r="AT346" s="162"/>
      <c r="AU346" s="162"/>
      <c r="AV346" s="266"/>
      <c r="AW346" s="161"/>
      <c r="AX346" s="162"/>
      <c r="AY346" s="162"/>
      <c r="AZ346" s="162"/>
      <c r="BA346" s="161"/>
      <c r="BB346" s="162"/>
      <c r="BC346" s="162"/>
      <c r="BD346" s="266"/>
      <c r="BE346" s="161"/>
      <c r="BF346" s="162"/>
      <c r="BG346" s="162"/>
      <c r="BH346" s="163"/>
      <c r="BI346" s="161"/>
      <c r="BJ346" s="162"/>
      <c r="BK346" s="162"/>
      <c r="BL346" s="163"/>
      <c r="BM346" s="153">
        <f>COUNTIF(O346:AA346,"E")</f>
        <v>0</v>
      </c>
      <c r="BN346" s="154">
        <f>COUNTIF(AB346:AM346,"E")</f>
        <v>0</v>
      </c>
      <c r="BO346" s="154">
        <f>COUNTIF(AN346:AZ346,"E")</f>
        <v>0</v>
      </c>
      <c r="BP346" s="154">
        <f>COUNTIF(BA346:BL346,"E")</f>
        <v>0</v>
      </c>
      <c r="BQ346" s="155">
        <f t="shared" si="124"/>
        <v>0</v>
      </c>
      <c r="BR346" s="523"/>
      <c r="BS346" s="523"/>
      <c r="BT346" s="523"/>
      <c r="BU346" s="523"/>
      <c r="BV346" s="523"/>
    </row>
    <row r="347" spans="1:74" s="5" customFormat="1" ht="24.75" hidden="1" customHeight="1" outlineLevel="1" x14ac:dyDescent="0.25">
      <c r="A347" s="541"/>
      <c r="B347" s="1076"/>
      <c r="C347" s="789"/>
      <c r="D347" s="836"/>
      <c r="E347" s="808" t="s">
        <v>382</v>
      </c>
      <c r="F347" s="1080"/>
      <c r="G347" s="12" t="s">
        <v>76</v>
      </c>
      <c r="H347" s="941"/>
      <c r="I347" s="941"/>
      <c r="J347" s="941"/>
      <c r="K347" s="941"/>
      <c r="L347" s="941"/>
      <c r="M347" s="805" t="s">
        <v>289</v>
      </c>
      <c r="N347" s="901" t="s">
        <v>313</v>
      </c>
      <c r="O347" s="159"/>
      <c r="P347" s="505"/>
      <c r="Q347" s="159"/>
      <c r="R347" s="160"/>
      <c r="S347" s="159"/>
      <c r="T347" s="505"/>
      <c r="U347" s="505"/>
      <c r="V347" s="160"/>
      <c r="W347" s="159"/>
      <c r="X347" s="505"/>
      <c r="Y347" s="505"/>
      <c r="Z347" s="505" t="s">
        <v>76</v>
      </c>
      <c r="AA347" s="160"/>
      <c r="AB347" s="159"/>
      <c r="AC347" s="505"/>
      <c r="AD347" s="505"/>
      <c r="AE347" s="160"/>
      <c r="AF347" s="159"/>
      <c r="AG347" s="505"/>
      <c r="AH347" s="505"/>
      <c r="AI347" s="160"/>
      <c r="AJ347" s="159"/>
      <c r="AK347" s="505"/>
      <c r="AL347" s="505"/>
      <c r="AM347" s="160"/>
      <c r="AN347" s="159"/>
      <c r="AO347" s="505"/>
      <c r="AP347" s="505"/>
      <c r="AQ347" s="505"/>
      <c r="AR347" s="160"/>
      <c r="AS347" s="159"/>
      <c r="AT347" s="505"/>
      <c r="AU347" s="505"/>
      <c r="AV347" s="265"/>
      <c r="AW347" s="159"/>
      <c r="AX347" s="505"/>
      <c r="AY347" s="505"/>
      <c r="AZ347" s="505"/>
      <c r="BA347" s="159"/>
      <c r="BB347" s="505"/>
      <c r="BC347" s="505"/>
      <c r="BD347" s="265"/>
      <c r="BE347" s="159"/>
      <c r="BF347" s="505"/>
      <c r="BG347" s="505"/>
      <c r="BH347" s="160"/>
      <c r="BI347" s="159"/>
      <c r="BJ347" s="505"/>
      <c r="BK347" s="505"/>
      <c r="BL347" s="160"/>
      <c r="BM347" s="156">
        <f>COUNTIF(O347:AA347,"P")</f>
        <v>1</v>
      </c>
      <c r="BN347" s="157">
        <f>COUNTIF(AB347:AM347,"P")</f>
        <v>0</v>
      </c>
      <c r="BO347" s="157">
        <f>COUNTIF(AN347:AZ347,"P")</f>
        <v>0</v>
      </c>
      <c r="BP347" s="157">
        <f>COUNTIF(BA347:BL347,"P")</f>
        <v>0</v>
      </c>
      <c r="BQ347" s="157">
        <f t="shared" si="124"/>
        <v>1</v>
      </c>
      <c r="BR347" s="523">
        <f>+SUM(BM348)/(BM347)</f>
        <v>0</v>
      </c>
      <c r="BS347" s="523" t="e">
        <f>+SUM(BN348)/(BN347)</f>
        <v>#DIV/0!</v>
      </c>
      <c r="BT347" s="523" t="e">
        <f>+SUM(BO348)/(BO347)</f>
        <v>#DIV/0!</v>
      </c>
      <c r="BU347" s="523" t="e">
        <f>+SUM(BP348)/(BP347)</f>
        <v>#DIV/0!</v>
      </c>
      <c r="BV347" s="523">
        <f>+SUM(BQ348)/(BQ347)</f>
        <v>0</v>
      </c>
    </row>
    <row r="348" spans="1:74" s="5" customFormat="1" ht="27" hidden="1" customHeight="1" outlineLevel="1" x14ac:dyDescent="0.25">
      <c r="A348" s="542"/>
      <c r="B348" s="1076"/>
      <c r="C348" s="1078"/>
      <c r="D348" s="1081"/>
      <c r="E348" s="850"/>
      <c r="F348" s="1080" t="s">
        <v>220</v>
      </c>
      <c r="G348" s="12" t="s">
        <v>80</v>
      </c>
      <c r="H348" s="941"/>
      <c r="I348" s="941"/>
      <c r="J348" s="941"/>
      <c r="K348" s="941"/>
      <c r="L348" s="941"/>
      <c r="M348" s="806"/>
      <c r="N348" s="903"/>
      <c r="O348" s="161"/>
      <c r="P348" s="162"/>
      <c r="Q348" s="162"/>
      <c r="R348" s="163"/>
      <c r="S348" s="161"/>
      <c r="T348" s="162"/>
      <c r="U348" s="162"/>
      <c r="V348" s="163"/>
      <c r="W348" s="161"/>
      <c r="X348" s="162"/>
      <c r="Y348" s="162"/>
      <c r="Z348" s="162"/>
      <c r="AA348" s="163"/>
      <c r="AB348" s="161"/>
      <c r="AC348" s="162"/>
      <c r="AD348" s="162"/>
      <c r="AE348" s="163"/>
      <c r="AF348" s="161"/>
      <c r="AG348" s="162"/>
      <c r="AH348" s="162"/>
      <c r="AI348" s="163"/>
      <c r="AJ348" s="161"/>
      <c r="AK348" s="162"/>
      <c r="AL348" s="162"/>
      <c r="AM348" s="163"/>
      <c r="AN348" s="161"/>
      <c r="AO348" s="162"/>
      <c r="AP348" s="162"/>
      <c r="AQ348" s="162"/>
      <c r="AR348" s="163"/>
      <c r="AS348" s="161"/>
      <c r="AT348" s="162"/>
      <c r="AU348" s="162"/>
      <c r="AV348" s="266"/>
      <c r="AW348" s="161"/>
      <c r="AX348" s="162"/>
      <c r="AY348" s="162"/>
      <c r="AZ348" s="162"/>
      <c r="BA348" s="161"/>
      <c r="BB348" s="162"/>
      <c r="BC348" s="162"/>
      <c r="BD348" s="266"/>
      <c r="BE348" s="161"/>
      <c r="BF348" s="162"/>
      <c r="BG348" s="162"/>
      <c r="BH348" s="163"/>
      <c r="BI348" s="161"/>
      <c r="BJ348" s="162"/>
      <c r="BK348" s="162"/>
      <c r="BL348" s="163"/>
      <c r="BM348" s="153">
        <f>COUNTIF(O348:AA348,"E")</f>
        <v>0</v>
      </c>
      <c r="BN348" s="154">
        <f>COUNTIF(AB348:AM348,"E")</f>
        <v>0</v>
      </c>
      <c r="BO348" s="154">
        <f>COUNTIF(AN348:AZ348,"E")</f>
        <v>0</v>
      </c>
      <c r="BP348" s="154">
        <f>COUNTIF(BA348:BL348,"E")</f>
        <v>0</v>
      </c>
      <c r="BQ348" s="155">
        <f t="shared" si="124"/>
        <v>0</v>
      </c>
      <c r="BR348" s="523"/>
      <c r="BS348" s="523"/>
      <c r="BT348" s="523"/>
      <c r="BU348" s="523"/>
      <c r="BV348" s="523"/>
    </row>
    <row r="349" spans="1:74" s="5" customFormat="1" ht="19.5" customHeight="1" collapsed="1" x14ac:dyDescent="0.25">
      <c r="A349" s="1026"/>
      <c r="B349" s="1082"/>
      <c r="C349" s="1083"/>
      <c r="D349" s="1084" t="s">
        <v>620</v>
      </c>
      <c r="E349" s="1085"/>
      <c r="F349" s="1086" t="s">
        <v>383</v>
      </c>
      <c r="G349" s="12" t="s">
        <v>76</v>
      </c>
      <c r="H349" s="783" t="s">
        <v>77</v>
      </c>
      <c r="I349" s="783"/>
      <c r="J349" s="783" t="s">
        <v>77</v>
      </c>
      <c r="K349" s="783" t="s">
        <v>77</v>
      </c>
      <c r="L349" s="783" t="s">
        <v>77</v>
      </c>
      <c r="M349" s="805" t="s">
        <v>384</v>
      </c>
      <c r="N349" s="805" t="s">
        <v>385</v>
      </c>
      <c r="O349" s="215">
        <f t="shared" ref="O349:Z349" si="125">COUNTIF(O351:O400,"P")</f>
        <v>1</v>
      </c>
      <c r="P349" s="214">
        <f t="shared" si="125"/>
        <v>1</v>
      </c>
      <c r="Q349" s="214">
        <f t="shared" si="125"/>
        <v>3</v>
      </c>
      <c r="R349" s="216">
        <f t="shared" si="125"/>
        <v>4</v>
      </c>
      <c r="S349" s="215">
        <f t="shared" si="125"/>
        <v>3</v>
      </c>
      <c r="T349" s="214">
        <f t="shared" si="125"/>
        <v>0</v>
      </c>
      <c r="U349" s="214">
        <f t="shared" si="125"/>
        <v>5</v>
      </c>
      <c r="V349" s="216">
        <f t="shared" si="125"/>
        <v>7</v>
      </c>
      <c r="W349" s="215">
        <f t="shared" si="125"/>
        <v>2</v>
      </c>
      <c r="X349" s="214">
        <f t="shared" si="125"/>
        <v>1</v>
      </c>
      <c r="Y349" s="214">
        <f t="shared" si="125"/>
        <v>6</v>
      </c>
      <c r="Z349" s="214">
        <f t="shared" si="125"/>
        <v>4</v>
      </c>
      <c r="AA349" s="216"/>
      <c r="AB349" s="215">
        <f t="shared" ref="AB349:BD349" si="126">COUNTIF(AB351:AB400,"P")</f>
        <v>2</v>
      </c>
      <c r="AC349" s="214">
        <f t="shared" si="126"/>
        <v>0</v>
      </c>
      <c r="AD349" s="214">
        <f t="shared" si="126"/>
        <v>7</v>
      </c>
      <c r="AE349" s="216">
        <f t="shared" si="126"/>
        <v>7</v>
      </c>
      <c r="AF349" s="215">
        <f t="shared" si="126"/>
        <v>1</v>
      </c>
      <c r="AG349" s="214">
        <f t="shared" si="126"/>
        <v>1</v>
      </c>
      <c r="AH349" s="214">
        <f t="shared" si="126"/>
        <v>4</v>
      </c>
      <c r="AI349" s="216">
        <f t="shared" si="126"/>
        <v>5</v>
      </c>
      <c r="AJ349" s="215">
        <f t="shared" si="126"/>
        <v>2</v>
      </c>
      <c r="AK349" s="214">
        <f t="shared" si="126"/>
        <v>1</v>
      </c>
      <c r="AL349" s="214">
        <f t="shared" si="126"/>
        <v>6</v>
      </c>
      <c r="AM349" s="216">
        <f t="shared" si="126"/>
        <v>6</v>
      </c>
      <c r="AN349" s="215">
        <f t="shared" si="126"/>
        <v>1</v>
      </c>
      <c r="AO349" s="214">
        <f t="shared" si="126"/>
        <v>1</v>
      </c>
      <c r="AP349" s="214">
        <f>COUNTIF(AP351:AP400,"P")</f>
        <v>6</v>
      </c>
      <c r="AQ349" s="214">
        <f t="shared" si="126"/>
        <v>4</v>
      </c>
      <c r="AR349" s="216">
        <f t="shared" si="126"/>
        <v>0</v>
      </c>
      <c r="AS349" s="215">
        <f t="shared" si="126"/>
        <v>2</v>
      </c>
      <c r="AT349" s="214">
        <f t="shared" si="126"/>
        <v>1</v>
      </c>
      <c r="AU349" s="214">
        <f t="shared" si="126"/>
        <v>6</v>
      </c>
      <c r="AV349" s="214">
        <f>COUNTIF(AV351:AV400,"P")</f>
        <v>8</v>
      </c>
      <c r="AW349" s="215">
        <f t="shared" si="126"/>
        <v>1</v>
      </c>
      <c r="AX349" s="214">
        <f t="shared" si="126"/>
        <v>1</v>
      </c>
      <c r="AY349" s="214">
        <f>COUNTIF(AY351:AY400,"P")</f>
        <v>4</v>
      </c>
      <c r="AZ349" s="214">
        <f t="shared" si="126"/>
        <v>5</v>
      </c>
      <c r="BA349" s="215">
        <f t="shared" si="126"/>
        <v>2</v>
      </c>
      <c r="BB349" s="214">
        <f t="shared" si="126"/>
        <v>0</v>
      </c>
      <c r="BC349" s="214">
        <f t="shared" si="126"/>
        <v>6</v>
      </c>
      <c r="BD349" s="214">
        <f t="shared" si="126"/>
        <v>5</v>
      </c>
      <c r="BE349" s="215">
        <f t="shared" ref="BE349:BL349" si="127">COUNTIF(BE351:BE400,"P")</f>
        <v>1</v>
      </c>
      <c r="BF349" s="214">
        <f t="shared" si="127"/>
        <v>0</v>
      </c>
      <c r="BG349" s="214">
        <f t="shared" si="127"/>
        <v>5</v>
      </c>
      <c r="BH349" s="216">
        <f t="shared" si="127"/>
        <v>6</v>
      </c>
      <c r="BI349" s="215">
        <f t="shared" si="127"/>
        <v>4</v>
      </c>
      <c r="BJ349" s="214">
        <f t="shared" si="127"/>
        <v>3</v>
      </c>
      <c r="BK349" s="214">
        <f t="shared" si="127"/>
        <v>3</v>
      </c>
      <c r="BL349" s="216">
        <f t="shared" si="127"/>
        <v>5</v>
      </c>
      <c r="BM349" s="220">
        <f>+SUM(O349:AA349)</f>
        <v>37</v>
      </c>
      <c r="BN349" s="220">
        <f>+SUM(AB349:AM349)</f>
        <v>42</v>
      </c>
      <c r="BO349" s="220">
        <f>+SUM(AN349:AZ349)</f>
        <v>40</v>
      </c>
      <c r="BP349" s="220">
        <f>+SUM(BA349:BL349)</f>
        <v>40</v>
      </c>
      <c r="BQ349" s="221">
        <f>+BM349+BN349+BO349+BP349</f>
        <v>159</v>
      </c>
      <c r="BR349" s="534">
        <f>+SUM(BM350)/(BM349)</f>
        <v>0</v>
      </c>
      <c r="BS349" s="534">
        <f>+SUM(BN350)/(BN349)</f>
        <v>0</v>
      </c>
      <c r="BT349" s="534">
        <f>+SUM(BO350)/(BO349)</f>
        <v>0</v>
      </c>
      <c r="BU349" s="534">
        <f>+SUM(BP350)/(BP349)</f>
        <v>0</v>
      </c>
      <c r="BV349" s="534">
        <f>+SUM(BQ350)/(BQ349)</f>
        <v>0</v>
      </c>
    </row>
    <row r="350" spans="1:74" s="5" customFormat="1" ht="19.5" customHeight="1" thickBot="1" x14ac:dyDescent="0.3">
      <c r="A350" s="1030"/>
      <c r="B350" s="1082"/>
      <c r="C350" s="986"/>
      <c r="D350" s="1087"/>
      <c r="E350" s="1088"/>
      <c r="F350" s="1089"/>
      <c r="G350" s="12" t="s">
        <v>80</v>
      </c>
      <c r="H350" s="784"/>
      <c r="I350" s="784"/>
      <c r="J350" s="784"/>
      <c r="K350" s="784"/>
      <c r="L350" s="784"/>
      <c r="M350" s="806"/>
      <c r="N350" s="806"/>
      <c r="O350" s="196">
        <f t="shared" ref="O350:Z350" si="128">COUNTIF(O351:O400,"E")</f>
        <v>0</v>
      </c>
      <c r="P350" s="150">
        <f t="shared" si="128"/>
        <v>0</v>
      </c>
      <c r="Q350" s="150">
        <f t="shared" si="128"/>
        <v>0</v>
      </c>
      <c r="R350" s="197">
        <f t="shared" si="128"/>
        <v>0</v>
      </c>
      <c r="S350" s="196">
        <f t="shared" si="128"/>
        <v>0</v>
      </c>
      <c r="T350" s="150">
        <f t="shared" si="128"/>
        <v>0</v>
      </c>
      <c r="U350" s="150">
        <f t="shared" si="128"/>
        <v>0</v>
      </c>
      <c r="V350" s="197">
        <f t="shared" si="128"/>
        <v>0</v>
      </c>
      <c r="W350" s="196">
        <f t="shared" si="128"/>
        <v>0</v>
      </c>
      <c r="X350" s="150">
        <f t="shared" si="128"/>
        <v>0</v>
      </c>
      <c r="Y350" s="150">
        <f t="shared" si="128"/>
        <v>0</v>
      </c>
      <c r="Z350" s="150">
        <f t="shared" si="128"/>
        <v>0</v>
      </c>
      <c r="AA350" s="197"/>
      <c r="AB350" s="196">
        <f t="shared" ref="AB350:BD350" si="129">COUNTIF(AB351:AB400,"E")</f>
        <v>0</v>
      </c>
      <c r="AC350" s="150">
        <f t="shared" si="129"/>
        <v>0</v>
      </c>
      <c r="AD350" s="150">
        <f t="shared" si="129"/>
        <v>0</v>
      </c>
      <c r="AE350" s="197">
        <f t="shared" si="129"/>
        <v>0</v>
      </c>
      <c r="AF350" s="196">
        <f t="shared" si="129"/>
        <v>0</v>
      </c>
      <c r="AG350" s="150">
        <f t="shared" si="129"/>
        <v>0</v>
      </c>
      <c r="AH350" s="150">
        <f t="shared" si="129"/>
        <v>0</v>
      </c>
      <c r="AI350" s="197">
        <f t="shared" si="129"/>
        <v>0</v>
      </c>
      <c r="AJ350" s="196">
        <f t="shared" si="129"/>
        <v>0</v>
      </c>
      <c r="AK350" s="150">
        <f t="shared" si="129"/>
        <v>0</v>
      </c>
      <c r="AL350" s="150">
        <f t="shared" si="129"/>
        <v>0</v>
      </c>
      <c r="AM350" s="197">
        <f t="shared" si="129"/>
        <v>0</v>
      </c>
      <c r="AN350" s="196">
        <f t="shared" si="129"/>
        <v>0</v>
      </c>
      <c r="AO350" s="150">
        <f t="shared" si="129"/>
        <v>0</v>
      </c>
      <c r="AP350" s="150">
        <f>COUNTIF(AP351:AP400,"E")</f>
        <v>0</v>
      </c>
      <c r="AQ350" s="150">
        <f t="shared" si="129"/>
        <v>0</v>
      </c>
      <c r="AR350" s="197">
        <f t="shared" si="129"/>
        <v>0</v>
      </c>
      <c r="AS350" s="196">
        <f t="shared" si="129"/>
        <v>0</v>
      </c>
      <c r="AT350" s="150">
        <f t="shared" si="129"/>
        <v>0</v>
      </c>
      <c r="AU350" s="150">
        <f t="shared" si="129"/>
        <v>0</v>
      </c>
      <c r="AV350" s="150">
        <f>COUNTIF(AV351:AV400,"E")</f>
        <v>0</v>
      </c>
      <c r="AW350" s="196">
        <f t="shared" si="129"/>
        <v>0</v>
      </c>
      <c r="AX350" s="150">
        <f t="shared" si="129"/>
        <v>0</v>
      </c>
      <c r="AY350" s="150">
        <f>COUNTIF(AY351:AY400,"E")</f>
        <v>0</v>
      </c>
      <c r="AZ350" s="150">
        <f t="shared" si="129"/>
        <v>0</v>
      </c>
      <c r="BA350" s="196">
        <f t="shared" si="129"/>
        <v>0</v>
      </c>
      <c r="BB350" s="150">
        <f t="shared" si="129"/>
        <v>0</v>
      </c>
      <c r="BC350" s="150">
        <f t="shared" si="129"/>
        <v>0</v>
      </c>
      <c r="BD350" s="150">
        <f t="shared" si="129"/>
        <v>0</v>
      </c>
      <c r="BE350" s="196">
        <f t="shared" ref="BE350:BL350" si="130">COUNTIF(BE351:BE400,"E")</f>
        <v>0</v>
      </c>
      <c r="BF350" s="150">
        <f t="shared" si="130"/>
        <v>0</v>
      </c>
      <c r="BG350" s="150">
        <f t="shared" si="130"/>
        <v>0</v>
      </c>
      <c r="BH350" s="197">
        <f t="shared" si="130"/>
        <v>0</v>
      </c>
      <c r="BI350" s="196">
        <f t="shared" si="130"/>
        <v>0</v>
      </c>
      <c r="BJ350" s="150">
        <f t="shared" si="130"/>
        <v>0</v>
      </c>
      <c r="BK350" s="150">
        <f t="shared" si="130"/>
        <v>0</v>
      </c>
      <c r="BL350" s="197">
        <f t="shared" si="130"/>
        <v>0</v>
      </c>
      <c r="BM350" s="341">
        <f>+SUM(O350:AA350)</f>
        <v>0</v>
      </c>
      <c r="BN350" s="341">
        <f>+SUM(AB350:AM350)</f>
        <v>0</v>
      </c>
      <c r="BO350" s="341">
        <f>+SUM(AN350:AZ350)</f>
        <v>0</v>
      </c>
      <c r="BP350" s="341">
        <f>+SUM(BA350:BL350)</f>
        <v>0</v>
      </c>
      <c r="BQ350" s="341">
        <f>+BM350+BN350+BO350+BP350</f>
        <v>0</v>
      </c>
      <c r="BR350" s="534"/>
      <c r="BS350" s="534"/>
      <c r="BT350" s="534"/>
      <c r="BU350" s="534"/>
      <c r="BV350" s="534"/>
    </row>
    <row r="351" spans="1:74" s="5" customFormat="1" ht="22.5" hidden="1" customHeight="1" outlineLevel="1" x14ac:dyDescent="0.25">
      <c r="A351" s="1090">
        <v>188</v>
      </c>
      <c r="B351" s="1082"/>
      <c r="C351" s="986"/>
      <c r="D351" s="1091" t="s">
        <v>621</v>
      </c>
      <c r="E351" s="1092"/>
      <c r="F351" s="769" t="s">
        <v>386</v>
      </c>
      <c r="G351" s="12" t="s">
        <v>76</v>
      </c>
      <c r="H351" s="758" t="s">
        <v>77</v>
      </c>
      <c r="I351" s="758" t="s">
        <v>77</v>
      </c>
      <c r="J351" s="758"/>
      <c r="K351" s="758"/>
      <c r="L351" s="758" t="s">
        <v>77</v>
      </c>
      <c r="M351" s="805" t="s">
        <v>387</v>
      </c>
      <c r="N351" s="805" t="s">
        <v>385</v>
      </c>
      <c r="O351" s="159"/>
      <c r="P351" s="505"/>
      <c r="Q351" s="505"/>
      <c r="R351" s="160" t="s">
        <v>76</v>
      </c>
      <c r="S351" s="159"/>
      <c r="T351" s="505"/>
      <c r="U351" s="505"/>
      <c r="V351" s="265" t="s">
        <v>76</v>
      </c>
      <c r="W351" s="159"/>
      <c r="X351" s="505"/>
      <c r="Y351" s="505"/>
      <c r="Z351" s="505" t="s">
        <v>76</v>
      </c>
      <c r="AA351" s="160"/>
      <c r="AB351" s="230"/>
      <c r="AC351" s="231"/>
      <c r="AD351" s="231"/>
      <c r="AE351" s="491" t="s">
        <v>76</v>
      </c>
      <c r="AF351" s="159"/>
      <c r="AG351" s="505"/>
      <c r="AH351" s="505"/>
      <c r="AI351" s="160" t="s">
        <v>76</v>
      </c>
      <c r="AJ351" s="159"/>
      <c r="AK351" s="505"/>
      <c r="AL351" s="505"/>
      <c r="AM351" s="160" t="s">
        <v>76</v>
      </c>
      <c r="AN351" s="159"/>
      <c r="AO351" s="505"/>
      <c r="AP351" s="505"/>
      <c r="AQ351" s="160" t="s">
        <v>76</v>
      </c>
      <c r="AR351" s="160"/>
      <c r="AS351" s="259"/>
      <c r="AT351" s="231"/>
      <c r="AU351" s="231"/>
      <c r="AV351" s="491" t="s">
        <v>76</v>
      </c>
      <c r="AW351" s="159"/>
      <c r="AX351" s="505"/>
      <c r="AY351" s="505"/>
      <c r="AZ351" s="160" t="s">
        <v>76</v>
      </c>
      <c r="BA351" s="159"/>
      <c r="BB351" s="505"/>
      <c r="BC351" s="265"/>
      <c r="BD351" s="160" t="s">
        <v>76</v>
      </c>
      <c r="BE351" s="159"/>
      <c r="BF351" s="505"/>
      <c r="BG351" s="505"/>
      <c r="BH351" s="160" t="s">
        <v>76</v>
      </c>
      <c r="BI351" s="159"/>
      <c r="BJ351" s="505"/>
      <c r="BK351" s="505"/>
      <c r="BL351" s="160" t="s">
        <v>76</v>
      </c>
      <c r="BM351" s="156">
        <f>COUNTIF(O351:AA351,"P")</f>
        <v>3</v>
      </c>
      <c r="BN351" s="157">
        <f>COUNTIF(AB351:AM351,"P")</f>
        <v>3</v>
      </c>
      <c r="BO351" s="157">
        <f>COUNTIF(AN351:AZ351,"P")</f>
        <v>3</v>
      </c>
      <c r="BP351" s="157">
        <f>COUNTIF(BA351:BL351,"P")</f>
        <v>3</v>
      </c>
      <c r="BQ351" s="157">
        <f>SUM(BM351:BP351)</f>
        <v>12</v>
      </c>
      <c r="BR351" s="523">
        <f>+SUM(BM352)/(BM351)</f>
        <v>0</v>
      </c>
      <c r="BS351" s="523">
        <f>+SUM(BN352)/(BN351)</f>
        <v>0</v>
      </c>
      <c r="BT351" s="523">
        <f>+SUM(BO352)/(BO351)</f>
        <v>0</v>
      </c>
      <c r="BU351" s="523">
        <f>+SUM(BP352)/(BP351)</f>
        <v>0</v>
      </c>
      <c r="BV351" s="523">
        <f>+SUM(BQ352)/(BQ351)</f>
        <v>0</v>
      </c>
    </row>
    <row r="352" spans="1:74" s="5" customFormat="1" ht="22.5" hidden="1" customHeight="1" outlineLevel="1" thickBot="1" x14ac:dyDescent="0.3">
      <c r="A352" s="1090"/>
      <c r="B352" s="1082"/>
      <c r="C352" s="986"/>
      <c r="D352" s="1093"/>
      <c r="E352" s="1094"/>
      <c r="F352" s="770"/>
      <c r="G352" s="12" t="s">
        <v>80</v>
      </c>
      <c r="H352" s="758"/>
      <c r="I352" s="758"/>
      <c r="J352" s="758"/>
      <c r="K352" s="758"/>
      <c r="L352" s="758"/>
      <c r="M352" s="806"/>
      <c r="N352" s="806"/>
      <c r="O352" s="161"/>
      <c r="P352" s="162"/>
      <c r="Q352" s="162"/>
      <c r="R352" s="163"/>
      <c r="S352" s="161"/>
      <c r="T352" s="180"/>
      <c r="U352" s="180"/>
      <c r="V352" s="274"/>
      <c r="W352" s="161"/>
      <c r="X352" s="180"/>
      <c r="Y352" s="180"/>
      <c r="Z352" s="180"/>
      <c r="AA352" s="169"/>
      <c r="AB352" s="232"/>
      <c r="AC352" s="233"/>
      <c r="AD352" s="233"/>
      <c r="AE352" s="234"/>
      <c r="AF352" s="179"/>
      <c r="AG352" s="180"/>
      <c r="AH352" s="180"/>
      <c r="AI352" s="181"/>
      <c r="AJ352" s="179"/>
      <c r="AK352" s="180"/>
      <c r="AL352" s="180"/>
      <c r="AM352" s="181"/>
      <c r="AN352" s="179"/>
      <c r="AO352" s="180"/>
      <c r="AP352" s="180"/>
      <c r="AQ352" s="181"/>
      <c r="AR352" s="169"/>
      <c r="AS352" s="260"/>
      <c r="AT352" s="233"/>
      <c r="AU352" s="233"/>
      <c r="AV352" s="234"/>
      <c r="AW352" s="179"/>
      <c r="AX352" s="180"/>
      <c r="AY352" s="180"/>
      <c r="AZ352" s="181"/>
      <c r="BA352" s="179"/>
      <c r="BB352" s="180"/>
      <c r="BC352" s="274"/>
      <c r="BD352" s="181"/>
      <c r="BE352" s="179"/>
      <c r="BF352" s="180"/>
      <c r="BG352" s="180"/>
      <c r="BH352" s="181"/>
      <c r="BI352" s="179"/>
      <c r="BJ352" s="180"/>
      <c r="BK352" s="180"/>
      <c r="BL352" s="181"/>
      <c r="BM352" s="153">
        <f>COUNTIF(O352:AA352,"E")</f>
        <v>0</v>
      </c>
      <c r="BN352" s="154">
        <f>COUNTIF(AB352:AM352,"E")</f>
        <v>0</v>
      </c>
      <c r="BO352" s="154">
        <f>COUNTIF(AN352:AZ352,"E")</f>
        <v>0</v>
      </c>
      <c r="BP352" s="154">
        <f>COUNTIF(BA352:BL352,"E")</f>
        <v>0</v>
      </c>
      <c r="BQ352" s="155">
        <f>SUM(BM352:BP352)</f>
        <v>0</v>
      </c>
      <c r="BR352" s="523"/>
      <c r="BS352" s="523"/>
      <c r="BT352" s="523"/>
      <c r="BU352" s="523"/>
      <c r="BV352" s="523"/>
    </row>
    <row r="353" spans="1:74" s="5" customFormat="1" ht="45.75" hidden="1" customHeight="1" outlineLevel="1" x14ac:dyDescent="0.25">
      <c r="A353" s="1090">
        <v>189</v>
      </c>
      <c r="B353" s="1082"/>
      <c r="C353" s="986"/>
      <c r="D353" s="1091" t="s">
        <v>388</v>
      </c>
      <c r="E353" s="1092"/>
      <c r="F353" s="769" t="s">
        <v>386</v>
      </c>
      <c r="G353" s="12" t="s">
        <v>76</v>
      </c>
      <c r="H353" s="758" t="s">
        <v>77</v>
      </c>
      <c r="I353" s="758" t="s">
        <v>77</v>
      </c>
      <c r="J353" s="758" t="s">
        <v>77</v>
      </c>
      <c r="K353" s="758" t="s">
        <v>77</v>
      </c>
      <c r="L353" s="758" t="s">
        <v>77</v>
      </c>
      <c r="M353" s="805" t="s">
        <v>387</v>
      </c>
      <c r="N353" s="805" t="s">
        <v>385</v>
      </c>
      <c r="O353" s="159"/>
      <c r="P353" s="505"/>
      <c r="Q353" s="505"/>
      <c r="R353" s="160"/>
      <c r="S353" s="159"/>
      <c r="T353" s="505"/>
      <c r="U353" s="505" t="s">
        <v>76</v>
      </c>
      <c r="V353" s="265"/>
      <c r="W353" s="159"/>
      <c r="X353" s="505"/>
      <c r="Y353" s="505"/>
      <c r="Z353" s="505"/>
      <c r="AA353" s="160"/>
      <c r="AB353" s="230"/>
      <c r="AC353" s="231"/>
      <c r="AD353" s="231" t="s">
        <v>76</v>
      </c>
      <c r="AE353" s="491"/>
      <c r="AF353" s="159"/>
      <c r="AG353" s="505"/>
      <c r="AH353" s="505"/>
      <c r="AI353" s="160"/>
      <c r="AJ353" s="159"/>
      <c r="AK353" s="505"/>
      <c r="AL353" s="505" t="s">
        <v>76</v>
      </c>
      <c r="AM353" s="160"/>
      <c r="AN353" s="159"/>
      <c r="AO353" s="505"/>
      <c r="AP353" s="505"/>
      <c r="AQ353" s="160"/>
      <c r="AR353" s="160"/>
      <c r="AS353" s="259"/>
      <c r="AT353" s="231"/>
      <c r="AU353" s="231" t="s">
        <v>76</v>
      </c>
      <c r="AV353" s="491"/>
      <c r="AW353" s="159"/>
      <c r="AX353" s="505"/>
      <c r="AY353" s="505"/>
      <c r="AZ353" s="160"/>
      <c r="BA353" s="159"/>
      <c r="BB353" s="505"/>
      <c r="BC353" s="265" t="s">
        <v>76</v>
      </c>
      <c r="BD353" s="160"/>
      <c r="BE353" s="159"/>
      <c r="BF353" s="505"/>
      <c r="BG353" s="505"/>
      <c r="BH353" s="160"/>
      <c r="BI353" s="159"/>
      <c r="BJ353" s="505"/>
      <c r="BK353" s="505" t="s">
        <v>76</v>
      </c>
      <c r="BL353" s="160"/>
      <c r="BM353" s="156">
        <f>COUNTIF(O353:AA353,"P")</f>
        <v>1</v>
      </c>
      <c r="BN353" s="157">
        <f>COUNTIF(AB353:AM353,"P")</f>
        <v>2</v>
      </c>
      <c r="BO353" s="157">
        <f>COUNTIF(AN353:AZ353,"P")</f>
        <v>1</v>
      </c>
      <c r="BP353" s="157">
        <f>COUNTIF(BA353:BL353,"P")</f>
        <v>2</v>
      </c>
      <c r="BQ353" s="157">
        <f t="shared" ref="BQ353:BQ364" si="131">SUM(BM353:BP353)</f>
        <v>6</v>
      </c>
      <c r="BR353" s="523">
        <f>+SUM(BM354)/(BM353)</f>
        <v>0</v>
      </c>
      <c r="BS353" s="523">
        <f>+SUM(BN354)/(BN353)</f>
        <v>0</v>
      </c>
      <c r="BT353" s="523">
        <f>+SUM(BO354)/(BO353)</f>
        <v>0</v>
      </c>
      <c r="BU353" s="523">
        <f>+SUM(BP354)/(BP353)</f>
        <v>0</v>
      </c>
      <c r="BV353" s="523">
        <f>+SUM(BQ354)/(BQ353)</f>
        <v>0</v>
      </c>
    </row>
    <row r="354" spans="1:74" s="5" customFormat="1" ht="45.75" hidden="1" customHeight="1" outlineLevel="1" thickBot="1" x14ac:dyDescent="0.3">
      <c r="A354" s="1090"/>
      <c r="B354" s="1082"/>
      <c r="C354" s="986"/>
      <c r="D354" s="1093"/>
      <c r="E354" s="1094"/>
      <c r="F354" s="770"/>
      <c r="G354" s="12" t="s">
        <v>80</v>
      </c>
      <c r="H354" s="758"/>
      <c r="I354" s="758"/>
      <c r="J354" s="758"/>
      <c r="K354" s="758"/>
      <c r="L354" s="758"/>
      <c r="M354" s="806"/>
      <c r="N354" s="806"/>
      <c r="O354" s="161"/>
      <c r="P354" s="162"/>
      <c r="Q354" s="162"/>
      <c r="R354" s="163"/>
      <c r="S354" s="161"/>
      <c r="T354" s="180"/>
      <c r="U354" s="180"/>
      <c r="V354" s="274"/>
      <c r="W354" s="161"/>
      <c r="X354" s="180"/>
      <c r="Y354" s="180"/>
      <c r="Z354" s="180"/>
      <c r="AA354" s="169"/>
      <c r="AB354" s="232"/>
      <c r="AC354" s="233"/>
      <c r="AD354" s="233"/>
      <c r="AE354" s="234"/>
      <c r="AF354" s="179"/>
      <c r="AG354" s="180"/>
      <c r="AH354" s="180"/>
      <c r="AI354" s="181"/>
      <c r="AJ354" s="179"/>
      <c r="AK354" s="180"/>
      <c r="AL354" s="180"/>
      <c r="AM354" s="181"/>
      <c r="AN354" s="179"/>
      <c r="AO354" s="180"/>
      <c r="AP354" s="180"/>
      <c r="AQ354" s="181"/>
      <c r="AR354" s="169"/>
      <c r="AS354" s="260"/>
      <c r="AT354" s="233"/>
      <c r="AU354" s="233"/>
      <c r="AV354" s="234"/>
      <c r="AW354" s="179"/>
      <c r="AX354" s="180"/>
      <c r="AY354" s="180"/>
      <c r="AZ354" s="181"/>
      <c r="BA354" s="179"/>
      <c r="BB354" s="180"/>
      <c r="BC354" s="274"/>
      <c r="BD354" s="181"/>
      <c r="BE354" s="179"/>
      <c r="BF354" s="180"/>
      <c r="BG354" s="180"/>
      <c r="BH354" s="181"/>
      <c r="BI354" s="179"/>
      <c r="BJ354" s="180"/>
      <c r="BK354" s="180"/>
      <c r="BL354" s="181"/>
      <c r="BM354" s="153">
        <f>COUNTIF(O354:AA354,"E")</f>
        <v>0</v>
      </c>
      <c r="BN354" s="154">
        <f>COUNTIF(AB354:AM354,"E")</f>
        <v>0</v>
      </c>
      <c r="BO354" s="154">
        <f>COUNTIF(AN354:AZ354,"E")</f>
        <v>0</v>
      </c>
      <c r="BP354" s="154">
        <f>COUNTIF(BA354:BL354,"E")</f>
        <v>0</v>
      </c>
      <c r="BQ354" s="155">
        <f t="shared" si="131"/>
        <v>0</v>
      </c>
      <c r="BR354" s="523"/>
      <c r="BS354" s="523"/>
      <c r="BT354" s="523"/>
      <c r="BU354" s="523"/>
      <c r="BV354" s="523"/>
    </row>
    <row r="355" spans="1:74" s="5" customFormat="1" ht="19.5" hidden="1" customHeight="1" outlineLevel="1" x14ac:dyDescent="0.25">
      <c r="A355" s="1090">
        <v>190</v>
      </c>
      <c r="B355" s="1082"/>
      <c r="C355" s="986"/>
      <c r="D355" s="971" t="s">
        <v>389</v>
      </c>
      <c r="E355" s="885"/>
      <c r="F355" s="769" t="s">
        <v>390</v>
      </c>
      <c r="G355" s="12" t="s">
        <v>76</v>
      </c>
      <c r="H355" s="758" t="s">
        <v>77</v>
      </c>
      <c r="I355" s="758" t="s">
        <v>77</v>
      </c>
      <c r="J355" s="758"/>
      <c r="K355" s="758"/>
      <c r="L355" s="758" t="s">
        <v>77</v>
      </c>
      <c r="M355" s="805" t="s">
        <v>387</v>
      </c>
      <c r="N355" s="805" t="s">
        <v>385</v>
      </c>
      <c r="O355" s="159"/>
      <c r="P355" s="505"/>
      <c r="Q355" s="505"/>
      <c r="R355" s="160"/>
      <c r="S355" s="159"/>
      <c r="T355" s="159"/>
      <c r="U355" s="505"/>
      <c r="V355" s="265"/>
      <c r="W355" s="159" t="s">
        <v>76</v>
      </c>
      <c r="X355" s="505"/>
      <c r="Y355" s="505"/>
      <c r="Z355" s="505"/>
      <c r="AA355" s="160"/>
      <c r="AB355" s="230"/>
      <c r="AC355" s="231"/>
      <c r="AD355" s="231"/>
      <c r="AE355" s="491"/>
      <c r="AF355" s="159"/>
      <c r="AG355" s="505"/>
      <c r="AH355" s="505"/>
      <c r="AI355" s="160"/>
      <c r="AJ355" s="159"/>
      <c r="AK355" s="505"/>
      <c r="AL355" s="505"/>
      <c r="AM355" s="160"/>
      <c r="AN355" s="159"/>
      <c r="AO355" s="505"/>
      <c r="AP355" s="505"/>
      <c r="AQ355" s="160"/>
      <c r="AR355" s="160"/>
      <c r="AS355" s="259"/>
      <c r="AT355" s="231" t="s">
        <v>76</v>
      </c>
      <c r="AU355" s="231"/>
      <c r="AV355" s="491"/>
      <c r="AW355" s="159"/>
      <c r="AX355" s="505"/>
      <c r="AY355" s="505"/>
      <c r="AZ355" s="160"/>
      <c r="BA355" s="159"/>
      <c r="BB355" s="505"/>
      <c r="BC355" s="265"/>
      <c r="BD355" s="160"/>
      <c r="BE355" s="159"/>
      <c r="BF355" s="505"/>
      <c r="BG355" s="505"/>
      <c r="BH355" s="160"/>
      <c r="BI355" s="159"/>
      <c r="BJ355" s="505"/>
      <c r="BK355" s="505"/>
      <c r="BL355" s="160"/>
      <c r="BM355" s="156">
        <f>COUNTIF(O355:AA355,"P")</f>
        <v>1</v>
      </c>
      <c r="BN355" s="157">
        <f>COUNTIF(AB355:AM355,"P")</f>
        <v>0</v>
      </c>
      <c r="BO355" s="157">
        <f>COUNTIF(AN355:AZ355,"P")</f>
        <v>1</v>
      </c>
      <c r="BP355" s="157">
        <f>COUNTIF(BA355:BL355,"P")</f>
        <v>0</v>
      </c>
      <c r="BQ355" s="157">
        <f t="shared" si="131"/>
        <v>2</v>
      </c>
      <c r="BR355" s="523">
        <f>+SUM(BM356)/(BM355)</f>
        <v>0</v>
      </c>
      <c r="BS355" s="523" t="e">
        <f>+SUM(BN356)/(BN355)</f>
        <v>#DIV/0!</v>
      </c>
      <c r="BT355" s="523">
        <f>+SUM(BO356)/(BO355)</f>
        <v>0</v>
      </c>
      <c r="BU355" s="523" t="e">
        <f>+SUM(BP356)/(BP355)</f>
        <v>#DIV/0!</v>
      </c>
      <c r="BV355" s="523">
        <f>+SUM(BQ356)/(BQ355)</f>
        <v>0</v>
      </c>
    </row>
    <row r="356" spans="1:74" s="5" customFormat="1" ht="19.5" hidden="1" customHeight="1" outlineLevel="1" thickBot="1" x14ac:dyDescent="0.3">
      <c r="A356" s="1090"/>
      <c r="B356" s="1082"/>
      <c r="C356" s="986"/>
      <c r="D356" s="972"/>
      <c r="E356" s="887"/>
      <c r="F356" s="770"/>
      <c r="G356" s="12" t="s">
        <v>80</v>
      </c>
      <c r="H356" s="758"/>
      <c r="I356" s="758"/>
      <c r="J356" s="758"/>
      <c r="K356" s="758"/>
      <c r="L356" s="758"/>
      <c r="M356" s="806"/>
      <c r="N356" s="806"/>
      <c r="O356" s="161"/>
      <c r="P356" s="162"/>
      <c r="Q356" s="162"/>
      <c r="R356" s="163"/>
      <c r="S356" s="161"/>
      <c r="T356" s="180"/>
      <c r="U356" s="180"/>
      <c r="V356" s="274"/>
      <c r="W356" s="161"/>
      <c r="X356" s="180"/>
      <c r="Y356" s="180"/>
      <c r="Z356" s="180"/>
      <c r="AA356" s="169"/>
      <c r="AB356" s="232"/>
      <c r="AC356" s="233"/>
      <c r="AD356" s="233"/>
      <c r="AE356" s="234"/>
      <c r="AF356" s="179"/>
      <c r="AG356" s="180"/>
      <c r="AH356" s="180"/>
      <c r="AI356" s="181"/>
      <c r="AJ356" s="179"/>
      <c r="AK356" s="180"/>
      <c r="AL356" s="180"/>
      <c r="AM356" s="181"/>
      <c r="AN356" s="179"/>
      <c r="AO356" s="180"/>
      <c r="AP356" s="180"/>
      <c r="AQ356" s="181"/>
      <c r="AR356" s="169"/>
      <c r="AS356" s="260"/>
      <c r="AT356" s="233"/>
      <c r="AU356" s="233"/>
      <c r="AV356" s="234"/>
      <c r="AW356" s="179"/>
      <c r="AX356" s="180"/>
      <c r="AY356" s="180"/>
      <c r="AZ356" s="181"/>
      <c r="BA356" s="179"/>
      <c r="BB356" s="180"/>
      <c r="BC356" s="274"/>
      <c r="BD356" s="181"/>
      <c r="BE356" s="179"/>
      <c r="BF356" s="180"/>
      <c r="BG356" s="180"/>
      <c r="BH356" s="181"/>
      <c r="BI356" s="179"/>
      <c r="BJ356" s="180"/>
      <c r="BK356" s="180"/>
      <c r="BL356" s="181"/>
      <c r="BM356" s="153">
        <f>COUNTIF(O356:AA356,"E")</f>
        <v>0</v>
      </c>
      <c r="BN356" s="154">
        <f>COUNTIF(AB356:AM356,"E")</f>
        <v>0</v>
      </c>
      <c r="BO356" s="154">
        <f>COUNTIF(AN356:AZ356,"E")</f>
        <v>0</v>
      </c>
      <c r="BP356" s="154">
        <f>COUNTIF(BA356:BL356,"E")</f>
        <v>0</v>
      </c>
      <c r="BQ356" s="155">
        <f t="shared" si="131"/>
        <v>0</v>
      </c>
      <c r="BR356" s="523"/>
      <c r="BS356" s="523"/>
      <c r="BT356" s="523"/>
      <c r="BU356" s="523"/>
      <c r="BV356" s="523"/>
    </row>
    <row r="357" spans="1:74" s="5" customFormat="1" ht="19.5" hidden="1" customHeight="1" outlineLevel="1" x14ac:dyDescent="0.25">
      <c r="A357" s="1090">
        <v>191</v>
      </c>
      <c r="B357" s="1082"/>
      <c r="C357" s="986"/>
      <c r="D357" s="1095" t="s">
        <v>622</v>
      </c>
      <c r="E357" s="1096"/>
      <c r="F357" s="769" t="s">
        <v>391</v>
      </c>
      <c r="G357" s="12" t="s">
        <v>76</v>
      </c>
      <c r="H357" s="758" t="s">
        <v>77</v>
      </c>
      <c r="I357" s="758" t="s">
        <v>77</v>
      </c>
      <c r="J357" s="758"/>
      <c r="K357" s="758" t="s">
        <v>77</v>
      </c>
      <c r="L357" s="758" t="s">
        <v>77</v>
      </c>
      <c r="M357" s="805" t="s">
        <v>387</v>
      </c>
      <c r="N357" s="805" t="s">
        <v>385</v>
      </c>
      <c r="O357" s="159"/>
      <c r="P357" s="505"/>
      <c r="Q357" s="505"/>
      <c r="R357" s="160"/>
      <c r="S357" s="159"/>
      <c r="T357" s="505"/>
      <c r="U357" s="505" t="s">
        <v>76</v>
      </c>
      <c r="V357" s="265"/>
      <c r="W357" s="159"/>
      <c r="X357" s="505"/>
      <c r="Y357" s="505" t="s">
        <v>76</v>
      </c>
      <c r="Z357" s="505"/>
      <c r="AA357" s="160"/>
      <c r="AB357" s="505"/>
      <c r="AC357" s="505"/>
      <c r="AD357" s="497" t="s">
        <v>76</v>
      </c>
      <c r="AE357" s="445"/>
      <c r="AF357" s="159"/>
      <c r="AG357" s="505"/>
      <c r="AH357" s="505" t="s">
        <v>76</v>
      </c>
      <c r="AI357" s="160"/>
      <c r="AJ357" s="159"/>
      <c r="AK357" s="505"/>
      <c r="AL357" s="505" t="s">
        <v>76</v>
      </c>
      <c r="AM357" s="160"/>
      <c r="AN357" s="159"/>
      <c r="AO357" s="505"/>
      <c r="AP357" s="505" t="s">
        <v>76</v>
      </c>
      <c r="AQ357" s="160"/>
      <c r="AR357" s="160"/>
      <c r="AS357" s="451"/>
      <c r="AT357" s="497"/>
      <c r="AU357" s="505" t="s">
        <v>76</v>
      </c>
      <c r="AV357" s="445"/>
      <c r="AW357" s="451"/>
      <c r="AX357" s="497"/>
      <c r="AY357" s="505" t="s">
        <v>76</v>
      </c>
      <c r="AZ357" s="445"/>
      <c r="BA357" s="451"/>
      <c r="BB357" s="497"/>
      <c r="BC357" s="505" t="s">
        <v>76</v>
      </c>
      <c r="BD357" s="445"/>
      <c r="BE357" s="159"/>
      <c r="BF357" s="505"/>
      <c r="BG357" s="505" t="s">
        <v>76</v>
      </c>
      <c r="BH357" s="160"/>
      <c r="BI357" s="159"/>
      <c r="BJ357" s="505"/>
      <c r="BK357" s="505"/>
      <c r="BL357" s="160"/>
      <c r="BM357" s="156">
        <f>COUNTIF(O357:AA357,"P")</f>
        <v>2</v>
      </c>
      <c r="BN357" s="157">
        <f>COUNTIF(AB357:AM357,"P")</f>
        <v>3</v>
      </c>
      <c r="BO357" s="157">
        <f>COUNTIF(AN357:AZ357,"P")</f>
        <v>3</v>
      </c>
      <c r="BP357" s="157">
        <f>COUNTIF(BA357:BL357,"P")</f>
        <v>2</v>
      </c>
      <c r="BQ357" s="157">
        <f t="shared" si="131"/>
        <v>10</v>
      </c>
      <c r="BR357" s="523">
        <f>+SUM(BM358)/(BM357)</f>
        <v>0</v>
      </c>
      <c r="BS357" s="523">
        <f>+SUM(BN358)/(BN357)</f>
        <v>0</v>
      </c>
      <c r="BT357" s="523">
        <f>+SUM(BO358)/(BO357)</f>
        <v>0</v>
      </c>
      <c r="BU357" s="523">
        <f>+SUM(BP358)/(BP357)</f>
        <v>0</v>
      </c>
      <c r="BV357" s="523">
        <f>+SUM(BQ358)/(BQ357)</f>
        <v>0</v>
      </c>
    </row>
    <row r="358" spans="1:74" s="5" customFormat="1" ht="19.5" hidden="1" customHeight="1" outlineLevel="1" thickBot="1" x14ac:dyDescent="0.3">
      <c r="A358" s="1090"/>
      <c r="B358" s="1082"/>
      <c r="C358" s="986"/>
      <c r="D358" s="1097"/>
      <c r="E358" s="1098"/>
      <c r="F358" s="770"/>
      <c r="G358" s="12" t="s">
        <v>80</v>
      </c>
      <c r="H358" s="758"/>
      <c r="I358" s="758"/>
      <c r="J358" s="758"/>
      <c r="K358" s="758"/>
      <c r="L358" s="758"/>
      <c r="M358" s="806"/>
      <c r="N358" s="806"/>
      <c r="O358" s="161"/>
      <c r="P358" s="162"/>
      <c r="Q358" s="162"/>
      <c r="R358" s="163"/>
      <c r="S358" s="161"/>
      <c r="T358" s="180"/>
      <c r="U358" s="180"/>
      <c r="V358" s="274"/>
      <c r="W358" s="161"/>
      <c r="X358" s="180"/>
      <c r="Y358" s="180"/>
      <c r="Z358" s="180"/>
      <c r="AA358" s="169"/>
      <c r="AB358" s="232"/>
      <c r="AC358" s="233"/>
      <c r="AD358" s="233"/>
      <c r="AE358" s="234"/>
      <c r="AF358" s="179"/>
      <c r="AG358" s="180"/>
      <c r="AH358" s="180"/>
      <c r="AI358" s="181"/>
      <c r="AJ358" s="179"/>
      <c r="AK358" s="180"/>
      <c r="AL358" s="180"/>
      <c r="AM358" s="181"/>
      <c r="AN358" s="179"/>
      <c r="AO358" s="180"/>
      <c r="AP358" s="180"/>
      <c r="AQ358" s="181"/>
      <c r="AR358" s="169"/>
      <c r="AS358" s="260"/>
      <c r="AT358" s="233"/>
      <c r="AU358" s="180"/>
      <c r="AV358" s="234"/>
      <c r="AW358" s="260"/>
      <c r="AX358" s="233"/>
      <c r="AY358" s="180"/>
      <c r="AZ358" s="234"/>
      <c r="BA358" s="260"/>
      <c r="BB358" s="233"/>
      <c r="BC358" s="180"/>
      <c r="BD358" s="234"/>
      <c r="BE358" s="179"/>
      <c r="BF358" s="233"/>
      <c r="BG358" s="180"/>
      <c r="BH358" s="181"/>
      <c r="BI358" s="179"/>
      <c r="BJ358" s="180"/>
      <c r="BK358" s="180"/>
      <c r="BL358" s="181"/>
      <c r="BM358" s="153">
        <f>COUNTIF(O358:AA358,"E")</f>
        <v>0</v>
      </c>
      <c r="BN358" s="154">
        <f>COUNTIF(AB358:AM358,"E")</f>
        <v>0</v>
      </c>
      <c r="BO358" s="154">
        <f>COUNTIF(AN358:AZ358,"E")</f>
        <v>0</v>
      </c>
      <c r="BP358" s="154">
        <f>COUNTIF(BA358:BL358,"E")</f>
        <v>0</v>
      </c>
      <c r="BQ358" s="155">
        <f t="shared" si="131"/>
        <v>0</v>
      </c>
      <c r="BR358" s="523"/>
      <c r="BS358" s="523"/>
      <c r="BT358" s="523"/>
      <c r="BU358" s="523"/>
      <c r="BV358" s="523"/>
    </row>
    <row r="359" spans="1:74" s="5" customFormat="1" ht="19.5" hidden="1" customHeight="1" outlineLevel="1" x14ac:dyDescent="0.25">
      <c r="A359" s="1090">
        <v>192</v>
      </c>
      <c r="B359" s="1082"/>
      <c r="C359" s="986"/>
      <c r="D359" s="1091" t="s">
        <v>392</v>
      </c>
      <c r="E359" s="1092"/>
      <c r="F359" s="769" t="s">
        <v>393</v>
      </c>
      <c r="G359" s="12" t="s">
        <v>76</v>
      </c>
      <c r="H359" s="758" t="s">
        <v>77</v>
      </c>
      <c r="I359" s="758" t="s">
        <v>77</v>
      </c>
      <c r="J359" s="758"/>
      <c r="K359" s="758"/>
      <c r="L359" s="758" t="s">
        <v>77</v>
      </c>
      <c r="M359" s="805" t="s">
        <v>387</v>
      </c>
      <c r="N359" s="805" t="s">
        <v>385</v>
      </c>
      <c r="O359" s="159"/>
      <c r="P359" s="505"/>
      <c r="Q359" s="505" t="s">
        <v>76</v>
      </c>
      <c r="R359" s="160" t="s">
        <v>76</v>
      </c>
      <c r="S359" s="159"/>
      <c r="T359" s="505"/>
      <c r="U359" s="505"/>
      <c r="V359" s="265"/>
      <c r="W359" s="159"/>
      <c r="X359" s="505"/>
      <c r="Y359" s="505"/>
      <c r="Z359" s="505"/>
      <c r="AA359" s="160"/>
      <c r="AB359" s="505"/>
      <c r="AC359" s="505"/>
      <c r="AD359" s="497"/>
      <c r="AE359" s="445"/>
      <c r="AF359" s="159"/>
      <c r="AG359" s="505"/>
      <c r="AH359" s="505"/>
      <c r="AI359" s="160"/>
      <c r="AJ359" s="159"/>
      <c r="AK359" s="505"/>
      <c r="AL359" s="505"/>
      <c r="AM359" s="160"/>
      <c r="AN359" s="159"/>
      <c r="AO359" s="505"/>
      <c r="AP359" s="505"/>
      <c r="AQ359" s="160"/>
      <c r="AR359" s="160"/>
      <c r="AS359" s="451"/>
      <c r="AT359" s="497"/>
      <c r="AU359" s="505"/>
      <c r="AV359" s="445"/>
      <c r="AW359" s="451"/>
      <c r="AX359" s="497"/>
      <c r="AY359" s="505"/>
      <c r="AZ359" s="445"/>
      <c r="BA359" s="451"/>
      <c r="BB359" s="497"/>
      <c r="BC359" s="505"/>
      <c r="BD359" s="445"/>
      <c r="BE359" s="159"/>
      <c r="BF359" s="505"/>
      <c r="BG359" s="505"/>
      <c r="BH359" s="160"/>
      <c r="BI359" s="159"/>
      <c r="BJ359" s="505"/>
      <c r="BK359" s="505"/>
      <c r="BL359" s="160"/>
      <c r="BM359" s="156">
        <f>COUNTIF(O359:AA359,"P")</f>
        <v>2</v>
      </c>
      <c r="BN359" s="157">
        <f>COUNTIF(AB359:AM359,"P")</f>
        <v>0</v>
      </c>
      <c r="BO359" s="157">
        <f>COUNTIF(AN359:AZ359,"P")</f>
        <v>0</v>
      </c>
      <c r="BP359" s="157">
        <f>COUNTIF(BA359:BL359,"P")</f>
        <v>0</v>
      </c>
      <c r="BQ359" s="157">
        <f t="shared" si="131"/>
        <v>2</v>
      </c>
      <c r="BR359" s="523">
        <f>+SUM(BM360)/(BM359)</f>
        <v>0</v>
      </c>
      <c r="BS359" s="523" t="e">
        <f>+SUM(BN360)/(BN359)</f>
        <v>#DIV/0!</v>
      </c>
      <c r="BT359" s="523" t="e">
        <f>+SUM(BO360)/(BO359)</f>
        <v>#DIV/0!</v>
      </c>
      <c r="BU359" s="523" t="e">
        <f>+SUM(BP360)/(BP359)</f>
        <v>#DIV/0!</v>
      </c>
      <c r="BV359" s="523">
        <f>+SUM(BQ360)/(BQ359)</f>
        <v>0</v>
      </c>
    </row>
    <row r="360" spans="1:74" s="5" customFormat="1" ht="19.5" hidden="1" customHeight="1" outlineLevel="1" thickBot="1" x14ac:dyDescent="0.3">
      <c r="A360" s="1090"/>
      <c r="B360" s="1082"/>
      <c r="C360" s="986"/>
      <c r="D360" s="1093"/>
      <c r="E360" s="1094"/>
      <c r="F360" s="770"/>
      <c r="G360" s="12" t="s">
        <v>80</v>
      </c>
      <c r="H360" s="758"/>
      <c r="I360" s="758"/>
      <c r="J360" s="758"/>
      <c r="K360" s="758"/>
      <c r="L360" s="758"/>
      <c r="M360" s="806"/>
      <c r="N360" s="806"/>
      <c r="O360" s="161"/>
      <c r="P360" s="162"/>
      <c r="Q360" s="162"/>
      <c r="R360" s="163"/>
      <c r="S360" s="161"/>
      <c r="T360" s="180"/>
      <c r="U360" s="180"/>
      <c r="V360" s="274"/>
      <c r="W360" s="161"/>
      <c r="X360" s="180"/>
      <c r="Y360" s="180"/>
      <c r="Z360" s="180"/>
      <c r="AA360" s="169"/>
      <c r="AB360" s="232"/>
      <c r="AC360" s="233"/>
      <c r="AD360" s="233"/>
      <c r="AE360" s="234"/>
      <c r="AF360" s="179"/>
      <c r="AG360" s="180"/>
      <c r="AH360" s="180"/>
      <c r="AI360" s="181"/>
      <c r="AJ360" s="179"/>
      <c r="AK360" s="180"/>
      <c r="AL360" s="180"/>
      <c r="AM360" s="181"/>
      <c r="AN360" s="179"/>
      <c r="AO360" s="180"/>
      <c r="AP360" s="180"/>
      <c r="AQ360" s="181"/>
      <c r="AR360" s="169"/>
      <c r="AS360" s="260"/>
      <c r="AT360" s="233"/>
      <c r="AU360" s="180"/>
      <c r="AV360" s="234"/>
      <c r="AW360" s="260"/>
      <c r="AX360" s="233"/>
      <c r="AY360" s="180"/>
      <c r="AZ360" s="234"/>
      <c r="BA360" s="260"/>
      <c r="BB360" s="233"/>
      <c r="BC360" s="180"/>
      <c r="BD360" s="234"/>
      <c r="BE360" s="179"/>
      <c r="BF360" s="233"/>
      <c r="BG360" s="180"/>
      <c r="BH360" s="181"/>
      <c r="BI360" s="179"/>
      <c r="BJ360" s="180"/>
      <c r="BK360" s="180"/>
      <c r="BL360" s="181"/>
      <c r="BM360" s="153">
        <f>COUNTIF(O360:AA360,"E")</f>
        <v>0</v>
      </c>
      <c r="BN360" s="154">
        <f>COUNTIF(AB360:AM360,"E")</f>
        <v>0</v>
      </c>
      <c r="BO360" s="154">
        <f>COUNTIF(AN360:AZ360,"E")</f>
        <v>0</v>
      </c>
      <c r="BP360" s="154">
        <f>COUNTIF(BA360:BL360,"E")</f>
        <v>0</v>
      </c>
      <c r="BQ360" s="155">
        <f t="shared" si="131"/>
        <v>0</v>
      </c>
      <c r="BR360" s="523"/>
      <c r="BS360" s="523"/>
      <c r="BT360" s="523"/>
      <c r="BU360" s="523"/>
      <c r="BV360" s="523"/>
    </row>
    <row r="361" spans="1:74" s="5" customFormat="1" ht="19.5" hidden="1" customHeight="1" outlineLevel="1" x14ac:dyDescent="0.25">
      <c r="A361" s="1090">
        <v>194</v>
      </c>
      <c r="B361" s="1082"/>
      <c r="C361" s="986"/>
      <c r="D361" s="1091" t="s">
        <v>394</v>
      </c>
      <c r="E361" s="1092"/>
      <c r="F361" s="769" t="s">
        <v>395</v>
      </c>
      <c r="G361" s="12" t="s">
        <v>76</v>
      </c>
      <c r="H361" s="758" t="s">
        <v>77</v>
      </c>
      <c r="I361" s="758" t="s">
        <v>77</v>
      </c>
      <c r="J361" s="758"/>
      <c r="K361" s="758" t="s">
        <v>77</v>
      </c>
      <c r="L361" s="758" t="s">
        <v>77</v>
      </c>
      <c r="M361" s="805" t="s">
        <v>387</v>
      </c>
      <c r="N361" s="805" t="s">
        <v>385</v>
      </c>
      <c r="O361" s="159"/>
      <c r="P361" s="505"/>
      <c r="Q361" s="505"/>
      <c r="R361" s="160"/>
      <c r="S361" s="159"/>
      <c r="T361" s="505"/>
      <c r="U361" s="505" t="s">
        <v>76</v>
      </c>
      <c r="V361" s="265"/>
      <c r="W361" s="159"/>
      <c r="X361" s="505"/>
      <c r="Y361" s="505" t="s">
        <v>76</v>
      </c>
      <c r="Z361" s="505"/>
      <c r="AA361" s="160"/>
      <c r="AB361" s="505"/>
      <c r="AC361" s="505"/>
      <c r="AD361" s="497" t="s">
        <v>76</v>
      </c>
      <c r="AE361" s="445"/>
      <c r="AF361" s="159"/>
      <c r="AG361" s="505"/>
      <c r="AH361" s="505" t="s">
        <v>76</v>
      </c>
      <c r="AI361" s="160"/>
      <c r="AJ361" s="159"/>
      <c r="AK361" s="505"/>
      <c r="AL361" s="505" t="s">
        <v>76</v>
      </c>
      <c r="AM361" s="160"/>
      <c r="AN361" s="159"/>
      <c r="AO361" s="505"/>
      <c r="AP361" s="505" t="s">
        <v>76</v>
      </c>
      <c r="AQ361" s="160"/>
      <c r="AR361" s="505"/>
      <c r="AS361" s="451"/>
      <c r="AT361" s="497"/>
      <c r="AU361" s="505" t="s">
        <v>76</v>
      </c>
      <c r="AV361" s="445"/>
      <c r="AW361" s="451"/>
      <c r="AX361" s="497"/>
      <c r="AY361" s="505" t="s">
        <v>76</v>
      </c>
      <c r="AZ361" s="445"/>
      <c r="BA361" s="451"/>
      <c r="BB361" s="497"/>
      <c r="BC361" s="505" t="s">
        <v>76</v>
      </c>
      <c r="BD361" s="445"/>
      <c r="BE361" s="159"/>
      <c r="BF361" s="505"/>
      <c r="BG361" s="505" t="s">
        <v>76</v>
      </c>
      <c r="BH361" s="160"/>
      <c r="BI361" s="159"/>
      <c r="BJ361" s="505"/>
      <c r="BK361" s="505"/>
      <c r="BL361" s="160"/>
      <c r="BM361" s="156">
        <f>COUNTIF(O361:AA361,"P")</f>
        <v>2</v>
      </c>
      <c r="BN361" s="157">
        <f>COUNTIF(AB361:AM361,"P")</f>
        <v>3</v>
      </c>
      <c r="BO361" s="157">
        <f>COUNTIF(AN361:AZ361,"P")</f>
        <v>3</v>
      </c>
      <c r="BP361" s="157">
        <f>COUNTIF(BA361:BL361,"P")</f>
        <v>2</v>
      </c>
      <c r="BQ361" s="157">
        <f t="shared" si="131"/>
        <v>10</v>
      </c>
      <c r="BR361" s="523">
        <f>+SUM(BM362)/(BM361)</f>
        <v>0</v>
      </c>
      <c r="BS361" s="523">
        <f>+SUM(BN362)/(BN361)</f>
        <v>0</v>
      </c>
      <c r="BT361" s="523">
        <f>+SUM(BO362)/(BO361)</f>
        <v>0</v>
      </c>
      <c r="BU361" s="523">
        <f>+SUM(BP362)/(BP361)</f>
        <v>0</v>
      </c>
      <c r="BV361" s="523">
        <f>+SUM(BQ362)/(BQ361)</f>
        <v>0</v>
      </c>
    </row>
    <row r="362" spans="1:74" s="5" customFormat="1" ht="19.5" hidden="1" customHeight="1" outlineLevel="1" thickBot="1" x14ac:dyDescent="0.3">
      <c r="A362" s="1090"/>
      <c r="B362" s="1099"/>
      <c r="C362" s="986"/>
      <c r="D362" s="1093"/>
      <c r="E362" s="1094"/>
      <c r="F362" s="770"/>
      <c r="G362" s="12" t="s">
        <v>80</v>
      </c>
      <c r="H362" s="758"/>
      <c r="I362" s="758"/>
      <c r="J362" s="758"/>
      <c r="K362" s="758"/>
      <c r="L362" s="758"/>
      <c r="M362" s="806"/>
      <c r="N362" s="806"/>
      <c r="O362" s="161"/>
      <c r="P362" s="162"/>
      <c r="Q362" s="162"/>
      <c r="R362" s="163"/>
      <c r="S362" s="161"/>
      <c r="T362" s="180"/>
      <c r="U362" s="180"/>
      <c r="V362" s="274"/>
      <c r="W362" s="161"/>
      <c r="X362" s="180"/>
      <c r="Y362" s="180"/>
      <c r="Z362" s="180"/>
      <c r="AA362" s="169"/>
      <c r="AB362" s="232"/>
      <c r="AC362" s="233"/>
      <c r="AD362" s="233"/>
      <c r="AE362" s="234"/>
      <c r="AF362" s="179"/>
      <c r="AG362" s="180"/>
      <c r="AH362" s="180"/>
      <c r="AI362" s="181"/>
      <c r="AJ362" s="179"/>
      <c r="AK362" s="180"/>
      <c r="AL362" s="180"/>
      <c r="AM362" s="181"/>
      <c r="AN362" s="179"/>
      <c r="AO362" s="180"/>
      <c r="AP362" s="180"/>
      <c r="AQ362" s="181"/>
      <c r="AR362" s="169"/>
      <c r="AS362" s="260"/>
      <c r="AT362" s="233"/>
      <c r="AU362" s="233"/>
      <c r="AV362" s="234"/>
      <c r="AW362" s="260"/>
      <c r="AX362" s="233"/>
      <c r="AY362" s="233"/>
      <c r="AZ362" s="234"/>
      <c r="BA362" s="260"/>
      <c r="BB362" s="233"/>
      <c r="BC362" s="277"/>
      <c r="BD362" s="234"/>
      <c r="BE362" s="179"/>
      <c r="BF362" s="233"/>
      <c r="BG362" s="233"/>
      <c r="BH362" s="181"/>
      <c r="BI362" s="179"/>
      <c r="BJ362" s="180"/>
      <c r="BK362" s="180"/>
      <c r="BL362" s="181"/>
      <c r="BM362" s="153">
        <f>COUNTIF(O362:AA362,"E")</f>
        <v>0</v>
      </c>
      <c r="BN362" s="154">
        <f>COUNTIF(AB362:AM362,"E")</f>
        <v>0</v>
      </c>
      <c r="BO362" s="154">
        <f>COUNTIF(AN362:AZ362,"E")</f>
        <v>0</v>
      </c>
      <c r="BP362" s="154">
        <f>COUNTIF(BA362:BL362,"E")</f>
        <v>0</v>
      </c>
      <c r="BQ362" s="155">
        <f t="shared" si="131"/>
        <v>0</v>
      </c>
      <c r="BR362" s="523"/>
      <c r="BS362" s="523"/>
      <c r="BT362" s="523"/>
      <c r="BU362" s="523"/>
      <c r="BV362" s="523"/>
    </row>
    <row r="363" spans="1:74" s="5" customFormat="1" ht="19.5" hidden="1" customHeight="1" outlineLevel="1" x14ac:dyDescent="0.25">
      <c r="A363" s="1090">
        <v>195</v>
      </c>
      <c r="B363" s="1099"/>
      <c r="C363" s="986"/>
      <c r="D363" s="1091" t="s">
        <v>396</v>
      </c>
      <c r="E363" s="1092"/>
      <c r="F363" s="1100" t="s">
        <v>397</v>
      </c>
      <c r="G363" s="12" t="s">
        <v>76</v>
      </c>
      <c r="H363" s="758" t="s">
        <v>77</v>
      </c>
      <c r="I363" s="758" t="s">
        <v>77</v>
      </c>
      <c r="J363" s="758"/>
      <c r="K363" s="758" t="s">
        <v>77</v>
      </c>
      <c r="L363" s="758" t="s">
        <v>77</v>
      </c>
      <c r="M363" s="805" t="s">
        <v>387</v>
      </c>
      <c r="N363" s="805" t="s">
        <v>385</v>
      </c>
      <c r="O363" s="159"/>
      <c r="P363" s="505"/>
      <c r="Q363" s="505"/>
      <c r="R363" s="160"/>
      <c r="S363" s="159" t="s">
        <v>76</v>
      </c>
      <c r="T363" s="505"/>
      <c r="U363" s="505"/>
      <c r="V363" s="265"/>
      <c r="W363" s="159"/>
      <c r="X363" s="190"/>
      <c r="Y363" s="505"/>
      <c r="Z363" s="505"/>
      <c r="AA363" s="160"/>
      <c r="AB363" s="182" t="s">
        <v>76</v>
      </c>
      <c r="AC363" s="182"/>
      <c r="AD363" s="505"/>
      <c r="AE363" s="505"/>
      <c r="AF363" s="159"/>
      <c r="AG363" s="505"/>
      <c r="AH363" s="505"/>
      <c r="AI363" s="505"/>
      <c r="AJ363" s="159" t="s">
        <v>76</v>
      </c>
      <c r="AK363" s="505"/>
      <c r="AL363" s="505"/>
      <c r="AM363" s="505"/>
      <c r="AN363" s="159"/>
      <c r="AO363" s="505"/>
      <c r="AP363" s="505"/>
      <c r="AQ363" s="505"/>
      <c r="AR363" s="160"/>
      <c r="AS363" s="451" t="s">
        <v>76</v>
      </c>
      <c r="AT363" s="497"/>
      <c r="AU363" s="497"/>
      <c r="AV363" s="497"/>
      <c r="AW363" s="451"/>
      <c r="AX363" s="497"/>
      <c r="AY363" s="497"/>
      <c r="AZ363" s="497"/>
      <c r="BA363" s="451" t="s">
        <v>76</v>
      </c>
      <c r="BB363" s="497"/>
      <c r="BC363" s="497"/>
      <c r="BD363" s="445"/>
      <c r="BE363" s="159"/>
      <c r="BF363" s="505"/>
      <c r="BG363" s="505"/>
      <c r="BH363" s="505"/>
      <c r="BI363" s="159" t="s">
        <v>76</v>
      </c>
      <c r="BJ363" s="505"/>
      <c r="BK363" s="505"/>
      <c r="BL363" s="160"/>
      <c r="BM363" s="156">
        <f>COUNTIF(O363:AA363,"P")</f>
        <v>1</v>
      </c>
      <c r="BN363" s="157">
        <f>COUNTIF(AB363:AM363,"P")</f>
        <v>2</v>
      </c>
      <c r="BO363" s="157">
        <f>COUNTIF(AN363:AZ363,"P")</f>
        <v>1</v>
      </c>
      <c r="BP363" s="157">
        <f>COUNTIF(BA363:BL363,"P")</f>
        <v>2</v>
      </c>
      <c r="BQ363" s="157">
        <f t="shared" si="131"/>
        <v>6</v>
      </c>
      <c r="BR363" s="523">
        <f>+SUM(BM364)/(BM363)</f>
        <v>0</v>
      </c>
      <c r="BS363" s="523">
        <f>+SUM(BN364)/(BN363)</f>
        <v>0</v>
      </c>
      <c r="BT363" s="523">
        <f>+SUM(BO364)/(BO363)</f>
        <v>0</v>
      </c>
      <c r="BU363" s="523">
        <f>+SUM(BP364)/(BP363)</f>
        <v>0</v>
      </c>
      <c r="BV363" s="523">
        <f>+SUM(BQ364)/(BQ363)</f>
        <v>0</v>
      </c>
    </row>
    <row r="364" spans="1:74" s="5" customFormat="1" ht="19.5" hidden="1" customHeight="1" outlineLevel="1" thickBot="1" x14ac:dyDescent="0.3">
      <c r="A364" s="1090"/>
      <c r="B364" s="1099"/>
      <c r="C364" s="986"/>
      <c r="D364" s="1093"/>
      <c r="E364" s="1094"/>
      <c r="F364" s="1101"/>
      <c r="G364" s="12" t="s">
        <v>80</v>
      </c>
      <c r="H364" s="758"/>
      <c r="I364" s="758"/>
      <c r="J364" s="758"/>
      <c r="K364" s="758"/>
      <c r="L364" s="758"/>
      <c r="M364" s="806"/>
      <c r="N364" s="806"/>
      <c r="O364" s="161"/>
      <c r="P364" s="162"/>
      <c r="Q364" s="162"/>
      <c r="R364" s="163"/>
      <c r="S364" s="161"/>
      <c r="T364" s="180"/>
      <c r="U364" s="180"/>
      <c r="V364" s="274"/>
      <c r="W364" s="161"/>
      <c r="X364" s="180"/>
      <c r="Y364" s="180"/>
      <c r="Z364" s="180"/>
      <c r="AA364" s="169"/>
      <c r="AB364" s="232"/>
      <c r="AC364" s="233"/>
      <c r="AD364" s="233"/>
      <c r="AE364" s="234"/>
      <c r="AF364" s="179"/>
      <c r="AG364" s="180"/>
      <c r="AH364" s="180"/>
      <c r="AI364" s="181"/>
      <c r="AJ364" s="179"/>
      <c r="AK364" s="180"/>
      <c r="AL364" s="180"/>
      <c r="AM364" s="181"/>
      <c r="AN364" s="179"/>
      <c r="AO364" s="180"/>
      <c r="AP364" s="180"/>
      <c r="AQ364" s="181"/>
      <c r="AR364" s="169"/>
      <c r="AS364" s="260"/>
      <c r="AT364" s="233"/>
      <c r="AU364" s="233"/>
      <c r="AV364" s="234"/>
      <c r="AW364" s="260"/>
      <c r="AX364" s="233"/>
      <c r="AY364" s="233"/>
      <c r="AZ364" s="234"/>
      <c r="BA364" s="260"/>
      <c r="BB364" s="233"/>
      <c r="BC364" s="277"/>
      <c r="BD364" s="234"/>
      <c r="BE364" s="179"/>
      <c r="BF364" s="233"/>
      <c r="BG364" s="233"/>
      <c r="BH364" s="181"/>
      <c r="BI364" s="179"/>
      <c r="BJ364" s="180"/>
      <c r="BK364" s="180"/>
      <c r="BL364" s="181"/>
      <c r="BM364" s="153">
        <f>COUNTIF(O364:AA364,"E")</f>
        <v>0</v>
      </c>
      <c r="BN364" s="154">
        <f>COUNTIF(AB364:AM364,"E")</f>
        <v>0</v>
      </c>
      <c r="BO364" s="154">
        <f>COUNTIF(AN364:AZ364,"E")</f>
        <v>0</v>
      </c>
      <c r="BP364" s="154">
        <f>COUNTIF(BA364:BL364,"E")</f>
        <v>0</v>
      </c>
      <c r="BQ364" s="155">
        <f t="shared" si="131"/>
        <v>0</v>
      </c>
      <c r="BR364" s="523"/>
      <c r="BS364" s="523"/>
      <c r="BT364" s="523"/>
      <c r="BU364" s="523"/>
      <c r="BV364" s="523"/>
    </row>
    <row r="365" spans="1:74" s="5" customFormat="1" ht="19.5" hidden="1" customHeight="1" outlineLevel="1" x14ac:dyDescent="0.25">
      <c r="A365" s="1102"/>
      <c r="B365" s="1099"/>
      <c r="C365" s="986"/>
      <c r="D365" s="1091" t="s">
        <v>398</v>
      </c>
      <c r="E365" s="1092"/>
      <c r="F365" s="769" t="s">
        <v>399</v>
      </c>
      <c r="G365" s="12" t="s">
        <v>76</v>
      </c>
      <c r="H365" s="758" t="s">
        <v>77</v>
      </c>
      <c r="I365" s="758" t="s">
        <v>77</v>
      </c>
      <c r="J365" s="758"/>
      <c r="K365" s="758"/>
      <c r="L365" s="758" t="s">
        <v>77</v>
      </c>
      <c r="M365" s="805" t="s">
        <v>387</v>
      </c>
      <c r="N365" s="805" t="s">
        <v>385</v>
      </c>
      <c r="O365" s="159"/>
      <c r="P365" s="505"/>
      <c r="Q365" s="505"/>
      <c r="R365" s="160"/>
      <c r="S365" s="159"/>
      <c r="T365" s="505"/>
      <c r="U365" s="505"/>
      <c r="V365" s="265"/>
      <c r="W365" s="159"/>
      <c r="X365" s="190"/>
      <c r="Y365" s="505"/>
      <c r="Z365" s="505"/>
      <c r="AA365" s="160"/>
      <c r="AB365" s="182"/>
      <c r="AC365" s="182"/>
      <c r="AD365" s="505"/>
      <c r="AE365" s="505" t="s">
        <v>76</v>
      </c>
      <c r="AF365" s="159"/>
      <c r="AG365" s="505"/>
      <c r="AH365" s="505"/>
      <c r="AI365" s="505"/>
      <c r="AJ365" s="159"/>
      <c r="AK365" s="505"/>
      <c r="AL365" s="505"/>
      <c r="AM365" s="505"/>
      <c r="AN365" s="159"/>
      <c r="AO365" s="505"/>
      <c r="AP365" s="505"/>
      <c r="AQ365" s="505"/>
      <c r="AR365" s="160"/>
      <c r="AS365" s="451"/>
      <c r="AT365" s="497"/>
      <c r="AU365" s="497"/>
      <c r="AV365" s="497" t="s">
        <v>76</v>
      </c>
      <c r="AW365" s="451"/>
      <c r="AX365" s="497"/>
      <c r="AY365" s="497"/>
      <c r="AZ365" s="497"/>
      <c r="BA365" s="451"/>
      <c r="BB365" s="497"/>
      <c r="BC365" s="497"/>
      <c r="BD365" s="445"/>
      <c r="BE365" s="159"/>
      <c r="BF365" s="505"/>
      <c r="BG365" s="505"/>
      <c r="BH365" s="505"/>
      <c r="BI365" s="159"/>
      <c r="BJ365" s="505"/>
      <c r="BK365" s="505"/>
      <c r="BL365" s="160" t="s">
        <v>76</v>
      </c>
      <c r="BM365" s="156">
        <f>COUNTIF(O365:AA365,"P")</f>
        <v>0</v>
      </c>
      <c r="BN365" s="157">
        <f>COUNTIF(AB365:AM365,"P")</f>
        <v>1</v>
      </c>
      <c r="BO365" s="157">
        <f>COUNTIF(AN365:AZ365,"P")</f>
        <v>1</v>
      </c>
      <c r="BP365" s="157">
        <f>COUNTIF(BA365:BL365,"P")</f>
        <v>1</v>
      </c>
      <c r="BQ365" s="157">
        <f t="shared" ref="BQ365:BQ372" si="132">SUM(BM365:BP365)</f>
        <v>3</v>
      </c>
      <c r="BR365" s="523" t="e">
        <f>+SUM(BM366)/(BM365)</f>
        <v>#DIV/0!</v>
      </c>
      <c r="BS365" s="523">
        <f>+SUM(BN366)/(BN365)</f>
        <v>0</v>
      </c>
      <c r="BT365" s="523">
        <f>+SUM(BO366)/(BO365)</f>
        <v>0</v>
      </c>
      <c r="BU365" s="523">
        <f>+SUM(BP366)/(BP365)</f>
        <v>0</v>
      </c>
      <c r="BV365" s="523">
        <f>+SUM(BQ366)/(BQ365)</f>
        <v>0</v>
      </c>
    </row>
    <row r="366" spans="1:74" s="5" customFormat="1" ht="19.5" hidden="1" customHeight="1" outlineLevel="1" thickBot="1" x14ac:dyDescent="0.3">
      <c r="A366" s="1102"/>
      <c r="B366" s="1099"/>
      <c r="C366" s="986"/>
      <c r="D366" s="1093"/>
      <c r="E366" s="1094"/>
      <c r="F366" s="770"/>
      <c r="G366" s="12" t="s">
        <v>80</v>
      </c>
      <c r="H366" s="758"/>
      <c r="I366" s="758"/>
      <c r="J366" s="758"/>
      <c r="K366" s="758"/>
      <c r="L366" s="758"/>
      <c r="M366" s="806"/>
      <c r="N366" s="806"/>
      <c r="O366" s="161"/>
      <c r="P366" s="162"/>
      <c r="Q366" s="162"/>
      <c r="R366" s="163"/>
      <c r="S366" s="161"/>
      <c r="T366" s="180"/>
      <c r="U366" s="180"/>
      <c r="V366" s="274"/>
      <c r="W366" s="161"/>
      <c r="X366" s="180"/>
      <c r="Y366" s="180"/>
      <c r="Z366" s="180"/>
      <c r="AA366" s="163"/>
      <c r="AB366" s="232"/>
      <c r="AC366" s="233"/>
      <c r="AD366" s="233"/>
      <c r="AE366" s="234"/>
      <c r="AF366" s="179"/>
      <c r="AG366" s="180"/>
      <c r="AH366" s="180"/>
      <c r="AI366" s="181"/>
      <c r="AJ366" s="179"/>
      <c r="AK366" s="180"/>
      <c r="AL366" s="180"/>
      <c r="AM366" s="181"/>
      <c r="AN366" s="179"/>
      <c r="AO366" s="180"/>
      <c r="AP366" s="180"/>
      <c r="AQ366" s="181"/>
      <c r="AR366" s="163"/>
      <c r="AS366" s="260"/>
      <c r="AT366" s="233"/>
      <c r="AU366" s="233"/>
      <c r="AV366" s="234"/>
      <c r="AW366" s="260"/>
      <c r="AX366" s="233"/>
      <c r="AY366" s="233"/>
      <c r="AZ366" s="234"/>
      <c r="BA366" s="260"/>
      <c r="BB366" s="233"/>
      <c r="BC366" s="277"/>
      <c r="BD366" s="234"/>
      <c r="BE366" s="179"/>
      <c r="BF366" s="233"/>
      <c r="BG366" s="233"/>
      <c r="BH366" s="181"/>
      <c r="BI366" s="179"/>
      <c r="BJ366" s="180"/>
      <c r="BK366" s="180"/>
      <c r="BL366" s="181"/>
      <c r="BM366" s="153">
        <f>COUNTIF(O366:AA366,"E")</f>
        <v>0</v>
      </c>
      <c r="BN366" s="154">
        <f>COUNTIF(AB366:AM366,"E")</f>
        <v>0</v>
      </c>
      <c r="BO366" s="154">
        <f>COUNTIF(AN366:AZ366,"E")</f>
        <v>0</v>
      </c>
      <c r="BP366" s="154">
        <f>COUNTIF(BA366:BL366,"E")</f>
        <v>0</v>
      </c>
      <c r="BQ366" s="155">
        <f t="shared" si="132"/>
        <v>0</v>
      </c>
      <c r="BR366" s="523"/>
      <c r="BS366" s="523"/>
      <c r="BT366" s="523"/>
      <c r="BU366" s="523"/>
      <c r="BV366" s="523"/>
    </row>
    <row r="367" spans="1:74" s="5" customFormat="1" ht="16.5" hidden="1" customHeight="1" outlineLevel="1" x14ac:dyDescent="0.25">
      <c r="A367" s="1102"/>
      <c r="B367" s="1099"/>
      <c r="C367" s="986"/>
      <c r="D367" s="1091" t="s">
        <v>400</v>
      </c>
      <c r="E367" s="1092"/>
      <c r="F367" s="769" t="s">
        <v>401</v>
      </c>
      <c r="G367" s="12" t="s">
        <v>76</v>
      </c>
      <c r="H367" s="758" t="s">
        <v>77</v>
      </c>
      <c r="I367" s="758" t="s">
        <v>77</v>
      </c>
      <c r="J367" s="758"/>
      <c r="K367" s="758"/>
      <c r="L367" s="758" t="s">
        <v>77</v>
      </c>
      <c r="M367" s="805" t="s">
        <v>387</v>
      </c>
      <c r="N367" s="805" t="s">
        <v>385</v>
      </c>
      <c r="O367" s="159"/>
      <c r="P367" s="505"/>
      <c r="Q367" s="505"/>
      <c r="R367" s="160"/>
      <c r="S367" s="159"/>
      <c r="T367" s="505"/>
      <c r="U367" s="505"/>
      <c r="V367" s="265"/>
      <c r="W367" s="159"/>
      <c r="X367" s="505"/>
      <c r="Y367" s="505" t="s">
        <v>76</v>
      </c>
      <c r="Z367" s="160"/>
      <c r="AA367" s="166"/>
      <c r="AB367" s="182"/>
      <c r="AC367" s="182"/>
      <c r="AD367" s="497"/>
      <c r="AE367" s="445"/>
      <c r="AF367" s="159"/>
      <c r="AG367" s="505"/>
      <c r="AH367" s="505"/>
      <c r="AI367" s="160"/>
      <c r="AJ367" s="159"/>
      <c r="AK367" s="505"/>
      <c r="AL367" s="505"/>
      <c r="AM367" s="160"/>
      <c r="AN367" s="159"/>
      <c r="AO367" s="505" t="s">
        <v>76</v>
      </c>
      <c r="AP367" s="505"/>
      <c r="AQ367" s="160"/>
      <c r="AR367" s="165"/>
      <c r="AS367" s="451"/>
      <c r="AT367" s="497"/>
      <c r="AU367" s="497"/>
      <c r="AV367" s="445"/>
      <c r="AW367" s="451"/>
      <c r="AX367" s="497"/>
      <c r="AY367" s="497"/>
      <c r="AZ367" s="445"/>
      <c r="BA367" s="451"/>
      <c r="BB367" s="497"/>
      <c r="BC367" s="490"/>
      <c r="BD367" s="445"/>
      <c r="BE367" s="159"/>
      <c r="BF367" s="505"/>
      <c r="BG367" s="505" t="s">
        <v>76</v>
      </c>
      <c r="BH367" s="160"/>
      <c r="BI367" s="159"/>
      <c r="BJ367" s="505"/>
      <c r="BK367" s="505"/>
      <c r="BL367" s="160"/>
      <c r="BM367" s="156">
        <f>COUNTIF(O367:AA367,"P")</f>
        <v>1</v>
      </c>
      <c r="BN367" s="157">
        <f>COUNTIF(AB367:AM367,"P")</f>
        <v>0</v>
      </c>
      <c r="BO367" s="157">
        <f>COUNTIF(AN367:AZ367,"P")</f>
        <v>1</v>
      </c>
      <c r="BP367" s="157">
        <f>COUNTIF(BA367:BL367,"P")</f>
        <v>1</v>
      </c>
      <c r="BQ367" s="157">
        <f t="shared" si="132"/>
        <v>3</v>
      </c>
      <c r="BR367" s="523">
        <f>+SUM(BM368)/(BM367)</f>
        <v>0</v>
      </c>
      <c r="BS367" s="523" t="e">
        <f>+SUM(BN368)/(BN367)</f>
        <v>#DIV/0!</v>
      </c>
      <c r="BT367" s="523">
        <f>+SUM(BO368)/(BO367)</f>
        <v>0</v>
      </c>
      <c r="BU367" s="523">
        <f>+SUM(BP368)/(BP367)</f>
        <v>0</v>
      </c>
      <c r="BV367" s="523">
        <f>+SUM(BQ368)/(BQ367)</f>
        <v>0</v>
      </c>
    </row>
    <row r="368" spans="1:74" s="5" customFormat="1" ht="16.5" hidden="1" customHeight="1" outlineLevel="1" thickBot="1" x14ac:dyDescent="0.3">
      <c r="A368" s="1102"/>
      <c r="B368" s="1099"/>
      <c r="C368" s="986"/>
      <c r="D368" s="1093"/>
      <c r="E368" s="1094"/>
      <c r="F368" s="770"/>
      <c r="G368" s="12" t="s">
        <v>80</v>
      </c>
      <c r="H368" s="758"/>
      <c r="I368" s="758"/>
      <c r="J368" s="758"/>
      <c r="K368" s="758"/>
      <c r="L368" s="758"/>
      <c r="M368" s="806"/>
      <c r="N368" s="806"/>
      <c r="O368" s="161"/>
      <c r="P368" s="162"/>
      <c r="Q368" s="162"/>
      <c r="R368" s="163"/>
      <c r="S368" s="161"/>
      <c r="T368" s="180"/>
      <c r="U368" s="180"/>
      <c r="V368" s="274"/>
      <c r="W368" s="161"/>
      <c r="X368" s="180"/>
      <c r="Y368" s="180"/>
      <c r="Z368" s="180"/>
      <c r="AA368" s="163"/>
      <c r="AB368" s="232"/>
      <c r="AC368" s="233"/>
      <c r="AD368" s="233"/>
      <c r="AE368" s="234"/>
      <c r="AF368" s="179"/>
      <c r="AG368" s="180"/>
      <c r="AH368" s="180"/>
      <c r="AI368" s="181"/>
      <c r="AJ368" s="179"/>
      <c r="AK368" s="180"/>
      <c r="AL368" s="180"/>
      <c r="AM368" s="181"/>
      <c r="AN368" s="179"/>
      <c r="AO368" s="180"/>
      <c r="AP368" s="180"/>
      <c r="AQ368" s="181"/>
      <c r="AR368" s="163"/>
      <c r="AS368" s="260"/>
      <c r="AT368" s="233"/>
      <c r="AU368" s="233"/>
      <c r="AV368" s="234"/>
      <c r="AW368" s="260"/>
      <c r="AX368" s="233"/>
      <c r="AY368" s="233"/>
      <c r="AZ368" s="234"/>
      <c r="BA368" s="260"/>
      <c r="BB368" s="233"/>
      <c r="BC368" s="277"/>
      <c r="BD368" s="234"/>
      <c r="BE368" s="179"/>
      <c r="BF368" s="233"/>
      <c r="BG368" s="233"/>
      <c r="BH368" s="181"/>
      <c r="BI368" s="179"/>
      <c r="BJ368" s="180"/>
      <c r="BK368" s="180"/>
      <c r="BL368" s="181"/>
      <c r="BM368" s="153">
        <f>COUNTIF(O368:AA368,"E")</f>
        <v>0</v>
      </c>
      <c r="BN368" s="154">
        <f>COUNTIF(AB368:AM368,"E")</f>
        <v>0</v>
      </c>
      <c r="BO368" s="154">
        <f>COUNTIF(AN368:AZ368,"E")</f>
        <v>0</v>
      </c>
      <c r="BP368" s="154">
        <f>COUNTIF(BA368:BL368,"E")</f>
        <v>0</v>
      </c>
      <c r="BQ368" s="155">
        <f t="shared" si="132"/>
        <v>0</v>
      </c>
      <c r="BR368" s="523"/>
      <c r="BS368" s="523"/>
      <c r="BT368" s="523"/>
      <c r="BU368" s="523"/>
      <c r="BV368" s="523"/>
    </row>
    <row r="369" spans="1:74" s="5" customFormat="1" ht="54.75" hidden="1" customHeight="1" outlineLevel="1" x14ac:dyDescent="0.25">
      <c r="A369" s="1102"/>
      <c r="B369" s="1099"/>
      <c r="C369" s="986"/>
      <c r="D369" s="1095" t="s">
        <v>623</v>
      </c>
      <c r="E369" s="1096"/>
      <c r="F369" s="1100" t="s">
        <v>402</v>
      </c>
      <c r="G369" s="781" t="s">
        <v>76</v>
      </c>
      <c r="H369" s="758" t="s">
        <v>77</v>
      </c>
      <c r="I369" s="758" t="s">
        <v>77</v>
      </c>
      <c r="J369" s="758"/>
      <c r="K369" s="758" t="s">
        <v>77</v>
      </c>
      <c r="L369" s="758" t="s">
        <v>77</v>
      </c>
      <c r="M369" s="805" t="s">
        <v>387</v>
      </c>
      <c r="N369" s="805" t="s">
        <v>385</v>
      </c>
      <c r="O369" s="282"/>
      <c r="P369" s="165"/>
      <c r="Q369" s="165"/>
      <c r="R369" s="166" t="s">
        <v>76</v>
      </c>
      <c r="S369" s="164" t="s">
        <v>76</v>
      </c>
      <c r="T369" s="176"/>
      <c r="U369" s="176"/>
      <c r="V369" s="276"/>
      <c r="W369" s="164" t="s">
        <v>76</v>
      </c>
      <c r="X369" s="165"/>
      <c r="Y369" s="165"/>
      <c r="Z369" s="165"/>
      <c r="AA369" s="160"/>
      <c r="AB369" s="449" t="s">
        <v>76</v>
      </c>
      <c r="AC369" s="450"/>
      <c r="AD369" s="450"/>
      <c r="AE369" s="165"/>
      <c r="AF369" s="164" t="s">
        <v>76</v>
      </c>
      <c r="AG369" s="165"/>
      <c r="AH369" s="165"/>
      <c r="AI369" s="165"/>
      <c r="AJ369" s="164" t="s">
        <v>76</v>
      </c>
      <c r="AK369" s="165"/>
      <c r="AL369" s="165"/>
      <c r="AM369" s="165"/>
      <c r="AN369" s="164" t="s">
        <v>76</v>
      </c>
      <c r="AO369" s="165"/>
      <c r="AP369" s="165"/>
      <c r="AQ369" s="165"/>
      <c r="AR369" s="160"/>
      <c r="AS369" s="453" t="s">
        <v>76</v>
      </c>
      <c r="AT369" s="450"/>
      <c r="AU369" s="450"/>
      <c r="AV369" s="165"/>
      <c r="AW369" s="453" t="s">
        <v>76</v>
      </c>
      <c r="AX369" s="450"/>
      <c r="AY369" s="450"/>
      <c r="AZ369" s="165"/>
      <c r="BA369" s="454" t="s">
        <v>76</v>
      </c>
      <c r="BB369" s="455"/>
      <c r="BC369" s="456"/>
      <c r="BD369" s="165"/>
      <c r="BE369" s="164" t="s">
        <v>76</v>
      </c>
      <c r="BF369" s="165"/>
      <c r="BG369" s="165"/>
      <c r="BH369" s="165"/>
      <c r="BI369" s="164"/>
      <c r="BJ369" s="165"/>
      <c r="BK369" s="165"/>
      <c r="BL369" s="166"/>
      <c r="BM369" s="156">
        <f>COUNTIF(O369:AA369,"P")</f>
        <v>3</v>
      </c>
      <c r="BN369" s="157">
        <f>COUNTIF(AB369:AM369,"P")</f>
        <v>3</v>
      </c>
      <c r="BO369" s="157">
        <f>COUNTIF(AN369:AZ369,"P")</f>
        <v>3</v>
      </c>
      <c r="BP369" s="157">
        <f>COUNTIF(BA369:BL369,"P")</f>
        <v>2</v>
      </c>
      <c r="BQ369" s="157">
        <f t="shared" si="132"/>
        <v>11</v>
      </c>
      <c r="BR369" s="523">
        <f>+SUM(BM370)/(BM369)</f>
        <v>0</v>
      </c>
      <c r="BS369" s="523">
        <f>+SUM(BN370)/(BN369)</f>
        <v>0</v>
      </c>
      <c r="BT369" s="523">
        <f>+SUM(BO370)/(BO369)</f>
        <v>0</v>
      </c>
      <c r="BU369" s="523">
        <f>+SUM(BP370)/(BP369)</f>
        <v>0</v>
      </c>
      <c r="BV369" s="523">
        <f>+SUM(BQ370)/(BQ369)</f>
        <v>0</v>
      </c>
    </row>
    <row r="370" spans="1:74" s="5" customFormat="1" ht="36.75" hidden="1" customHeight="1" outlineLevel="1" thickBot="1" x14ac:dyDescent="0.3">
      <c r="A370" s="1102"/>
      <c r="B370" s="1099"/>
      <c r="C370" s="986"/>
      <c r="D370" s="1097"/>
      <c r="E370" s="1098"/>
      <c r="F370" s="1101"/>
      <c r="G370" s="12" t="s">
        <v>80</v>
      </c>
      <c r="H370" s="758"/>
      <c r="I370" s="758"/>
      <c r="J370" s="758"/>
      <c r="K370" s="758"/>
      <c r="L370" s="758"/>
      <c r="M370" s="806"/>
      <c r="N370" s="806"/>
      <c r="O370" s="229"/>
      <c r="P370" s="162"/>
      <c r="Q370" s="162"/>
      <c r="R370" s="163"/>
      <c r="S370" s="161"/>
      <c r="T370" s="180"/>
      <c r="U370" s="180"/>
      <c r="V370" s="274"/>
      <c r="W370" s="161"/>
      <c r="X370" s="162"/>
      <c r="Y370" s="162"/>
      <c r="Z370" s="162"/>
      <c r="AA370" s="163"/>
      <c r="AB370" s="446"/>
      <c r="AC370" s="447"/>
      <c r="AD370" s="447"/>
      <c r="AE370" s="448"/>
      <c r="AF370" s="161"/>
      <c r="AG370" s="162"/>
      <c r="AH370" s="162"/>
      <c r="AI370" s="163"/>
      <c r="AJ370" s="161"/>
      <c r="AK370" s="162"/>
      <c r="AL370" s="162"/>
      <c r="AM370" s="163"/>
      <c r="AN370" s="161"/>
      <c r="AO370" s="162"/>
      <c r="AP370" s="162"/>
      <c r="AQ370" s="163"/>
      <c r="AR370" s="163"/>
      <c r="AS370" s="452"/>
      <c r="AT370" s="447"/>
      <c r="AU370" s="447"/>
      <c r="AV370" s="448"/>
      <c r="AW370" s="452"/>
      <c r="AX370" s="447"/>
      <c r="AY370" s="447"/>
      <c r="AZ370" s="448"/>
      <c r="BA370" s="260"/>
      <c r="BB370" s="233"/>
      <c r="BC370" s="277"/>
      <c r="BD370" s="234"/>
      <c r="BE370" s="161"/>
      <c r="BF370" s="162"/>
      <c r="BG370" s="162"/>
      <c r="BH370" s="163"/>
      <c r="BI370" s="161"/>
      <c r="BJ370" s="162"/>
      <c r="BK370" s="162"/>
      <c r="BL370" s="163"/>
      <c r="BM370" s="153">
        <f>COUNTIF(O370:AA370,"E")</f>
        <v>0</v>
      </c>
      <c r="BN370" s="154">
        <f>COUNTIF(AB370:AM370,"E")</f>
        <v>0</v>
      </c>
      <c r="BO370" s="154">
        <f>COUNTIF(AN370:AZ370,"E")</f>
        <v>0</v>
      </c>
      <c r="BP370" s="154">
        <f>COUNTIF(BA370:BL370,"E")</f>
        <v>0</v>
      </c>
      <c r="BQ370" s="155">
        <f t="shared" si="132"/>
        <v>0</v>
      </c>
      <c r="BR370" s="523"/>
      <c r="BS370" s="523"/>
      <c r="BT370" s="523"/>
      <c r="BU370" s="523"/>
      <c r="BV370" s="523"/>
    </row>
    <row r="371" spans="1:74" s="5" customFormat="1" ht="18" hidden="1" customHeight="1" outlineLevel="1" x14ac:dyDescent="0.25">
      <c r="A371" s="1102"/>
      <c r="B371" s="1099"/>
      <c r="C371" s="986"/>
      <c r="D371" s="1095" t="s">
        <v>403</v>
      </c>
      <c r="E371" s="1096"/>
      <c r="F371" s="1100" t="s">
        <v>404</v>
      </c>
      <c r="G371" s="781" t="s">
        <v>76</v>
      </c>
      <c r="H371" s="758" t="s">
        <v>77</v>
      </c>
      <c r="I371" s="758" t="s">
        <v>77</v>
      </c>
      <c r="J371" s="758"/>
      <c r="K371" s="758"/>
      <c r="L371" s="758" t="s">
        <v>77</v>
      </c>
      <c r="M371" s="805" t="s">
        <v>387</v>
      </c>
      <c r="N371" s="805" t="s">
        <v>385</v>
      </c>
      <c r="O371" s="282"/>
      <c r="P371" s="165"/>
      <c r="Q371" s="165"/>
      <c r="R371" s="166"/>
      <c r="S371" s="164"/>
      <c r="T371" s="176"/>
      <c r="U371" s="176"/>
      <c r="V371" s="276" t="s">
        <v>76</v>
      </c>
      <c r="W371" s="164"/>
      <c r="X371" s="165"/>
      <c r="Y371" s="165"/>
      <c r="Z371" s="165" t="s">
        <v>76</v>
      </c>
      <c r="AA371" s="160"/>
      <c r="AB371" s="449"/>
      <c r="AC371" s="450"/>
      <c r="AD371" s="450"/>
      <c r="AE371" s="165" t="s">
        <v>76</v>
      </c>
      <c r="AF371" s="164"/>
      <c r="AG371" s="165"/>
      <c r="AH371" s="165"/>
      <c r="AI371" s="165" t="s">
        <v>76</v>
      </c>
      <c r="AJ371" s="164"/>
      <c r="AK371" s="165"/>
      <c r="AL371" s="165"/>
      <c r="AM371" s="165" t="s">
        <v>76</v>
      </c>
      <c r="AN371" s="164"/>
      <c r="AO371" s="165"/>
      <c r="AP371" s="165"/>
      <c r="AQ371" s="165" t="s">
        <v>76</v>
      </c>
      <c r="AR371" s="160"/>
      <c r="AS371" s="453"/>
      <c r="AT371" s="450"/>
      <c r="AU371" s="450"/>
      <c r="AV371" s="165" t="s">
        <v>76</v>
      </c>
      <c r="AW371" s="453"/>
      <c r="AX371" s="450"/>
      <c r="AY371" s="450"/>
      <c r="AZ371" s="165" t="s">
        <v>76</v>
      </c>
      <c r="BA371" s="454"/>
      <c r="BB371" s="455"/>
      <c r="BC371" s="456"/>
      <c r="BD371" s="165" t="s">
        <v>76</v>
      </c>
      <c r="BE371" s="164"/>
      <c r="BF371" s="165"/>
      <c r="BG371" s="165"/>
      <c r="BH371" s="165" t="s">
        <v>76</v>
      </c>
      <c r="BI371" s="164" t="s">
        <v>76</v>
      </c>
      <c r="BJ371" s="165"/>
      <c r="BK371" s="165"/>
      <c r="BL371" s="166"/>
      <c r="BM371" s="156">
        <f>COUNTIF(O371:AA371,"P")</f>
        <v>2</v>
      </c>
      <c r="BN371" s="157">
        <f>COUNTIF(AB371:AM371,"P")</f>
        <v>3</v>
      </c>
      <c r="BO371" s="157">
        <f>COUNTIF(AN371:AZ371,"P")</f>
        <v>3</v>
      </c>
      <c r="BP371" s="157">
        <f>COUNTIF(BA371:BL371,"P")</f>
        <v>3</v>
      </c>
      <c r="BQ371" s="157">
        <f t="shared" si="132"/>
        <v>11</v>
      </c>
      <c r="BR371" s="523">
        <f>+SUM(BM372)/(BM371)</f>
        <v>0</v>
      </c>
      <c r="BS371" s="523">
        <f>+SUM(BN372)/(BN371)</f>
        <v>0</v>
      </c>
      <c r="BT371" s="523">
        <f>+SUM(BO372)/(BO371)</f>
        <v>0</v>
      </c>
      <c r="BU371" s="523">
        <f>+SUM(BP372)/(BP371)</f>
        <v>0</v>
      </c>
      <c r="BV371" s="523">
        <f>+SUM(BQ372)/(BQ371)</f>
        <v>0</v>
      </c>
    </row>
    <row r="372" spans="1:74" s="5" customFormat="1" ht="18" hidden="1" customHeight="1" outlineLevel="1" thickBot="1" x14ac:dyDescent="0.3">
      <c r="A372" s="1102"/>
      <c r="B372" s="1099"/>
      <c r="C372" s="986"/>
      <c r="D372" s="1097"/>
      <c r="E372" s="1098"/>
      <c r="F372" s="1101"/>
      <c r="G372" s="12" t="s">
        <v>80</v>
      </c>
      <c r="H372" s="758"/>
      <c r="I372" s="758"/>
      <c r="J372" s="758"/>
      <c r="K372" s="758"/>
      <c r="L372" s="758"/>
      <c r="M372" s="806"/>
      <c r="N372" s="806"/>
      <c r="O372" s="229"/>
      <c r="P372" s="162"/>
      <c r="Q372" s="162"/>
      <c r="R372" s="163"/>
      <c r="S372" s="161"/>
      <c r="T372" s="180"/>
      <c r="U372" s="180"/>
      <c r="V372" s="274"/>
      <c r="W372" s="161"/>
      <c r="X372" s="162"/>
      <c r="Y372" s="162"/>
      <c r="Z372" s="162"/>
      <c r="AA372" s="163"/>
      <c r="AB372" s="446"/>
      <c r="AC372" s="447"/>
      <c r="AD372" s="447"/>
      <c r="AE372" s="448"/>
      <c r="AF372" s="161"/>
      <c r="AG372" s="162"/>
      <c r="AH372" s="162"/>
      <c r="AI372" s="163"/>
      <c r="AJ372" s="161"/>
      <c r="AK372" s="162"/>
      <c r="AL372" s="162"/>
      <c r="AM372" s="163"/>
      <c r="AN372" s="161"/>
      <c r="AO372" s="162"/>
      <c r="AP372" s="162"/>
      <c r="AQ372" s="163"/>
      <c r="AR372" s="163"/>
      <c r="AS372" s="452"/>
      <c r="AT372" s="447"/>
      <c r="AU372" s="447"/>
      <c r="AV372" s="448"/>
      <c r="AW372" s="452"/>
      <c r="AX372" s="447"/>
      <c r="AY372" s="447"/>
      <c r="AZ372" s="448"/>
      <c r="BA372" s="260"/>
      <c r="BB372" s="233"/>
      <c r="BC372" s="277"/>
      <c r="BD372" s="234"/>
      <c r="BE372" s="161"/>
      <c r="BF372" s="162"/>
      <c r="BG372" s="162"/>
      <c r="BH372" s="163"/>
      <c r="BI372" s="161"/>
      <c r="BJ372" s="162"/>
      <c r="BK372" s="162"/>
      <c r="BL372" s="163"/>
      <c r="BM372" s="153">
        <f>COUNTIF(O372:AA372,"E")</f>
        <v>0</v>
      </c>
      <c r="BN372" s="154">
        <f>COUNTIF(AB372:AM372,"E")</f>
        <v>0</v>
      </c>
      <c r="BO372" s="154">
        <f>COUNTIF(AN372:AZ372,"E")</f>
        <v>0</v>
      </c>
      <c r="BP372" s="154">
        <f>COUNTIF(BA372:BL372,"E")</f>
        <v>0</v>
      </c>
      <c r="BQ372" s="155">
        <f t="shared" si="132"/>
        <v>0</v>
      </c>
      <c r="BR372" s="523"/>
      <c r="BS372" s="523"/>
      <c r="BT372" s="523"/>
      <c r="BU372" s="523"/>
      <c r="BV372" s="523"/>
    </row>
    <row r="373" spans="1:74" s="5" customFormat="1" ht="28.5" hidden="1" customHeight="1" outlineLevel="1" x14ac:dyDescent="0.25">
      <c r="A373" s="1102"/>
      <c r="B373" s="1099"/>
      <c r="C373" s="986"/>
      <c r="D373" s="1095" t="s">
        <v>405</v>
      </c>
      <c r="E373" s="1096"/>
      <c r="F373" s="1100" t="s">
        <v>406</v>
      </c>
      <c r="G373" s="781" t="s">
        <v>76</v>
      </c>
      <c r="H373" s="758" t="s">
        <v>77</v>
      </c>
      <c r="I373" s="758" t="s">
        <v>77</v>
      </c>
      <c r="J373" s="758" t="s">
        <v>77</v>
      </c>
      <c r="K373" s="758" t="s">
        <v>77</v>
      </c>
      <c r="L373" s="758" t="s">
        <v>77</v>
      </c>
      <c r="M373" s="805" t="s">
        <v>387</v>
      </c>
      <c r="N373" s="805" t="s">
        <v>385</v>
      </c>
      <c r="O373" s="282"/>
      <c r="P373" s="165"/>
      <c r="Q373" s="165"/>
      <c r="R373" s="166"/>
      <c r="S373" s="164"/>
      <c r="T373" s="176"/>
      <c r="U373" s="176"/>
      <c r="V373" s="276"/>
      <c r="W373" s="164"/>
      <c r="X373" s="165"/>
      <c r="Y373" s="165"/>
      <c r="Z373" s="165"/>
      <c r="AA373" s="160"/>
      <c r="AB373" s="449"/>
      <c r="AC373" s="450"/>
      <c r="AD373" s="450"/>
      <c r="AE373" s="165"/>
      <c r="AF373" s="164"/>
      <c r="AG373" s="165"/>
      <c r="AH373" s="165"/>
      <c r="AI373" s="165"/>
      <c r="AJ373" s="164"/>
      <c r="AK373" s="165"/>
      <c r="AL373" s="165"/>
      <c r="AM373" s="165" t="s">
        <v>76</v>
      </c>
      <c r="AN373" s="164"/>
      <c r="AO373" s="165"/>
      <c r="AP373" s="165"/>
      <c r="AQ373" s="165"/>
      <c r="AR373" s="160"/>
      <c r="AS373" s="453"/>
      <c r="AT373" s="450"/>
      <c r="AU373" s="450"/>
      <c r="AV373" s="165"/>
      <c r="AW373" s="453"/>
      <c r="AX373" s="450"/>
      <c r="AY373" s="450"/>
      <c r="AZ373" s="165"/>
      <c r="BA373" s="454"/>
      <c r="BB373" s="455"/>
      <c r="BC373" s="456"/>
      <c r="BD373" s="165"/>
      <c r="BE373" s="164"/>
      <c r="BF373" s="165"/>
      <c r="BG373" s="165"/>
      <c r="BH373" s="165"/>
      <c r="BI373" s="164" t="s">
        <v>76</v>
      </c>
      <c r="BJ373" s="165"/>
      <c r="BK373" s="165"/>
      <c r="BL373" s="166"/>
      <c r="BM373" s="156">
        <f>COUNTIF(O373:AA373,"P")</f>
        <v>0</v>
      </c>
      <c r="BN373" s="157">
        <f>COUNTIF(AB373:AM373,"P")</f>
        <v>1</v>
      </c>
      <c r="BO373" s="157">
        <f>COUNTIF(AN373:AZ373,"P")</f>
        <v>0</v>
      </c>
      <c r="BP373" s="157">
        <f>COUNTIF(BA373:BL373,"P")</f>
        <v>1</v>
      </c>
      <c r="BQ373" s="157">
        <f t="shared" ref="BQ373:BQ378" si="133">SUM(BM373:BP373)</f>
        <v>2</v>
      </c>
      <c r="BR373" s="523" t="e">
        <f>+SUM(BM374)/(BM373)</f>
        <v>#DIV/0!</v>
      </c>
      <c r="BS373" s="523">
        <f>+SUM(BN374)/(BN373)</f>
        <v>0</v>
      </c>
      <c r="BT373" s="523" t="e">
        <f>+SUM(BO374)/(BO373)</f>
        <v>#DIV/0!</v>
      </c>
      <c r="BU373" s="523">
        <f>+SUM(BP374)/(BP373)</f>
        <v>0</v>
      </c>
      <c r="BV373" s="523">
        <f>+SUM(BQ374)/(BQ373)</f>
        <v>0</v>
      </c>
    </row>
    <row r="374" spans="1:74" s="5" customFormat="1" ht="28.5" hidden="1" customHeight="1" outlineLevel="1" thickBot="1" x14ac:dyDescent="0.3">
      <c r="A374" s="1102"/>
      <c r="B374" s="1099"/>
      <c r="C374" s="986"/>
      <c r="D374" s="1097"/>
      <c r="E374" s="1098"/>
      <c r="F374" s="1101"/>
      <c r="G374" s="12" t="s">
        <v>80</v>
      </c>
      <c r="H374" s="758"/>
      <c r="I374" s="758"/>
      <c r="J374" s="758"/>
      <c r="K374" s="758"/>
      <c r="L374" s="758"/>
      <c r="M374" s="806"/>
      <c r="N374" s="806"/>
      <c r="O374" s="229"/>
      <c r="P374" s="162"/>
      <c r="Q374" s="162"/>
      <c r="R374" s="163"/>
      <c r="S374" s="161"/>
      <c r="T374" s="180"/>
      <c r="U374" s="180"/>
      <c r="V374" s="274"/>
      <c r="W374" s="161"/>
      <c r="X374" s="162"/>
      <c r="Y374" s="162"/>
      <c r="Z374" s="162"/>
      <c r="AA374" s="163"/>
      <c r="AB374" s="446"/>
      <c r="AC374" s="447"/>
      <c r="AD374" s="447"/>
      <c r="AE374" s="448"/>
      <c r="AF374" s="161"/>
      <c r="AG374" s="162"/>
      <c r="AH374" s="162"/>
      <c r="AI374" s="163"/>
      <c r="AJ374" s="161"/>
      <c r="AK374" s="162"/>
      <c r="AL374" s="162"/>
      <c r="AM374" s="163"/>
      <c r="AN374" s="161"/>
      <c r="AO374" s="162"/>
      <c r="AP374" s="162"/>
      <c r="AQ374" s="163"/>
      <c r="AR374" s="163"/>
      <c r="AS374" s="452"/>
      <c r="AT374" s="447"/>
      <c r="AU374" s="447"/>
      <c r="AV374" s="448"/>
      <c r="AW374" s="452"/>
      <c r="AX374" s="447"/>
      <c r="AY374" s="447"/>
      <c r="AZ374" s="448"/>
      <c r="BA374" s="260"/>
      <c r="BB374" s="233"/>
      <c r="BC374" s="277"/>
      <c r="BD374" s="234"/>
      <c r="BE374" s="161"/>
      <c r="BF374" s="162"/>
      <c r="BG374" s="162"/>
      <c r="BH374" s="163"/>
      <c r="BI374" s="161"/>
      <c r="BJ374" s="162"/>
      <c r="BK374" s="162"/>
      <c r="BL374" s="163"/>
      <c r="BM374" s="153">
        <f>COUNTIF(O374:AA374,"E")</f>
        <v>0</v>
      </c>
      <c r="BN374" s="154">
        <f>COUNTIF(AB374:AM374,"E")</f>
        <v>0</v>
      </c>
      <c r="BO374" s="154">
        <f>COUNTIF(AN374:AZ374,"E")</f>
        <v>0</v>
      </c>
      <c r="BP374" s="154">
        <f>COUNTIF(BA374:BL374,"E")</f>
        <v>0</v>
      </c>
      <c r="BQ374" s="155">
        <f t="shared" si="133"/>
        <v>0</v>
      </c>
      <c r="BR374" s="523"/>
      <c r="BS374" s="523"/>
      <c r="BT374" s="523"/>
      <c r="BU374" s="523"/>
      <c r="BV374" s="523"/>
    </row>
    <row r="375" spans="1:74" s="5" customFormat="1" ht="29.25" hidden="1" customHeight="1" outlineLevel="1" x14ac:dyDescent="0.25">
      <c r="A375" s="1102"/>
      <c r="B375" s="1099"/>
      <c r="C375" s="986"/>
      <c r="D375" s="1091" t="s">
        <v>624</v>
      </c>
      <c r="E375" s="1092"/>
      <c r="F375" s="769" t="s">
        <v>407</v>
      </c>
      <c r="G375" s="12" t="s">
        <v>76</v>
      </c>
      <c r="H375" s="758" t="s">
        <v>77</v>
      </c>
      <c r="I375" s="758" t="s">
        <v>77</v>
      </c>
      <c r="J375" s="758"/>
      <c r="K375" s="758"/>
      <c r="L375" s="1103" t="s">
        <v>77</v>
      </c>
      <c r="M375" s="805" t="s">
        <v>387</v>
      </c>
      <c r="N375" s="805" t="s">
        <v>385</v>
      </c>
      <c r="O375" s="190"/>
      <c r="P375" s="505"/>
      <c r="Q375" s="505"/>
      <c r="R375" s="160" t="s">
        <v>76</v>
      </c>
      <c r="S375" s="497" t="s">
        <v>76</v>
      </c>
      <c r="T375" s="497"/>
      <c r="U375" s="505"/>
      <c r="V375" s="265"/>
      <c r="W375" s="159"/>
      <c r="X375" s="505"/>
      <c r="Y375" s="505"/>
      <c r="Z375" s="505"/>
      <c r="AA375" s="160"/>
      <c r="AB375" s="182"/>
      <c r="AC375" s="497"/>
      <c r="AD375" s="497"/>
      <c r="AE375" s="445"/>
      <c r="AF375" s="159"/>
      <c r="AG375" s="505"/>
      <c r="AH375" s="505"/>
      <c r="AI375" s="160"/>
      <c r="AJ375" s="159"/>
      <c r="AK375" s="505"/>
      <c r="AL375" s="505"/>
      <c r="AM375" s="160"/>
      <c r="AN375" s="159"/>
      <c r="AO375" s="505"/>
      <c r="AP375" s="505"/>
      <c r="AQ375" s="160"/>
      <c r="AR375" s="160"/>
      <c r="AS375" s="451"/>
      <c r="AT375" s="497"/>
      <c r="AU375" s="497"/>
      <c r="AV375" s="445"/>
      <c r="AW375" s="451"/>
      <c r="AX375" s="497"/>
      <c r="AY375" s="497"/>
      <c r="AZ375" s="445"/>
      <c r="BA375" s="451"/>
      <c r="BB375" s="497"/>
      <c r="BC375" s="490"/>
      <c r="BD375" s="445"/>
      <c r="BE375" s="159"/>
      <c r="BF375" s="505"/>
      <c r="BG375" s="505"/>
      <c r="BH375" s="160"/>
      <c r="BI375" s="159"/>
      <c r="BJ375" s="505"/>
      <c r="BK375" s="505"/>
      <c r="BL375" s="160"/>
      <c r="BM375" s="156">
        <f>COUNTIF(O375:AA375,"P")</f>
        <v>2</v>
      </c>
      <c r="BN375" s="157">
        <f>COUNTIF(AB375:AM375,"P")</f>
        <v>0</v>
      </c>
      <c r="BO375" s="157">
        <f>COUNTIF(AN375:AZ375,"P")</f>
        <v>0</v>
      </c>
      <c r="BP375" s="157">
        <f>COUNTIF(BA375:BL375,"P")</f>
        <v>0</v>
      </c>
      <c r="BQ375" s="157">
        <f t="shared" si="133"/>
        <v>2</v>
      </c>
      <c r="BR375" s="523">
        <f>+SUM(BM376)/(BM375)</f>
        <v>0</v>
      </c>
      <c r="BS375" s="523" t="e">
        <f>+SUM(BN376)/(BN375)</f>
        <v>#DIV/0!</v>
      </c>
      <c r="BT375" s="523" t="e">
        <f>+SUM(BO376)/(BO375)</f>
        <v>#DIV/0!</v>
      </c>
      <c r="BU375" s="523" t="e">
        <f>+SUM(BP376)/(BP375)</f>
        <v>#DIV/0!</v>
      </c>
      <c r="BV375" s="523">
        <f>+SUM(BQ376)/(BQ375)</f>
        <v>0</v>
      </c>
    </row>
    <row r="376" spans="1:74" s="5" customFormat="1" ht="29.25" hidden="1" customHeight="1" outlineLevel="1" thickBot="1" x14ac:dyDescent="0.3">
      <c r="A376" s="1102"/>
      <c r="B376" s="1099"/>
      <c r="C376" s="986"/>
      <c r="D376" s="1093"/>
      <c r="E376" s="1094"/>
      <c r="F376" s="770"/>
      <c r="G376" s="12" t="s">
        <v>80</v>
      </c>
      <c r="H376" s="758"/>
      <c r="I376" s="758"/>
      <c r="J376" s="758"/>
      <c r="K376" s="758"/>
      <c r="L376" s="1103"/>
      <c r="M376" s="806"/>
      <c r="N376" s="806"/>
      <c r="O376" s="229"/>
      <c r="P376" s="162"/>
      <c r="Q376" s="162"/>
      <c r="R376" s="163"/>
      <c r="S376" s="161"/>
      <c r="T376" s="180"/>
      <c r="U376" s="180"/>
      <c r="V376" s="274"/>
      <c r="W376" s="161"/>
      <c r="X376" s="162"/>
      <c r="Y376" s="162"/>
      <c r="Z376" s="162"/>
      <c r="AA376" s="163"/>
      <c r="AB376" s="446"/>
      <c r="AC376" s="447"/>
      <c r="AD376" s="447"/>
      <c r="AE376" s="448"/>
      <c r="AF376" s="161"/>
      <c r="AG376" s="162"/>
      <c r="AH376" s="162"/>
      <c r="AI376" s="163"/>
      <c r="AJ376" s="161"/>
      <c r="AK376" s="162"/>
      <c r="AL376" s="162"/>
      <c r="AM376" s="163"/>
      <c r="AN376" s="161"/>
      <c r="AO376" s="162"/>
      <c r="AP376" s="162"/>
      <c r="AQ376" s="163"/>
      <c r="AR376" s="163"/>
      <c r="AS376" s="452"/>
      <c r="AT376" s="447"/>
      <c r="AU376" s="447"/>
      <c r="AV376" s="448"/>
      <c r="AW376" s="452"/>
      <c r="AX376" s="447"/>
      <c r="AY376" s="447"/>
      <c r="AZ376" s="448"/>
      <c r="BA376" s="260"/>
      <c r="BB376" s="233"/>
      <c r="BC376" s="277"/>
      <c r="BD376" s="234"/>
      <c r="BE376" s="161"/>
      <c r="BF376" s="447"/>
      <c r="BG376" s="162"/>
      <c r="BH376" s="163"/>
      <c r="BI376" s="161"/>
      <c r="BJ376" s="162"/>
      <c r="BK376" s="162"/>
      <c r="BL376" s="163"/>
      <c r="BM376" s="153">
        <f>COUNTIF(O376:AA376,"E")</f>
        <v>0</v>
      </c>
      <c r="BN376" s="154">
        <f>COUNTIF(AB376:AM376,"E")</f>
        <v>0</v>
      </c>
      <c r="BO376" s="154">
        <f>COUNTIF(AN376:AZ376,"E")</f>
        <v>0</v>
      </c>
      <c r="BP376" s="154">
        <f>COUNTIF(BA376:BL376,"E")</f>
        <v>0</v>
      </c>
      <c r="BQ376" s="155">
        <f t="shared" si="133"/>
        <v>0</v>
      </c>
      <c r="BR376" s="523"/>
      <c r="BS376" s="523"/>
      <c r="BT376" s="523"/>
      <c r="BU376" s="523"/>
      <c r="BV376" s="523"/>
    </row>
    <row r="377" spans="1:74" s="5" customFormat="1" ht="29.25" hidden="1" customHeight="1" outlineLevel="1" x14ac:dyDescent="0.25">
      <c r="A377" s="1102"/>
      <c r="B377" s="1099"/>
      <c r="C377" s="986"/>
      <c r="D377" s="1091" t="s">
        <v>625</v>
      </c>
      <c r="E377" s="1092"/>
      <c r="F377" s="769" t="s">
        <v>408</v>
      </c>
      <c r="G377" s="12" t="s">
        <v>76</v>
      </c>
      <c r="H377" s="758" t="s">
        <v>77</v>
      </c>
      <c r="I377" s="758" t="s">
        <v>77</v>
      </c>
      <c r="J377" s="758"/>
      <c r="K377" s="758"/>
      <c r="L377" s="1103" t="s">
        <v>77</v>
      </c>
      <c r="M377" s="805" t="s">
        <v>387</v>
      </c>
      <c r="N377" s="805" t="s">
        <v>385</v>
      </c>
      <c r="O377" s="190"/>
      <c r="P377" s="505"/>
      <c r="Q377" s="505"/>
      <c r="R377" s="160"/>
      <c r="S377" s="497"/>
      <c r="T377" s="497"/>
      <c r="U377" s="505" t="s">
        <v>76</v>
      </c>
      <c r="V377" s="265"/>
      <c r="W377" s="159"/>
      <c r="X377" s="505"/>
      <c r="Y377" s="505" t="s">
        <v>76</v>
      </c>
      <c r="Z377" s="505"/>
      <c r="AA377" s="160"/>
      <c r="AB377" s="182"/>
      <c r="AC377" s="497"/>
      <c r="AD377" s="497" t="s">
        <v>76</v>
      </c>
      <c r="AE377" s="445"/>
      <c r="AF377" s="159"/>
      <c r="AG377" s="505"/>
      <c r="AH377" s="505" t="s">
        <v>76</v>
      </c>
      <c r="AI377" s="160"/>
      <c r="AJ377" s="159"/>
      <c r="AK377" s="505"/>
      <c r="AL377" s="505" t="s">
        <v>76</v>
      </c>
      <c r="AM377" s="160"/>
      <c r="AN377" s="159"/>
      <c r="AO377" s="505"/>
      <c r="AP377" s="505" t="s">
        <v>76</v>
      </c>
      <c r="AQ377" s="160"/>
      <c r="AR377" s="160"/>
      <c r="AS377" s="451"/>
      <c r="AT377" s="497"/>
      <c r="AU377" s="497" t="s">
        <v>76</v>
      </c>
      <c r="AV377" s="445"/>
      <c r="AW377" s="451"/>
      <c r="AX377" s="497"/>
      <c r="AY377" s="497" t="s">
        <v>76</v>
      </c>
      <c r="AZ377" s="445"/>
      <c r="BA377" s="451"/>
      <c r="BB377" s="497"/>
      <c r="BC377" s="490" t="s">
        <v>76</v>
      </c>
      <c r="BD377" s="445"/>
      <c r="BE377" s="159"/>
      <c r="BF377" s="505"/>
      <c r="BG377" s="505" t="s">
        <v>76</v>
      </c>
      <c r="BH377" s="160"/>
      <c r="BI377" s="159"/>
      <c r="BJ377" s="505"/>
      <c r="BK377" s="505" t="s">
        <v>76</v>
      </c>
      <c r="BL377" s="160"/>
      <c r="BM377" s="156">
        <f>COUNTIF(O377:AA377,"P")</f>
        <v>2</v>
      </c>
      <c r="BN377" s="157">
        <f>COUNTIF(AB377:AM377,"P")</f>
        <v>3</v>
      </c>
      <c r="BO377" s="157">
        <f>COUNTIF(AN377:AZ377,"P")</f>
        <v>3</v>
      </c>
      <c r="BP377" s="157">
        <f>COUNTIF(BA377:BL377,"P")</f>
        <v>3</v>
      </c>
      <c r="BQ377" s="157">
        <f t="shared" si="133"/>
        <v>11</v>
      </c>
      <c r="BR377" s="523">
        <f>+SUM(BM378)/(BM377)</f>
        <v>0</v>
      </c>
      <c r="BS377" s="523">
        <f>+SUM(BN378)/(BN377)</f>
        <v>0</v>
      </c>
      <c r="BT377" s="523">
        <f>+SUM(BO378)/(BO377)</f>
        <v>0</v>
      </c>
      <c r="BU377" s="523">
        <f>+SUM(BP378)/(BP377)</f>
        <v>0</v>
      </c>
      <c r="BV377" s="523">
        <f>+SUM(BQ378)/(BQ377)</f>
        <v>0</v>
      </c>
    </row>
    <row r="378" spans="1:74" s="5" customFormat="1" ht="29.25" hidden="1" customHeight="1" outlineLevel="1" x14ac:dyDescent="0.25">
      <c r="A378" s="1102"/>
      <c r="B378" s="1099"/>
      <c r="C378" s="986"/>
      <c r="D378" s="1093"/>
      <c r="E378" s="1094"/>
      <c r="F378" s="770"/>
      <c r="G378" s="12" t="s">
        <v>80</v>
      </c>
      <c r="H378" s="758"/>
      <c r="I378" s="758"/>
      <c r="J378" s="758"/>
      <c r="K378" s="758"/>
      <c r="L378" s="1103"/>
      <c r="M378" s="806"/>
      <c r="N378" s="806"/>
      <c r="O378" s="229"/>
      <c r="P378" s="162"/>
      <c r="Q378" s="162"/>
      <c r="R378" s="163"/>
      <c r="S378" s="161"/>
      <c r="T378" s="180"/>
      <c r="U378" s="180"/>
      <c r="V378" s="274"/>
      <c r="W378" s="161"/>
      <c r="X378" s="162"/>
      <c r="Y378" s="162"/>
      <c r="Z378" s="162"/>
      <c r="AA378" s="163"/>
      <c r="AB378" s="446"/>
      <c r="AC378" s="447"/>
      <c r="AD378" s="447"/>
      <c r="AE378" s="448"/>
      <c r="AF378" s="161"/>
      <c r="AG378" s="162"/>
      <c r="AH378" s="162"/>
      <c r="AI378" s="163"/>
      <c r="AJ378" s="161"/>
      <c r="AK378" s="162"/>
      <c r="AL378" s="162"/>
      <c r="AM378" s="163"/>
      <c r="AN378" s="161"/>
      <c r="AO378" s="162"/>
      <c r="AP378" s="162"/>
      <c r="AQ378" s="163"/>
      <c r="AR378" s="163"/>
      <c r="AS378" s="452"/>
      <c r="AT378" s="447"/>
      <c r="AU378" s="447"/>
      <c r="AV378" s="448"/>
      <c r="AW378" s="452"/>
      <c r="AX378" s="447"/>
      <c r="AY378" s="447"/>
      <c r="AZ378" s="448"/>
      <c r="BA378" s="260"/>
      <c r="BB378" s="233"/>
      <c r="BC378" s="277"/>
      <c r="BD378" s="234"/>
      <c r="BE378" s="161"/>
      <c r="BF378" s="457"/>
      <c r="BG378" s="162"/>
      <c r="BH378" s="163"/>
      <c r="BI378" s="161"/>
      <c r="BJ378" s="162"/>
      <c r="BK378" s="162"/>
      <c r="BL378" s="163"/>
      <c r="BM378" s="153">
        <f>COUNTIF(O378:AA378,"E")</f>
        <v>0</v>
      </c>
      <c r="BN378" s="154">
        <f>COUNTIF(AB378:AM378,"E")</f>
        <v>0</v>
      </c>
      <c r="BO378" s="154">
        <f>COUNTIF(AN378:AZ378,"E")</f>
        <v>0</v>
      </c>
      <c r="BP378" s="154">
        <f>COUNTIF(BA378:BL378,"E")</f>
        <v>0</v>
      </c>
      <c r="BQ378" s="155">
        <f t="shared" si="133"/>
        <v>0</v>
      </c>
      <c r="BR378" s="523"/>
      <c r="BS378" s="523"/>
      <c r="BT378" s="523"/>
      <c r="BU378" s="523"/>
      <c r="BV378" s="523"/>
    </row>
    <row r="379" spans="1:74" s="5" customFormat="1" ht="44.25" hidden="1" customHeight="1" outlineLevel="1" x14ac:dyDescent="0.25">
      <c r="A379" s="1102"/>
      <c r="B379" s="1099"/>
      <c r="C379" s="986"/>
      <c r="D379" s="975" t="s">
        <v>626</v>
      </c>
      <c r="E379" s="976"/>
      <c r="F379" s="1104" t="s">
        <v>409</v>
      </c>
      <c r="G379" s="12" t="s">
        <v>76</v>
      </c>
      <c r="H379" s="758" t="s">
        <v>77</v>
      </c>
      <c r="I379" s="758" t="s">
        <v>77</v>
      </c>
      <c r="J379" s="758"/>
      <c r="K379" s="758"/>
      <c r="L379" s="1103" t="s">
        <v>77</v>
      </c>
      <c r="M379" s="805" t="s">
        <v>387</v>
      </c>
      <c r="N379" s="805" t="s">
        <v>385</v>
      </c>
      <c r="O379" s="190"/>
      <c r="P379" s="505"/>
      <c r="Q379" s="505"/>
      <c r="R379" s="160"/>
      <c r="S379" s="159"/>
      <c r="T379" s="505"/>
      <c r="U379" s="505"/>
      <c r="V379" s="265"/>
      <c r="W379" s="159"/>
      <c r="X379" s="505"/>
      <c r="Y379" s="505"/>
      <c r="Z379" s="505"/>
      <c r="AA379" s="160"/>
      <c r="AB379" s="182"/>
      <c r="AC379" s="497"/>
      <c r="AD379" s="497"/>
      <c r="AE379" s="445"/>
      <c r="AF379" s="159"/>
      <c r="AG379" s="505"/>
      <c r="AH379" s="505"/>
      <c r="AI379" s="160"/>
      <c r="AJ379" s="159"/>
      <c r="AK379" s="505"/>
      <c r="AL379" s="505"/>
      <c r="AM379" s="160"/>
      <c r="AN379" s="159"/>
      <c r="AO379" s="505"/>
      <c r="AP379" s="505"/>
      <c r="AQ379" s="160"/>
      <c r="AR379" s="160"/>
      <c r="AS379" s="451"/>
      <c r="AT379" s="497"/>
      <c r="AU379" s="497"/>
      <c r="AV379" s="445"/>
      <c r="AW379" s="451"/>
      <c r="AX379" s="497"/>
      <c r="AY379" s="497"/>
      <c r="AZ379" s="445"/>
      <c r="BA379" s="451"/>
      <c r="BB379" s="497"/>
      <c r="BC379" s="490"/>
      <c r="BD379" s="445"/>
      <c r="BE379" s="159"/>
      <c r="BF379" s="505"/>
      <c r="BG379" s="505"/>
      <c r="BH379" s="160" t="s">
        <v>76</v>
      </c>
      <c r="BI379" s="159"/>
      <c r="BJ379" s="505"/>
      <c r="BK379" s="505"/>
      <c r="BL379" s="160"/>
      <c r="BM379" s="156">
        <f>COUNTIF(O379:AA379,"P")</f>
        <v>0</v>
      </c>
      <c r="BN379" s="157">
        <f>COUNTIF(AB379:AM379,"P")</f>
        <v>0</v>
      </c>
      <c r="BO379" s="157">
        <f>COUNTIF(AN379:AZ379,"P")</f>
        <v>0</v>
      </c>
      <c r="BP379" s="157">
        <f>COUNTIF(BA379:BL379,"P")</f>
        <v>1</v>
      </c>
      <c r="BQ379" s="157">
        <f t="shared" ref="BQ379:BQ400" si="134">SUM(BM379:BP379)</f>
        <v>1</v>
      </c>
      <c r="BR379" s="523" t="e">
        <f>+SUM(BM380)/(BM379)</f>
        <v>#DIV/0!</v>
      </c>
      <c r="BS379" s="523" t="e">
        <f>+SUM(BN380)/(BN379)</f>
        <v>#DIV/0!</v>
      </c>
      <c r="BT379" s="523" t="e">
        <f>+SUM(BO380)/(BO379)</f>
        <v>#DIV/0!</v>
      </c>
      <c r="BU379" s="523">
        <f>+SUM(BP380)/(BP379)</f>
        <v>0</v>
      </c>
      <c r="BV379" s="523">
        <f>+SUM(BQ380)/(BQ379)</f>
        <v>0</v>
      </c>
    </row>
    <row r="380" spans="1:74" s="5" customFormat="1" ht="44.25" hidden="1" customHeight="1" outlineLevel="1" x14ac:dyDescent="0.25">
      <c r="A380" s="1102"/>
      <c r="B380" s="1099"/>
      <c r="C380" s="986"/>
      <c r="D380" s="977"/>
      <c r="E380" s="978"/>
      <c r="F380" s="1105"/>
      <c r="G380" s="12" t="s">
        <v>80</v>
      </c>
      <c r="H380" s="758"/>
      <c r="I380" s="758"/>
      <c r="J380" s="758"/>
      <c r="K380" s="758"/>
      <c r="L380" s="1103"/>
      <c r="M380" s="806"/>
      <c r="N380" s="806"/>
      <c r="O380" s="229"/>
      <c r="P380" s="162"/>
      <c r="Q380" s="162"/>
      <c r="R380" s="163"/>
      <c r="S380" s="161"/>
      <c r="T380" s="180"/>
      <c r="U380" s="180"/>
      <c r="V380" s="274"/>
      <c r="W380" s="161"/>
      <c r="X380" s="162"/>
      <c r="Y380" s="162"/>
      <c r="Z380" s="162"/>
      <c r="AA380" s="163"/>
      <c r="AB380" s="446"/>
      <c r="AC380" s="447"/>
      <c r="AD380" s="447"/>
      <c r="AE380" s="448"/>
      <c r="AF380" s="161"/>
      <c r="AG380" s="162"/>
      <c r="AH380" s="162"/>
      <c r="AI380" s="163"/>
      <c r="AJ380" s="161"/>
      <c r="AK380" s="162"/>
      <c r="AL380" s="162"/>
      <c r="AM380" s="163"/>
      <c r="AN380" s="161"/>
      <c r="AO380" s="162"/>
      <c r="AP380" s="162"/>
      <c r="AQ380" s="163"/>
      <c r="AR380" s="163"/>
      <c r="AS380" s="452"/>
      <c r="AT380" s="447"/>
      <c r="AU380" s="447"/>
      <c r="AV380" s="448"/>
      <c r="AW380" s="452"/>
      <c r="AX380" s="447"/>
      <c r="AY380" s="447"/>
      <c r="AZ380" s="448"/>
      <c r="BA380" s="260"/>
      <c r="BB380" s="233"/>
      <c r="BC380" s="277"/>
      <c r="BD380" s="234"/>
      <c r="BE380" s="161"/>
      <c r="BF380" s="162"/>
      <c r="BG380" s="162"/>
      <c r="BH380" s="163"/>
      <c r="BI380" s="161"/>
      <c r="BJ380" s="162"/>
      <c r="BK380" s="162"/>
      <c r="BL380" s="163"/>
      <c r="BM380" s="153">
        <f>COUNTIF(O380:AA380,"E")</f>
        <v>0</v>
      </c>
      <c r="BN380" s="154">
        <f>COUNTIF(AB380:AM380,"E")</f>
        <v>0</v>
      </c>
      <c r="BO380" s="154">
        <f>COUNTIF(AN380:AZ380,"E")</f>
        <v>0</v>
      </c>
      <c r="BP380" s="154">
        <f>COUNTIF(BA380:BL380,"E")</f>
        <v>0</v>
      </c>
      <c r="BQ380" s="155">
        <f t="shared" si="134"/>
        <v>0</v>
      </c>
      <c r="BR380" s="523"/>
      <c r="BS380" s="523"/>
      <c r="BT380" s="523"/>
      <c r="BU380" s="523"/>
      <c r="BV380" s="523"/>
    </row>
    <row r="381" spans="1:74" s="5" customFormat="1" ht="29.25" hidden="1" customHeight="1" outlineLevel="1" x14ac:dyDescent="0.25">
      <c r="A381" s="1102"/>
      <c r="B381" s="1099"/>
      <c r="C381" s="986"/>
      <c r="D381" s="1106" t="s">
        <v>627</v>
      </c>
      <c r="E381" s="1107"/>
      <c r="F381" s="779" t="s">
        <v>410</v>
      </c>
      <c r="G381" s="12" t="s">
        <v>76</v>
      </c>
      <c r="H381" s="758" t="s">
        <v>77</v>
      </c>
      <c r="I381" s="758" t="s">
        <v>77</v>
      </c>
      <c r="J381" s="758"/>
      <c r="K381" s="758"/>
      <c r="L381" s="758" t="s">
        <v>77</v>
      </c>
      <c r="M381" s="760" t="s">
        <v>411</v>
      </c>
      <c r="N381" s="759" t="s">
        <v>412</v>
      </c>
      <c r="O381" s="159"/>
      <c r="P381" s="505"/>
      <c r="Q381" s="505" t="s">
        <v>76</v>
      </c>
      <c r="R381" s="160"/>
      <c r="S381" s="159"/>
      <c r="T381" s="505"/>
      <c r="U381" s="505"/>
      <c r="V381" s="265"/>
      <c r="W381" s="159"/>
      <c r="X381" s="505"/>
      <c r="Y381" s="505" t="s">
        <v>76</v>
      </c>
      <c r="Z381" s="505"/>
      <c r="AA381" s="166"/>
      <c r="AB381" s="182"/>
      <c r="AC381" s="497"/>
      <c r="AD381" s="497" t="s">
        <v>76</v>
      </c>
      <c r="AE381" s="497"/>
      <c r="AF381" s="159"/>
      <c r="AG381" s="505"/>
      <c r="AH381" s="505"/>
      <c r="AI381" s="160"/>
      <c r="AJ381" s="159"/>
      <c r="AK381" s="505"/>
      <c r="AL381" s="505"/>
      <c r="AM381" s="160"/>
      <c r="AN381" s="159"/>
      <c r="AO381" s="505"/>
      <c r="AP381" s="505" t="s">
        <v>76</v>
      </c>
      <c r="AQ381" s="160"/>
      <c r="AR381" s="165"/>
      <c r="AS381" s="451"/>
      <c r="AT381" s="497"/>
      <c r="AU381" s="497"/>
      <c r="AV381" s="445"/>
      <c r="AW381" s="451"/>
      <c r="AX381" s="497"/>
      <c r="AY381" s="497"/>
      <c r="AZ381" s="445"/>
      <c r="BA381" s="451"/>
      <c r="BB381" s="497"/>
      <c r="BC381" s="490" t="s">
        <v>76</v>
      </c>
      <c r="BD381" s="445"/>
      <c r="BE381" s="159"/>
      <c r="BF381" s="505"/>
      <c r="BG381" s="505"/>
      <c r="BH381" s="160"/>
      <c r="BI381" s="159"/>
      <c r="BJ381" s="505"/>
      <c r="BK381" s="505"/>
      <c r="BL381" s="505"/>
      <c r="BM381" s="156">
        <f>COUNTIF(O381:AA381,"P")</f>
        <v>2</v>
      </c>
      <c r="BN381" s="157">
        <f>COUNTIF(AB381:AM381,"P")</f>
        <v>1</v>
      </c>
      <c r="BO381" s="157">
        <f>COUNTIF(AN381:AZ381,"P")</f>
        <v>1</v>
      </c>
      <c r="BP381" s="157">
        <f>COUNTIF(BA381:BL381,"P")</f>
        <v>1</v>
      </c>
      <c r="BQ381" s="157">
        <f t="shared" si="134"/>
        <v>5</v>
      </c>
      <c r="BR381" s="523">
        <f>+SUM(BM382)/(BM381)</f>
        <v>0</v>
      </c>
      <c r="BS381" s="523">
        <f>+SUM(BN382)/(BN381)</f>
        <v>0</v>
      </c>
      <c r="BT381" s="523">
        <f>+SUM(BO382)/(BO381)</f>
        <v>0</v>
      </c>
      <c r="BU381" s="523">
        <f>+SUM(BP382)/(BP381)</f>
        <v>0</v>
      </c>
      <c r="BV381" s="523">
        <f>+SUM(BQ382)/(BQ381)</f>
        <v>0</v>
      </c>
    </row>
    <row r="382" spans="1:74" s="5" customFormat="1" ht="28.5" hidden="1" customHeight="1" outlineLevel="1" x14ac:dyDescent="0.25">
      <c r="A382" s="1102"/>
      <c r="B382" s="1099"/>
      <c r="C382" s="986"/>
      <c r="D382" s="1108"/>
      <c r="E382" s="1109"/>
      <c r="F382" s="779"/>
      <c r="G382" s="12" t="s">
        <v>80</v>
      </c>
      <c r="H382" s="758"/>
      <c r="I382" s="758"/>
      <c r="J382" s="758"/>
      <c r="K382" s="758"/>
      <c r="L382" s="758"/>
      <c r="M382" s="760"/>
      <c r="N382" s="759"/>
      <c r="O382" s="161"/>
      <c r="P382" s="162"/>
      <c r="Q382" s="162"/>
      <c r="R382" s="163"/>
      <c r="S382" s="161"/>
      <c r="T382" s="180"/>
      <c r="U382" s="180"/>
      <c r="V382" s="274"/>
      <c r="W382" s="161"/>
      <c r="X382" s="162"/>
      <c r="Y382" s="162"/>
      <c r="Z382" s="162"/>
      <c r="AA382" s="163"/>
      <c r="AB382" s="446"/>
      <c r="AC382" s="447"/>
      <c r="AD382" s="447"/>
      <c r="AE382" s="447"/>
      <c r="AF382" s="161"/>
      <c r="AG382" s="162"/>
      <c r="AH382" s="162"/>
      <c r="AI382" s="163"/>
      <c r="AJ382" s="161"/>
      <c r="AK382" s="162"/>
      <c r="AL382" s="162"/>
      <c r="AM382" s="163"/>
      <c r="AN382" s="161"/>
      <c r="AO382" s="162"/>
      <c r="AP382" s="162"/>
      <c r="AQ382" s="163"/>
      <c r="AR382" s="163"/>
      <c r="AS382" s="452"/>
      <c r="AT382" s="447"/>
      <c r="AU382" s="447"/>
      <c r="AV382" s="448"/>
      <c r="AW382" s="452"/>
      <c r="AX382" s="447"/>
      <c r="AY382" s="447"/>
      <c r="AZ382" s="448"/>
      <c r="BA382" s="260"/>
      <c r="BB382" s="233"/>
      <c r="BC382" s="277"/>
      <c r="BD382" s="234"/>
      <c r="BE382" s="161"/>
      <c r="BF382" s="162"/>
      <c r="BG382" s="447"/>
      <c r="BH382" s="163"/>
      <c r="BI382" s="161"/>
      <c r="BJ382" s="162"/>
      <c r="BK382" s="162"/>
      <c r="BL382" s="163"/>
      <c r="BM382" s="153">
        <f>COUNTIF(O382:AA382,"E")</f>
        <v>0</v>
      </c>
      <c r="BN382" s="154">
        <f>COUNTIF(AB382:AM382,"E")</f>
        <v>0</v>
      </c>
      <c r="BO382" s="154">
        <f>COUNTIF(AN382:AZ382,"E")</f>
        <v>0</v>
      </c>
      <c r="BP382" s="154">
        <f>COUNTIF(BA382:BL382,"E")</f>
        <v>0</v>
      </c>
      <c r="BQ382" s="155">
        <f t="shared" si="134"/>
        <v>0</v>
      </c>
      <c r="BR382" s="523"/>
      <c r="BS382" s="523"/>
      <c r="BT382" s="523"/>
      <c r="BU382" s="523"/>
      <c r="BV382" s="523"/>
    </row>
    <row r="383" spans="1:74" s="5" customFormat="1" ht="24.75" hidden="1" customHeight="1" outlineLevel="1" x14ac:dyDescent="0.25">
      <c r="A383" s="1102"/>
      <c r="B383" s="1099"/>
      <c r="C383" s="986"/>
      <c r="D383" s="1110" t="s">
        <v>628</v>
      </c>
      <c r="E383" s="1111"/>
      <c r="F383" s="779" t="s">
        <v>413</v>
      </c>
      <c r="G383" s="12" t="s">
        <v>76</v>
      </c>
      <c r="H383" s="783" t="s">
        <v>77</v>
      </c>
      <c r="I383" s="783"/>
      <c r="J383" s="783"/>
      <c r="K383" s="783"/>
      <c r="L383" s="783" t="s">
        <v>77</v>
      </c>
      <c r="M383" s="805" t="s">
        <v>387</v>
      </c>
      <c r="N383" s="833" t="s">
        <v>385</v>
      </c>
      <c r="O383" s="159" t="s">
        <v>76</v>
      </c>
      <c r="P383" s="505"/>
      <c r="Q383" s="505"/>
      <c r="R383" s="160"/>
      <c r="S383" s="159"/>
      <c r="T383" s="505"/>
      <c r="U383" s="505"/>
      <c r="V383" s="265" t="s">
        <v>76</v>
      </c>
      <c r="W383" s="159"/>
      <c r="X383" s="505"/>
      <c r="Y383" s="505"/>
      <c r="Z383" s="505" t="s">
        <v>76</v>
      </c>
      <c r="AA383" s="160"/>
      <c r="AB383" s="182"/>
      <c r="AC383" s="497"/>
      <c r="AD383" s="497"/>
      <c r="AE383" s="445" t="s">
        <v>76</v>
      </c>
      <c r="AF383" s="159"/>
      <c r="AG383" s="505"/>
      <c r="AH383" s="505"/>
      <c r="AI383" s="160" t="s">
        <v>76</v>
      </c>
      <c r="AJ383" s="159"/>
      <c r="AK383" s="505"/>
      <c r="AL383" s="505"/>
      <c r="AM383" s="160" t="s">
        <v>76</v>
      </c>
      <c r="AN383" s="159"/>
      <c r="AO383" s="505"/>
      <c r="AP383" s="505"/>
      <c r="AQ383" s="160" t="s">
        <v>76</v>
      </c>
      <c r="AR383" s="160"/>
      <c r="AS383" s="451"/>
      <c r="AT383" s="497"/>
      <c r="AU383" s="497"/>
      <c r="AV383" s="445" t="s">
        <v>76</v>
      </c>
      <c r="AW383" s="451"/>
      <c r="AX383" s="497"/>
      <c r="AY383" s="497"/>
      <c r="AZ383" s="445" t="s">
        <v>76</v>
      </c>
      <c r="BA383" s="451"/>
      <c r="BB383" s="497"/>
      <c r="BC383" s="490"/>
      <c r="BD383" s="445" t="s">
        <v>76</v>
      </c>
      <c r="BE383" s="159"/>
      <c r="BF383" s="505"/>
      <c r="BG383" s="505"/>
      <c r="BH383" s="160" t="s">
        <v>76</v>
      </c>
      <c r="BI383" s="159"/>
      <c r="BJ383" s="505"/>
      <c r="BK383" s="505"/>
      <c r="BL383" s="160" t="s">
        <v>76</v>
      </c>
      <c r="BM383" s="52">
        <f>COUNTIF(O383:AA383,"P")</f>
        <v>3</v>
      </c>
      <c r="BN383" s="13">
        <f>COUNTIF(AB383:AM383,"P")</f>
        <v>3</v>
      </c>
      <c r="BO383" s="13">
        <f>COUNTIF(AN383:AZ383,"P")</f>
        <v>3</v>
      </c>
      <c r="BP383" s="13">
        <f>COUNTIF(BA383:BL383,"P")</f>
        <v>3</v>
      </c>
      <c r="BQ383" s="13">
        <f t="shared" si="134"/>
        <v>12</v>
      </c>
      <c r="BR383" s="488"/>
      <c r="BS383" s="488"/>
      <c r="BT383" s="488"/>
      <c r="BU383" s="488"/>
      <c r="BV383" s="488"/>
    </row>
    <row r="384" spans="1:74" s="5" customFormat="1" ht="24.75" hidden="1" customHeight="1" outlineLevel="1" x14ac:dyDescent="0.25">
      <c r="A384" s="1102"/>
      <c r="B384" s="1099"/>
      <c r="C384" s="986"/>
      <c r="D384" s="1112"/>
      <c r="E384" s="1113"/>
      <c r="F384" s="779"/>
      <c r="G384" s="12" t="s">
        <v>80</v>
      </c>
      <c r="H384" s="784"/>
      <c r="I384" s="784"/>
      <c r="J384" s="784"/>
      <c r="K384" s="784"/>
      <c r="L384" s="784"/>
      <c r="M384" s="806"/>
      <c r="N384" s="839"/>
      <c r="O384" s="161"/>
      <c r="P384" s="162"/>
      <c r="Q384" s="162"/>
      <c r="R384" s="163"/>
      <c r="S384" s="161"/>
      <c r="T384" s="180"/>
      <c r="U384" s="180"/>
      <c r="V384" s="274"/>
      <c r="W384" s="161"/>
      <c r="X384" s="162"/>
      <c r="Y384" s="162"/>
      <c r="Z384" s="162"/>
      <c r="AA384" s="163"/>
      <c r="AB384" s="446"/>
      <c r="AC384" s="447"/>
      <c r="AD384" s="447"/>
      <c r="AE384" s="448"/>
      <c r="AF384" s="161"/>
      <c r="AG384" s="162"/>
      <c r="AH384" s="162"/>
      <c r="AI384" s="163"/>
      <c r="AJ384" s="161"/>
      <c r="AK384" s="162"/>
      <c r="AL384" s="162"/>
      <c r="AM384" s="163"/>
      <c r="AN384" s="161"/>
      <c r="AO384" s="162"/>
      <c r="AP384" s="162"/>
      <c r="AQ384" s="163"/>
      <c r="AR384" s="163"/>
      <c r="AS384" s="452"/>
      <c r="AT384" s="447"/>
      <c r="AU384" s="447"/>
      <c r="AV384" s="448"/>
      <c r="AW384" s="452"/>
      <c r="AX384" s="447"/>
      <c r="AY384" s="447"/>
      <c r="AZ384" s="448"/>
      <c r="BA384" s="260"/>
      <c r="BB384" s="233"/>
      <c r="BC384" s="277"/>
      <c r="BD384" s="234"/>
      <c r="BE384" s="161"/>
      <c r="BF384" s="447"/>
      <c r="BG384" s="447"/>
      <c r="BH384" s="448"/>
      <c r="BI384" s="161"/>
      <c r="BJ384" s="162"/>
      <c r="BK384" s="162"/>
      <c r="BL384" s="163"/>
      <c r="BM384" s="153">
        <f>COUNTIF(O384:AA384,"E")</f>
        <v>0</v>
      </c>
      <c r="BN384" s="154">
        <f>COUNTIF(AB384:AM384,"E")</f>
        <v>0</v>
      </c>
      <c r="BO384" s="154">
        <f>COUNTIF(AN384:AZ384,"E")</f>
        <v>0</v>
      </c>
      <c r="BP384" s="154">
        <f>COUNTIF(BA384:BL384,"E")</f>
        <v>0</v>
      </c>
      <c r="BQ384" s="155">
        <f t="shared" si="134"/>
        <v>0</v>
      </c>
      <c r="BR384" s="488"/>
      <c r="BS384" s="488"/>
      <c r="BT384" s="488"/>
      <c r="BU384" s="488"/>
      <c r="BV384" s="488"/>
    </row>
    <row r="385" spans="1:74" s="5" customFormat="1" ht="21" hidden="1" customHeight="1" outlineLevel="1" x14ac:dyDescent="0.25">
      <c r="A385" s="1102"/>
      <c r="B385" s="1099"/>
      <c r="C385" s="986"/>
      <c r="D385" s="971" t="s">
        <v>414</v>
      </c>
      <c r="E385" s="1111"/>
      <c r="F385" s="779" t="s">
        <v>415</v>
      </c>
      <c r="G385" s="12" t="s">
        <v>76</v>
      </c>
      <c r="H385" s="783" t="s">
        <v>77</v>
      </c>
      <c r="I385" s="783"/>
      <c r="J385" s="783" t="s">
        <v>77</v>
      </c>
      <c r="K385" s="783" t="s">
        <v>77</v>
      </c>
      <c r="L385" s="783" t="s">
        <v>77</v>
      </c>
      <c r="M385" s="805" t="s">
        <v>387</v>
      </c>
      <c r="N385" s="833" t="s">
        <v>385</v>
      </c>
      <c r="O385" s="159"/>
      <c r="P385" s="505"/>
      <c r="Q385" s="505"/>
      <c r="R385" s="160"/>
      <c r="S385" s="159"/>
      <c r="T385" s="505"/>
      <c r="U385" s="505"/>
      <c r="V385" s="265"/>
      <c r="W385" s="159"/>
      <c r="X385" s="505"/>
      <c r="Y385" s="505"/>
      <c r="Z385" s="505"/>
      <c r="AA385" s="160"/>
      <c r="AB385" s="182"/>
      <c r="AC385" s="497"/>
      <c r="AD385" s="497" t="s">
        <v>76</v>
      </c>
      <c r="AE385" s="445"/>
      <c r="AF385" s="159"/>
      <c r="AG385" s="505"/>
      <c r="AH385" s="505"/>
      <c r="AI385" s="160"/>
      <c r="AJ385" s="159"/>
      <c r="AK385" s="505"/>
      <c r="AL385" s="505"/>
      <c r="AM385" s="160"/>
      <c r="AN385" s="159"/>
      <c r="AO385" s="505"/>
      <c r="AP385" s="505" t="s">
        <v>76</v>
      </c>
      <c r="AQ385" s="160"/>
      <c r="AR385" s="160"/>
      <c r="AS385" s="451"/>
      <c r="AT385" s="497"/>
      <c r="AU385" s="497" t="s">
        <v>76</v>
      </c>
      <c r="AV385" s="445"/>
      <c r="AW385" s="451"/>
      <c r="AX385" s="497"/>
      <c r="AY385" s="497"/>
      <c r="AZ385" s="445"/>
      <c r="BA385" s="451"/>
      <c r="BB385" s="497"/>
      <c r="BC385" s="490"/>
      <c r="BD385" s="445"/>
      <c r="BE385" s="159"/>
      <c r="BF385" s="505"/>
      <c r="BG385" s="505"/>
      <c r="BH385" s="160"/>
      <c r="BI385" s="159"/>
      <c r="BJ385" s="505"/>
      <c r="BK385" s="505"/>
      <c r="BL385" s="160"/>
      <c r="BM385" s="52">
        <f>COUNTIF(O385:AA385,"P")</f>
        <v>0</v>
      </c>
      <c r="BN385" s="13">
        <f>COUNTIF(AB385:AM385,"P")</f>
        <v>1</v>
      </c>
      <c r="BO385" s="13">
        <f>COUNTIF(AN385:AZ385,"P")</f>
        <v>2</v>
      </c>
      <c r="BP385" s="13">
        <f>COUNTIF(BA385:BL385,"P")</f>
        <v>0</v>
      </c>
      <c r="BQ385" s="13">
        <f t="shared" si="134"/>
        <v>3</v>
      </c>
      <c r="BR385" s="488"/>
      <c r="BS385" s="488"/>
      <c r="BT385" s="488"/>
      <c r="BU385" s="488"/>
      <c r="BV385" s="488"/>
    </row>
    <row r="386" spans="1:74" s="5" customFormat="1" ht="21" hidden="1" customHeight="1" outlineLevel="1" x14ac:dyDescent="0.25">
      <c r="A386" s="1102"/>
      <c r="B386" s="1099"/>
      <c r="C386" s="986"/>
      <c r="D386" s="1112"/>
      <c r="E386" s="1113"/>
      <c r="F386" s="779"/>
      <c r="G386" s="12" t="s">
        <v>80</v>
      </c>
      <c r="H386" s="784"/>
      <c r="I386" s="784"/>
      <c r="J386" s="784"/>
      <c r="K386" s="784"/>
      <c r="L386" s="784"/>
      <c r="M386" s="806"/>
      <c r="N386" s="839"/>
      <c r="O386" s="161"/>
      <c r="P386" s="162"/>
      <c r="Q386" s="162"/>
      <c r="R386" s="163"/>
      <c r="S386" s="161"/>
      <c r="T386" s="180"/>
      <c r="U386" s="180"/>
      <c r="V386" s="274"/>
      <c r="W386" s="161"/>
      <c r="X386" s="162"/>
      <c r="Y386" s="162"/>
      <c r="Z386" s="162"/>
      <c r="AA386" s="163"/>
      <c r="AB386" s="446"/>
      <c r="AC386" s="447"/>
      <c r="AD386" s="447"/>
      <c r="AE386" s="448"/>
      <c r="AF386" s="161"/>
      <c r="AG386" s="162"/>
      <c r="AH386" s="162"/>
      <c r="AI386" s="163"/>
      <c r="AJ386" s="161"/>
      <c r="AK386" s="162"/>
      <c r="AL386" s="162"/>
      <c r="AM386" s="163"/>
      <c r="AN386" s="161"/>
      <c r="AO386" s="162"/>
      <c r="AP386" s="162"/>
      <c r="AQ386" s="163"/>
      <c r="AR386" s="163"/>
      <c r="AS386" s="452"/>
      <c r="AT386" s="447"/>
      <c r="AU386" s="447"/>
      <c r="AV386" s="448"/>
      <c r="AW386" s="452"/>
      <c r="AX386" s="447"/>
      <c r="AY386" s="447"/>
      <c r="AZ386" s="448"/>
      <c r="BA386" s="260"/>
      <c r="BB386" s="233"/>
      <c r="BC386" s="277"/>
      <c r="BD386" s="234"/>
      <c r="BE386" s="161"/>
      <c r="BF386" s="447"/>
      <c r="BG386" s="447"/>
      <c r="BH386" s="448"/>
      <c r="BI386" s="161"/>
      <c r="BJ386" s="162"/>
      <c r="BK386" s="162"/>
      <c r="BL386" s="163"/>
      <c r="BM386" s="153">
        <f>COUNTIF(O386:AA386,"E")</f>
        <v>0</v>
      </c>
      <c r="BN386" s="154">
        <f>COUNTIF(AB386:AM386,"E")</f>
        <v>0</v>
      </c>
      <c r="BO386" s="154">
        <f>COUNTIF(AN386:AZ386,"E")</f>
        <v>0</v>
      </c>
      <c r="BP386" s="154">
        <f>COUNTIF(BA386:BL386,"E")</f>
        <v>0</v>
      </c>
      <c r="BQ386" s="155">
        <f t="shared" si="134"/>
        <v>0</v>
      </c>
      <c r="BR386" s="488"/>
      <c r="BS386" s="488"/>
      <c r="BT386" s="488"/>
      <c r="BU386" s="488"/>
      <c r="BV386" s="488"/>
    </row>
    <row r="387" spans="1:74" s="5" customFormat="1" ht="21.75" hidden="1" customHeight="1" outlineLevel="1" x14ac:dyDescent="0.25">
      <c r="A387" s="1102"/>
      <c r="B387" s="1099"/>
      <c r="C387" s="986"/>
      <c r="D387" s="971" t="s">
        <v>416</v>
      </c>
      <c r="E387" s="1111"/>
      <c r="F387" s="779" t="s">
        <v>417</v>
      </c>
      <c r="G387" s="12" t="s">
        <v>76</v>
      </c>
      <c r="H387" s="758" t="s">
        <v>77</v>
      </c>
      <c r="I387" s="758" t="s">
        <v>77</v>
      </c>
      <c r="J387" s="758"/>
      <c r="K387" s="758" t="s">
        <v>77</v>
      </c>
      <c r="L387" s="758" t="s">
        <v>77</v>
      </c>
      <c r="M387" s="805" t="s">
        <v>387</v>
      </c>
      <c r="N387" s="805" t="s">
        <v>385</v>
      </c>
      <c r="O387" s="159"/>
      <c r="P387" s="505"/>
      <c r="Q387" s="505"/>
      <c r="R387" s="160"/>
      <c r="S387" s="159"/>
      <c r="T387" s="505"/>
      <c r="U387" s="505"/>
      <c r="V387" s="265" t="s">
        <v>76</v>
      </c>
      <c r="W387" s="159"/>
      <c r="X387" s="505"/>
      <c r="Y387" s="505"/>
      <c r="Z387" s="160"/>
      <c r="AA387" s="160"/>
      <c r="AB387" s="182"/>
      <c r="AC387" s="497"/>
      <c r="AD387" s="497"/>
      <c r="AE387" s="445" t="s">
        <v>76</v>
      </c>
      <c r="AF387" s="159"/>
      <c r="AG387" s="505"/>
      <c r="AH387" s="505"/>
      <c r="AI387" s="160"/>
      <c r="AJ387" s="159"/>
      <c r="AK387" s="505"/>
      <c r="AL387" s="505"/>
      <c r="AM387" s="160" t="s">
        <v>76</v>
      </c>
      <c r="AN387" s="159"/>
      <c r="AO387" s="505"/>
      <c r="AP387" s="505"/>
      <c r="AQ387" s="160"/>
      <c r="AR387" s="160"/>
      <c r="AS387" s="451"/>
      <c r="AT387" s="497"/>
      <c r="AU387" s="497"/>
      <c r="AV387" s="445" t="s">
        <v>76</v>
      </c>
      <c r="AW387" s="451"/>
      <c r="AX387" s="497"/>
      <c r="AY387" s="497"/>
      <c r="AZ387" s="445"/>
      <c r="BA387" s="451"/>
      <c r="BB387" s="497"/>
      <c r="BC387" s="490"/>
      <c r="BD387" s="445" t="s">
        <v>76</v>
      </c>
      <c r="BE387" s="159"/>
      <c r="BF387" s="505"/>
      <c r="BG387" s="505"/>
      <c r="BH387" s="160"/>
      <c r="BI387" s="159"/>
      <c r="BJ387" s="505"/>
      <c r="BK387" s="505"/>
      <c r="BL387" s="160" t="s">
        <v>76</v>
      </c>
      <c r="BM387" s="52">
        <f>COUNTIF(O387:AA387,"P")</f>
        <v>1</v>
      </c>
      <c r="BN387" s="13">
        <f>COUNTIF(AB387:AM387,"P")</f>
        <v>2</v>
      </c>
      <c r="BO387" s="13">
        <f>COUNTIF(AN387:AZ387,"P")</f>
        <v>1</v>
      </c>
      <c r="BP387" s="13">
        <f>COUNTIF(BA387:BL387,"P")</f>
        <v>2</v>
      </c>
      <c r="BQ387" s="13">
        <f t="shared" si="134"/>
        <v>6</v>
      </c>
      <c r="BR387" s="488"/>
      <c r="BS387" s="488"/>
      <c r="BT387" s="488"/>
      <c r="BU387" s="488"/>
      <c r="BV387" s="488"/>
    </row>
    <row r="388" spans="1:74" s="5" customFormat="1" ht="21.75" hidden="1" customHeight="1" outlineLevel="1" x14ac:dyDescent="0.25">
      <c r="A388" s="1102"/>
      <c r="B388" s="1099"/>
      <c r="C388" s="986"/>
      <c r="D388" s="1112"/>
      <c r="E388" s="1113"/>
      <c r="F388" s="779"/>
      <c r="G388" s="12" t="s">
        <v>80</v>
      </c>
      <c r="H388" s="758"/>
      <c r="I388" s="758"/>
      <c r="J388" s="758"/>
      <c r="K388" s="758"/>
      <c r="L388" s="758"/>
      <c r="M388" s="806"/>
      <c r="N388" s="806"/>
      <c r="O388" s="161"/>
      <c r="P388" s="162"/>
      <c r="Q388" s="162"/>
      <c r="R388" s="163"/>
      <c r="S388" s="161"/>
      <c r="T388" s="180"/>
      <c r="U388" s="180"/>
      <c r="V388" s="274"/>
      <c r="W388" s="161"/>
      <c r="X388" s="162"/>
      <c r="Y388" s="162"/>
      <c r="Z388" s="162"/>
      <c r="AA388" s="163"/>
      <c r="AB388" s="446"/>
      <c r="AC388" s="447"/>
      <c r="AD388" s="447"/>
      <c r="AE388" s="448"/>
      <c r="AF388" s="161"/>
      <c r="AG388" s="162"/>
      <c r="AH388" s="162"/>
      <c r="AI388" s="163"/>
      <c r="AJ388" s="161"/>
      <c r="AK388" s="162"/>
      <c r="AL388" s="162"/>
      <c r="AM388" s="163"/>
      <c r="AN388" s="161"/>
      <c r="AO388" s="162"/>
      <c r="AP388" s="162"/>
      <c r="AQ388" s="163"/>
      <c r="AR388" s="163"/>
      <c r="AS388" s="452"/>
      <c r="AT388" s="447"/>
      <c r="AU388" s="447"/>
      <c r="AV388" s="448"/>
      <c r="AW388" s="452"/>
      <c r="AX388" s="447"/>
      <c r="AY388" s="447"/>
      <c r="AZ388" s="448"/>
      <c r="BA388" s="260"/>
      <c r="BB388" s="233"/>
      <c r="BC388" s="277"/>
      <c r="BD388" s="234"/>
      <c r="BE388" s="161"/>
      <c r="BF388" s="458"/>
      <c r="BG388" s="458"/>
      <c r="BH388" s="459"/>
      <c r="BI388" s="161"/>
      <c r="BJ388" s="162"/>
      <c r="BK388" s="162"/>
      <c r="BL388" s="163"/>
      <c r="BM388" s="153">
        <f>COUNTIF(O388:AA388,"E")</f>
        <v>0</v>
      </c>
      <c r="BN388" s="154">
        <f>COUNTIF(AB388:AM388,"E")</f>
        <v>0</v>
      </c>
      <c r="BO388" s="154">
        <f>COUNTIF(AN388:AZ388,"E")</f>
        <v>0</v>
      </c>
      <c r="BP388" s="154">
        <f>COUNTIF(BA388:BL388,"E")</f>
        <v>0</v>
      </c>
      <c r="BQ388" s="155">
        <f t="shared" si="134"/>
        <v>0</v>
      </c>
      <c r="BR388" s="488"/>
      <c r="BS388" s="488"/>
      <c r="BT388" s="488"/>
      <c r="BU388" s="488"/>
      <c r="BV388" s="488"/>
    </row>
    <row r="389" spans="1:74" s="5" customFormat="1" ht="23.25" hidden="1" customHeight="1" outlineLevel="1" x14ac:dyDescent="0.25">
      <c r="A389" s="1102"/>
      <c r="B389" s="1099"/>
      <c r="C389" s="986"/>
      <c r="D389" s="971" t="s">
        <v>418</v>
      </c>
      <c r="E389" s="1111"/>
      <c r="F389" s="779" t="s">
        <v>419</v>
      </c>
      <c r="G389" s="12" t="s">
        <v>76</v>
      </c>
      <c r="H389" s="758" t="s">
        <v>77</v>
      </c>
      <c r="I389" s="758" t="s">
        <v>77</v>
      </c>
      <c r="J389" s="758"/>
      <c r="K389" s="758" t="s">
        <v>77</v>
      </c>
      <c r="L389" s="758" t="s">
        <v>77</v>
      </c>
      <c r="M389" s="805" t="s">
        <v>387</v>
      </c>
      <c r="N389" s="805" t="s">
        <v>385</v>
      </c>
      <c r="O389" s="159"/>
      <c r="P389" s="505"/>
      <c r="Q389" s="505" t="s">
        <v>76</v>
      </c>
      <c r="R389" s="160"/>
      <c r="S389" s="159"/>
      <c r="T389" s="505"/>
      <c r="U389" s="505" t="s">
        <v>76</v>
      </c>
      <c r="V389" s="265" t="s">
        <v>76</v>
      </c>
      <c r="W389" s="159"/>
      <c r="X389" s="505"/>
      <c r="Y389" s="505" t="s">
        <v>76</v>
      </c>
      <c r="Z389" s="160"/>
      <c r="AA389" s="160"/>
      <c r="AB389" s="182"/>
      <c r="AC389" s="497"/>
      <c r="AD389" s="497" t="s">
        <v>76</v>
      </c>
      <c r="AE389" s="445"/>
      <c r="AF389" s="159"/>
      <c r="AG389" s="505" t="s">
        <v>76</v>
      </c>
      <c r="AH389" s="505" t="s">
        <v>76</v>
      </c>
      <c r="AI389" s="160"/>
      <c r="AJ389" s="159"/>
      <c r="AK389" s="505"/>
      <c r="AL389" s="505" t="s">
        <v>76</v>
      </c>
      <c r="AM389" s="160"/>
      <c r="AN389" s="159"/>
      <c r="AO389" s="505"/>
      <c r="AP389" s="505" t="s">
        <v>76</v>
      </c>
      <c r="AQ389" s="160"/>
      <c r="AR389" s="160"/>
      <c r="AS389" s="451"/>
      <c r="AT389" s="497"/>
      <c r="AU389" s="497" t="s">
        <v>76</v>
      </c>
      <c r="AV389" s="445"/>
      <c r="AW389" s="451"/>
      <c r="AX389" s="497"/>
      <c r="AY389" s="497" t="s">
        <v>76</v>
      </c>
      <c r="AZ389" s="445" t="s">
        <v>76</v>
      </c>
      <c r="BA389" s="451"/>
      <c r="BB389" s="497"/>
      <c r="BC389" s="490" t="s">
        <v>76</v>
      </c>
      <c r="BD389" s="445"/>
      <c r="BE389" s="159"/>
      <c r="BF389" s="505"/>
      <c r="BG389" s="505" t="s">
        <v>76</v>
      </c>
      <c r="BH389" s="160"/>
      <c r="BI389" s="159" t="s">
        <v>76</v>
      </c>
      <c r="BJ389" s="505" t="s">
        <v>76</v>
      </c>
      <c r="BK389" s="505"/>
      <c r="BL389" s="160"/>
      <c r="BM389" s="52">
        <f>COUNTIF(O389:AA389,"P")</f>
        <v>4</v>
      </c>
      <c r="BN389" s="13">
        <f>COUNTIF(AB389:AM389,"P")</f>
        <v>4</v>
      </c>
      <c r="BO389" s="13">
        <f>COUNTIF(AN389:AZ389,"P")</f>
        <v>4</v>
      </c>
      <c r="BP389" s="13">
        <f>COUNTIF(BA389:BL389,"P")</f>
        <v>4</v>
      </c>
      <c r="BQ389" s="13">
        <f t="shared" si="134"/>
        <v>16</v>
      </c>
      <c r="BR389" s="488"/>
      <c r="BS389" s="488"/>
      <c r="BT389" s="488"/>
      <c r="BU389" s="488"/>
      <c r="BV389" s="488"/>
    </row>
    <row r="390" spans="1:74" s="5" customFormat="1" ht="23.25" hidden="1" customHeight="1" outlineLevel="1" x14ac:dyDescent="0.25">
      <c r="A390" s="1102"/>
      <c r="B390" s="1099"/>
      <c r="C390" s="986"/>
      <c r="D390" s="1112"/>
      <c r="E390" s="1113"/>
      <c r="F390" s="779"/>
      <c r="G390" s="12" t="s">
        <v>80</v>
      </c>
      <c r="H390" s="758"/>
      <c r="I390" s="758"/>
      <c r="J390" s="758"/>
      <c r="K390" s="758"/>
      <c r="L390" s="758"/>
      <c r="M390" s="806"/>
      <c r="N390" s="806"/>
      <c r="O390" s="161"/>
      <c r="P390" s="162"/>
      <c r="Q390" s="162"/>
      <c r="R390" s="163"/>
      <c r="S390" s="161"/>
      <c r="T390" s="180"/>
      <c r="U390" s="180"/>
      <c r="V390" s="274"/>
      <c r="W390" s="161"/>
      <c r="X390" s="162"/>
      <c r="Y390" s="162"/>
      <c r="Z390" s="162"/>
      <c r="AA390" s="163"/>
      <c r="AB390" s="446"/>
      <c r="AC390" s="447"/>
      <c r="AD390" s="447"/>
      <c r="AE390" s="448"/>
      <c r="AF390" s="161"/>
      <c r="AG390" s="162"/>
      <c r="AH390" s="162"/>
      <c r="AI390" s="163"/>
      <c r="AJ390" s="161"/>
      <c r="AK390" s="162"/>
      <c r="AL390" s="162"/>
      <c r="AM390" s="163"/>
      <c r="AN390" s="161"/>
      <c r="AO390" s="162"/>
      <c r="AP390" s="162"/>
      <c r="AQ390" s="163"/>
      <c r="AR390" s="163"/>
      <c r="AS390" s="452"/>
      <c r="AT390" s="447"/>
      <c r="AU390" s="447"/>
      <c r="AV390" s="448"/>
      <c r="AW390" s="452"/>
      <c r="AX390" s="447"/>
      <c r="AY390" s="447"/>
      <c r="AZ390" s="448"/>
      <c r="BA390" s="260"/>
      <c r="BB390" s="233"/>
      <c r="BC390" s="277"/>
      <c r="BD390" s="234"/>
      <c r="BE390" s="161"/>
      <c r="BF390" s="458"/>
      <c r="BG390" s="458"/>
      <c r="BH390" s="459"/>
      <c r="BI390" s="161"/>
      <c r="BJ390" s="162"/>
      <c r="BK390" s="162"/>
      <c r="BL390" s="163"/>
      <c r="BM390" s="153">
        <f>COUNTIF(O390:AA390,"E")</f>
        <v>0</v>
      </c>
      <c r="BN390" s="154">
        <f>COUNTIF(AB390:AM390,"E")</f>
        <v>0</v>
      </c>
      <c r="BO390" s="154">
        <f>COUNTIF(AN390:AZ390,"E")</f>
        <v>0</v>
      </c>
      <c r="BP390" s="154">
        <f>COUNTIF(BA390:BL390,"E")</f>
        <v>0</v>
      </c>
      <c r="BQ390" s="155">
        <f t="shared" si="134"/>
        <v>0</v>
      </c>
      <c r="BR390" s="488"/>
      <c r="BS390" s="488"/>
      <c r="BT390" s="488"/>
      <c r="BU390" s="488"/>
      <c r="BV390" s="488"/>
    </row>
    <row r="391" spans="1:74" s="5" customFormat="1" ht="21.75" hidden="1" customHeight="1" outlineLevel="1" x14ac:dyDescent="0.25">
      <c r="A391" s="1102"/>
      <c r="B391" s="1099"/>
      <c r="C391" s="986"/>
      <c r="D391" s="971" t="s">
        <v>420</v>
      </c>
      <c r="E391" s="1111"/>
      <c r="F391" s="779" t="s">
        <v>421</v>
      </c>
      <c r="G391" s="12" t="s">
        <v>76</v>
      </c>
      <c r="H391" s="758" t="s">
        <v>77</v>
      </c>
      <c r="I391" s="758" t="s">
        <v>77</v>
      </c>
      <c r="J391" s="758"/>
      <c r="K391" s="758" t="s">
        <v>77</v>
      </c>
      <c r="L391" s="758" t="s">
        <v>77</v>
      </c>
      <c r="M391" s="805" t="s">
        <v>387</v>
      </c>
      <c r="N391" s="805" t="s">
        <v>385</v>
      </c>
      <c r="O391" s="159"/>
      <c r="P391" s="505"/>
      <c r="Q391" s="505"/>
      <c r="R391" s="160"/>
      <c r="S391" s="159"/>
      <c r="T391" s="505"/>
      <c r="U391" s="505"/>
      <c r="V391" s="265" t="s">
        <v>76</v>
      </c>
      <c r="W391" s="159"/>
      <c r="X391" s="505"/>
      <c r="Y391" s="505"/>
      <c r="Z391" s="160"/>
      <c r="AA391" s="160"/>
      <c r="AB391" s="182"/>
      <c r="AC391" s="497"/>
      <c r="AD391" s="497"/>
      <c r="AE391" s="445"/>
      <c r="AF391" s="159"/>
      <c r="AG391" s="505"/>
      <c r="AH391" s="505"/>
      <c r="AI391" s="160" t="s">
        <v>76</v>
      </c>
      <c r="AJ391" s="159"/>
      <c r="AK391" s="505"/>
      <c r="AL391" s="505"/>
      <c r="AM391" s="160"/>
      <c r="AN391" s="159"/>
      <c r="AO391" s="505"/>
      <c r="AP391" s="505"/>
      <c r="AQ391" s="160"/>
      <c r="AR391" s="160"/>
      <c r="AS391" s="451"/>
      <c r="AT391" s="497"/>
      <c r="AU391" s="497"/>
      <c r="AV391" s="445" t="s">
        <v>76</v>
      </c>
      <c r="AW391" s="451"/>
      <c r="AX391" s="497"/>
      <c r="AY391" s="497"/>
      <c r="AZ391" s="445"/>
      <c r="BA391" s="451"/>
      <c r="BB391" s="497"/>
      <c r="BC391" s="490"/>
      <c r="BD391" s="445"/>
      <c r="BE391" s="159"/>
      <c r="BF391" s="505"/>
      <c r="BG391" s="505"/>
      <c r="BH391" s="160" t="s">
        <v>76</v>
      </c>
      <c r="BI391" s="159"/>
      <c r="BJ391" s="505"/>
      <c r="BK391" s="505"/>
      <c r="BL391" s="160"/>
      <c r="BM391" s="52">
        <f>COUNTIF(O391:AA391,"P")</f>
        <v>1</v>
      </c>
      <c r="BN391" s="13">
        <f>COUNTIF(AB391:AM391,"P")</f>
        <v>1</v>
      </c>
      <c r="BO391" s="13">
        <f>COUNTIF(AN391:AZ391,"P")</f>
        <v>1</v>
      </c>
      <c r="BP391" s="13">
        <f>COUNTIF(BA391:BL391,"P")</f>
        <v>1</v>
      </c>
      <c r="BQ391" s="13">
        <f t="shared" si="134"/>
        <v>4</v>
      </c>
      <c r="BR391" s="488"/>
      <c r="BS391" s="488"/>
      <c r="BT391" s="488"/>
      <c r="BU391" s="488"/>
      <c r="BV391" s="488"/>
    </row>
    <row r="392" spans="1:74" s="5" customFormat="1" ht="21.75" hidden="1" customHeight="1" outlineLevel="1" thickBot="1" x14ac:dyDescent="0.3">
      <c r="A392" s="1102"/>
      <c r="B392" s="1099"/>
      <c r="C392" s="986"/>
      <c r="D392" s="1112"/>
      <c r="E392" s="1113"/>
      <c r="F392" s="779"/>
      <c r="G392" s="12" t="s">
        <v>80</v>
      </c>
      <c r="H392" s="758"/>
      <c r="I392" s="758"/>
      <c r="J392" s="758"/>
      <c r="K392" s="758"/>
      <c r="L392" s="758"/>
      <c r="M392" s="806"/>
      <c r="N392" s="806"/>
      <c r="O392" s="161"/>
      <c r="P392" s="162"/>
      <c r="Q392" s="162"/>
      <c r="R392" s="163"/>
      <c r="S392" s="161"/>
      <c r="T392" s="180"/>
      <c r="U392" s="180"/>
      <c r="V392" s="274"/>
      <c r="W392" s="161"/>
      <c r="X392" s="162"/>
      <c r="Y392" s="162"/>
      <c r="Z392" s="162"/>
      <c r="AA392" s="163"/>
      <c r="AB392" s="446"/>
      <c r="AC392" s="447"/>
      <c r="AD392" s="447"/>
      <c r="AE392" s="448"/>
      <c r="AF392" s="161"/>
      <c r="AG392" s="162"/>
      <c r="AH392" s="162"/>
      <c r="AI392" s="163"/>
      <c r="AJ392" s="161"/>
      <c r="AK392" s="162"/>
      <c r="AL392" s="162"/>
      <c r="AM392" s="163"/>
      <c r="AN392" s="161"/>
      <c r="AO392" s="162"/>
      <c r="AP392" s="162"/>
      <c r="AQ392" s="163"/>
      <c r="AR392" s="163"/>
      <c r="AS392" s="452"/>
      <c r="AT392" s="447"/>
      <c r="AU392" s="447"/>
      <c r="AV392" s="448"/>
      <c r="AW392" s="452"/>
      <c r="AX392" s="447"/>
      <c r="AY392" s="447"/>
      <c r="AZ392" s="448"/>
      <c r="BA392" s="260"/>
      <c r="BB392" s="233"/>
      <c r="BC392" s="277"/>
      <c r="BD392" s="234"/>
      <c r="BE392" s="161"/>
      <c r="BF392" s="458"/>
      <c r="BG392" s="458"/>
      <c r="BH392" s="459"/>
      <c r="BI392" s="161"/>
      <c r="BJ392" s="162"/>
      <c r="BK392" s="162"/>
      <c r="BL392" s="163"/>
      <c r="BM392" s="153">
        <f>COUNTIF(O392:AA392,"E")</f>
        <v>0</v>
      </c>
      <c r="BN392" s="154">
        <f>COUNTIF(AB392:AM392,"E")</f>
        <v>0</v>
      </c>
      <c r="BO392" s="154">
        <f>COUNTIF(AN392:AZ392,"E")</f>
        <v>0</v>
      </c>
      <c r="BP392" s="154">
        <f>COUNTIF(BA392:BL392,"E")</f>
        <v>0</v>
      </c>
      <c r="BQ392" s="155">
        <f t="shared" si="134"/>
        <v>0</v>
      </c>
      <c r="BR392" s="488"/>
      <c r="BS392" s="488"/>
      <c r="BT392" s="488"/>
      <c r="BU392" s="488"/>
      <c r="BV392" s="488"/>
    </row>
    <row r="393" spans="1:74" s="5" customFormat="1" ht="42" hidden="1" customHeight="1" outlineLevel="1" x14ac:dyDescent="0.25">
      <c r="A393" s="1102"/>
      <c r="B393" s="1099"/>
      <c r="C393" s="986"/>
      <c r="D393" s="1091" t="s">
        <v>629</v>
      </c>
      <c r="E393" s="1092"/>
      <c r="F393" s="1100" t="s">
        <v>422</v>
      </c>
      <c r="G393" s="12" t="s">
        <v>76</v>
      </c>
      <c r="H393" s="783" t="s">
        <v>77</v>
      </c>
      <c r="I393" s="783"/>
      <c r="J393" s="783"/>
      <c r="K393" s="783"/>
      <c r="L393" s="783" t="s">
        <v>77</v>
      </c>
      <c r="M393" s="805" t="s">
        <v>387</v>
      </c>
      <c r="N393" s="805" t="s">
        <v>385</v>
      </c>
      <c r="O393" s="159"/>
      <c r="P393" s="505" t="s">
        <v>76</v>
      </c>
      <c r="Q393" s="505"/>
      <c r="R393" s="160"/>
      <c r="S393" s="159"/>
      <c r="T393" s="505"/>
      <c r="U393" s="505"/>
      <c r="V393" s="265" t="s">
        <v>76</v>
      </c>
      <c r="W393" s="159"/>
      <c r="X393" s="505"/>
      <c r="Y393" s="505"/>
      <c r="Z393" s="505" t="s">
        <v>76</v>
      </c>
      <c r="AA393" s="160"/>
      <c r="AB393" s="182"/>
      <c r="AC393" s="497"/>
      <c r="AD393" s="497"/>
      <c r="AE393" s="445" t="s">
        <v>76</v>
      </c>
      <c r="AF393" s="159"/>
      <c r="AG393" s="505"/>
      <c r="AH393" s="505"/>
      <c r="AI393" s="160" t="s">
        <v>76</v>
      </c>
      <c r="AJ393" s="159"/>
      <c r="AK393" s="505"/>
      <c r="AL393" s="505"/>
      <c r="AM393" s="160" t="s">
        <v>76</v>
      </c>
      <c r="AN393" s="182"/>
      <c r="AO393" s="505"/>
      <c r="AP393" s="505"/>
      <c r="AQ393" s="160" t="s">
        <v>76</v>
      </c>
      <c r="AR393" s="160"/>
      <c r="AS393" s="451"/>
      <c r="AT393" s="497"/>
      <c r="AU393" s="497"/>
      <c r="AV393" s="445" t="s">
        <v>76</v>
      </c>
      <c r="AW393" s="451"/>
      <c r="AX393" s="497"/>
      <c r="AY393" s="497"/>
      <c r="AZ393" s="445" t="s">
        <v>76</v>
      </c>
      <c r="BA393" s="182"/>
      <c r="BB393" s="497"/>
      <c r="BC393" s="490"/>
      <c r="BD393" s="445" t="s">
        <v>76</v>
      </c>
      <c r="BE393" s="159"/>
      <c r="BF393" s="505"/>
      <c r="BG393" s="505"/>
      <c r="BH393" s="160" t="s">
        <v>76</v>
      </c>
      <c r="BI393" s="159"/>
      <c r="BJ393" s="505"/>
      <c r="BK393" s="505"/>
      <c r="BL393" s="160" t="s">
        <v>76</v>
      </c>
      <c r="BM393" s="52">
        <f>COUNTIF(O393:AA393,"P")</f>
        <v>3</v>
      </c>
      <c r="BN393" s="13">
        <f>COUNTIF(AB393:AM393,"P")</f>
        <v>3</v>
      </c>
      <c r="BO393" s="13">
        <f>COUNTIF(AN393:AZ393,"P")</f>
        <v>3</v>
      </c>
      <c r="BP393" s="13">
        <f>COUNTIF(BA393:BL393,"P")</f>
        <v>3</v>
      </c>
      <c r="BQ393" s="13">
        <f t="shared" si="134"/>
        <v>12</v>
      </c>
      <c r="BR393" s="488"/>
      <c r="BS393" s="488"/>
      <c r="BT393" s="488"/>
      <c r="BU393" s="488"/>
      <c r="BV393" s="488"/>
    </row>
    <row r="394" spans="1:74" s="5" customFormat="1" ht="42" hidden="1" customHeight="1" outlineLevel="1" x14ac:dyDescent="0.25">
      <c r="A394" s="1102"/>
      <c r="B394" s="1099"/>
      <c r="C394" s="986"/>
      <c r="D394" s="1093"/>
      <c r="E394" s="1094"/>
      <c r="F394" s="1101"/>
      <c r="G394" s="12" t="s">
        <v>80</v>
      </c>
      <c r="H394" s="784"/>
      <c r="I394" s="784"/>
      <c r="J394" s="784"/>
      <c r="K394" s="784"/>
      <c r="L394" s="784"/>
      <c r="M394" s="806"/>
      <c r="N394" s="806"/>
      <c r="O394" s="161"/>
      <c r="P394" s="162"/>
      <c r="Q394" s="162"/>
      <c r="R394" s="163"/>
      <c r="S394" s="161"/>
      <c r="T394" s="180"/>
      <c r="U394" s="180"/>
      <c r="V394" s="274"/>
      <c r="W394" s="161"/>
      <c r="X394" s="162"/>
      <c r="Y394" s="162"/>
      <c r="Z394" s="162"/>
      <c r="AA394" s="163"/>
      <c r="AB394" s="446"/>
      <c r="AC394" s="447"/>
      <c r="AD394" s="447"/>
      <c r="AE394" s="448"/>
      <c r="AF394" s="161"/>
      <c r="AG394" s="162"/>
      <c r="AH394" s="162"/>
      <c r="AI394" s="163"/>
      <c r="AJ394" s="161"/>
      <c r="AK394" s="162"/>
      <c r="AL394" s="162"/>
      <c r="AM394" s="163"/>
      <c r="AN394" s="161"/>
      <c r="AO394" s="162"/>
      <c r="AP394" s="162"/>
      <c r="AQ394" s="163"/>
      <c r="AR394" s="163"/>
      <c r="AS394" s="452"/>
      <c r="AT394" s="447"/>
      <c r="AU394" s="447"/>
      <c r="AV394" s="448"/>
      <c r="AW394" s="452"/>
      <c r="AX394" s="447"/>
      <c r="AY394" s="447"/>
      <c r="AZ394" s="448"/>
      <c r="BA394" s="260"/>
      <c r="BB394" s="233"/>
      <c r="BC394" s="277"/>
      <c r="BD394" s="234"/>
      <c r="BE394" s="161"/>
      <c r="BF394" s="162"/>
      <c r="BG394" s="162"/>
      <c r="BH394" s="163"/>
      <c r="BI394" s="161"/>
      <c r="BJ394" s="162"/>
      <c r="BK394" s="162"/>
      <c r="BL394" s="163"/>
      <c r="BM394" s="153">
        <f>COUNTIF(O394:AA394,"E")</f>
        <v>0</v>
      </c>
      <c r="BN394" s="154">
        <f>COUNTIF(AB394:AM394,"E")</f>
        <v>0</v>
      </c>
      <c r="BO394" s="154">
        <f>COUNTIF(AN394:AZ394,"E")</f>
        <v>0</v>
      </c>
      <c r="BP394" s="154">
        <f>COUNTIF(BA394:BL394,"E")</f>
        <v>0</v>
      </c>
      <c r="BQ394" s="155">
        <f t="shared" si="134"/>
        <v>0</v>
      </c>
      <c r="BR394" s="488"/>
      <c r="BS394" s="488"/>
      <c r="BT394" s="488"/>
      <c r="BU394" s="488"/>
      <c r="BV394" s="488"/>
    </row>
    <row r="395" spans="1:74" s="5" customFormat="1" ht="31.5" hidden="1" customHeight="1" outlineLevel="1" x14ac:dyDescent="0.25">
      <c r="A395" s="1102"/>
      <c r="B395" s="1099"/>
      <c r="C395" s="986"/>
      <c r="D395" s="971" t="s">
        <v>630</v>
      </c>
      <c r="E395" s="885"/>
      <c r="F395" s="779" t="s">
        <v>423</v>
      </c>
      <c r="G395" s="12" t="s">
        <v>76</v>
      </c>
      <c r="H395" s="783" t="s">
        <v>77</v>
      </c>
      <c r="I395" s="783" t="s">
        <v>77</v>
      </c>
      <c r="J395" s="783"/>
      <c r="K395" s="783"/>
      <c r="L395" s="783" t="s">
        <v>77</v>
      </c>
      <c r="M395" s="805" t="s">
        <v>387</v>
      </c>
      <c r="N395" s="805" t="s">
        <v>385</v>
      </c>
      <c r="O395" s="159"/>
      <c r="P395" s="505"/>
      <c r="Q395" s="505"/>
      <c r="R395" s="160"/>
      <c r="S395" s="159"/>
      <c r="T395" s="505"/>
      <c r="U395" s="505"/>
      <c r="V395" s="265"/>
      <c r="W395" s="159"/>
      <c r="X395" s="505"/>
      <c r="Y395" s="505"/>
      <c r="Z395" s="505"/>
      <c r="AA395" s="160"/>
      <c r="AB395" s="182"/>
      <c r="AC395" s="497"/>
      <c r="AD395" s="505"/>
      <c r="AE395" s="445"/>
      <c r="AF395" s="159"/>
      <c r="AG395" s="505"/>
      <c r="AH395" s="505"/>
      <c r="AI395" s="160"/>
      <c r="AJ395" s="159"/>
      <c r="AK395" s="505"/>
      <c r="AL395" s="505" t="s">
        <v>76</v>
      </c>
      <c r="AM395" s="160"/>
      <c r="AN395" s="159"/>
      <c r="AO395" s="505"/>
      <c r="AP395" s="505"/>
      <c r="AQ395" s="160"/>
      <c r="AR395" s="160"/>
      <c r="AS395" s="451"/>
      <c r="AT395" s="497"/>
      <c r="AU395" s="497"/>
      <c r="AV395" s="445"/>
      <c r="AW395" s="451"/>
      <c r="AX395" s="497"/>
      <c r="AY395" s="497"/>
      <c r="AZ395" s="445"/>
      <c r="BA395" s="451"/>
      <c r="BB395" s="497"/>
      <c r="BC395" s="490"/>
      <c r="BD395" s="445"/>
      <c r="BE395" s="159"/>
      <c r="BF395" s="505"/>
      <c r="BG395" s="505"/>
      <c r="BH395" s="160"/>
      <c r="BI395" s="159"/>
      <c r="BJ395" s="505"/>
      <c r="BK395" s="505" t="s">
        <v>76</v>
      </c>
      <c r="BL395" s="160"/>
      <c r="BM395" s="52">
        <f>COUNTIF(O395:AA395,"P")</f>
        <v>0</v>
      </c>
      <c r="BN395" s="13">
        <f>COUNTIF(AB395:AM395,"P")</f>
        <v>1</v>
      </c>
      <c r="BO395" s="13">
        <f>COUNTIF(AN395:AZ395,"P")</f>
        <v>0</v>
      </c>
      <c r="BP395" s="13">
        <f>COUNTIF(BA395:BL395,"P")</f>
        <v>1</v>
      </c>
      <c r="BQ395" s="13">
        <f t="shared" si="134"/>
        <v>2</v>
      </c>
      <c r="BR395" s="488"/>
      <c r="BS395" s="488"/>
      <c r="BT395" s="488"/>
      <c r="BU395" s="488"/>
      <c r="BV395" s="488"/>
    </row>
    <row r="396" spans="1:74" s="5" customFormat="1" ht="31.5" hidden="1" customHeight="1" outlineLevel="1" x14ac:dyDescent="0.25">
      <c r="A396" s="1102"/>
      <c r="B396" s="1099"/>
      <c r="C396" s="986"/>
      <c r="D396" s="972"/>
      <c r="E396" s="887"/>
      <c r="F396" s="779"/>
      <c r="G396" s="12" t="s">
        <v>80</v>
      </c>
      <c r="H396" s="784"/>
      <c r="I396" s="784"/>
      <c r="J396" s="784"/>
      <c r="K396" s="784"/>
      <c r="L396" s="784"/>
      <c r="M396" s="806"/>
      <c r="N396" s="806"/>
      <c r="O396" s="161"/>
      <c r="P396" s="162"/>
      <c r="Q396" s="162"/>
      <c r="R396" s="163"/>
      <c r="S396" s="161"/>
      <c r="T396" s="180"/>
      <c r="U396" s="180"/>
      <c r="V396" s="274"/>
      <c r="W396" s="161"/>
      <c r="X396" s="162"/>
      <c r="Y396" s="162"/>
      <c r="Z396" s="162"/>
      <c r="AA396" s="163"/>
      <c r="AB396" s="446"/>
      <c r="AC396" s="447"/>
      <c r="AD396" s="447"/>
      <c r="AE396" s="448"/>
      <c r="AF396" s="161"/>
      <c r="AG396" s="162"/>
      <c r="AH396" s="162"/>
      <c r="AI396" s="163"/>
      <c r="AJ396" s="161"/>
      <c r="AK396" s="162"/>
      <c r="AL396" s="162"/>
      <c r="AM396" s="163"/>
      <c r="AN396" s="161"/>
      <c r="AO396" s="162"/>
      <c r="AP396" s="162"/>
      <c r="AQ396" s="163"/>
      <c r="AR396" s="163"/>
      <c r="AS396" s="452"/>
      <c r="AT396" s="447"/>
      <c r="AU396" s="447"/>
      <c r="AV396" s="448"/>
      <c r="AW396" s="452"/>
      <c r="AX396" s="447"/>
      <c r="AY396" s="447"/>
      <c r="AZ396" s="448"/>
      <c r="BA396" s="260"/>
      <c r="BB396" s="233"/>
      <c r="BC396" s="277"/>
      <c r="BD396" s="234"/>
      <c r="BE396" s="161"/>
      <c r="BF396" s="162"/>
      <c r="BG396" s="162"/>
      <c r="BH396" s="163"/>
      <c r="BI396" s="161"/>
      <c r="BJ396" s="162"/>
      <c r="BK396" s="162"/>
      <c r="BL396" s="163"/>
      <c r="BM396" s="153">
        <f>COUNTIF(O396:AA396,"E")</f>
        <v>0</v>
      </c>
      <c r="BN396" s="154">
        <f>COUNTIF(AB396:AM396,"E")</f>
        <v>0</v>
      </c>
      <c r="BO396" s="154">
        <f>COUNTIF(AN396:AZ396,"E")</f>
        <v>0</v>
      </c>
      <c r="BP396" s="154">
        <f>COUNTIF(BA396:BL396,"E")</f>
        <v>0</v>
      </c>
      <c r="BQ396" s="155">
        <f t="shared" si="134"/>
        <v>0</v>
      </c>
      <c r="BR396" s="488"/>
      <c r="BS396" s="488"/>
      <c r="BT396" s="488"/>
      <c r="BU396" s="488"/>
      <c r="BV396" s="488"/>
    </row>
    <row r="397" spans="1:74" s="5" customFormat="1" ht="57.75" hidden="1" customHeight="1" outlineLevel="1" x14ac:dyDescent="0.25">
      <c r="A397" s="1102"/>
      <c r="B397" s="1099"/>
      <c r="C397" s="986"/>
      <c r="D397" s="1114" t="s">
        <v>631</v>
      </c>
      <c r="E397" s="919"/>
      <c r="F397" s="779" t="s">
        <v>424</v>
      </c>
      <c r="G397" s="12" t="s">
        <v>76</v>
      </c>
      <c r="H397" s="783" t="s">
        <v>77</v>
      </c>
      <c r="I397" s="783" t="s">
        <v>77</v>
      </c>
      <c r="J397" s="783"/>
      <c r="K397" s="783" t="s">
        <v>77</v>
      </c>
      <c r="L397" s="783" t="s">
        <v>77</v>
      </c>
      <c r="M397" s="805" t="s">
        <v>387</v>
      </c>
      <c r="N397" s="805" t="s">
        <v>385</v>
      </c>
      <c r="O397" s="159"/>
      <c r="P397" s="505"/>
      <c r="Q397" s="505"/>
      <c r="R397" s="160"/>
      <c r="S397" s="159"/>
      <c r="T397" s="505"/>
      <c r="U397" s="505"/>
      <c r="V397" s="265"/>
      <c r="W397" s="159"/>
      <c r="X397" s="505" t="s">
        <v>76</v>
      </c>
      <c r="Y397" s="505"/>
      <c r="Z397" s="160"/>
      <c r="AA397" s="160"/>
      <c r="AB397" s="182"/>
      <c r="AC397" s="497"/>
      <c r="AD397" s="497"/>
      <c r="AE397" s="445"/>
      <c r="AF397" s="159"/>
      <c r="AG397" s="505"/>
      <c r="AH397" s="505"/>
      <c r="AI397" s="160"/>
      <c r="AJ397" s="159"/>
      <c r="AK397" s="505" t="s">
        <v>76</v>
      </c>
      <c r="AL397" s="505"/>
      <c r="AM397" s="160"/>
      <c r="AN397" s="159"/>
      <c r="AO397" s="505"/>
      <c r="AP397" s="505"/>
      <c r="AQ397" s="160"/>
      <c r="AR397" s="160"/>
      <c r="AS397" s="451"/>
      <c r="AT397" s="497"/>
      <c r="AU397" s="505"/>
      <c r="AV397" s="445"/>
      <c r="AW397" s="451"/>
      <c r="AX397" s="497" t="s">
        <v>76</v>
      </c>
      <c r="AY397" s="497"/>
      <c r="AZ397" s="160"/>
      <c r="BA397" s="451"/>
      <c r="BB397" s="497"/>
      <c r="BC397" s="505"/>
      <c r="BD397" s="445"/>
      <c r="BE397" s="159"/>
      <c r="BF397" s="505"/>
      <c r="BG397" s="505"/>
      <c r="BH397" s="160"/>
      <c r="BI397" s="159"/>
      <c r="BJ397" s="505" t="s">
        <v>76</v>
      </c>
      <c r="BK397" s="160"/>
      <c r="BL397" s="160"/>
      <c r="BM397" s="52">
        <f>COUNTIF(O397:AA397,"P")</f>
        <v>1</v>
      </c>
      <c r="BN397" s="13">
        <f>COUNTIF(AB397:AM397,"P")</f>
        <v>1</v>
      </c>
      <c r="BO397" s="13">
        <f>COUNTIF(AN397:AZ397,"P")</f>
        <v>1</v>
      </c>
      <c r="BP397" s="13">
        <f>COUNTIF(BA397:BL397,"P")</f>
        <v>1</v>
      </c>
      <c r="BQ397" s="13">
        <f t="shared" si="134"/>
        <v>4</v>
      </c>
      <c r="BR397" s="488"/>
      <c r="BS397" s="488"/>
      <c r="BT397" s="488"/>
      <c r="BU397" s="488"/>
      <c r="BV397" s="488"/>
    </row>
    <row r="398" spans="1:74" s="5" customFormat="1" ht="57.75" hidden="1" customHeight="1" outlineLevel="1" thickBot="1" x14ac:dyDescent="0.3">
      <c r="A398" s="1102"/>
      <c r="B398" s="1099"/>
      <c r="C398" s="986"/>
      <c r="D398" s="1115"/>
      <c r="E398" s="1116"/>
      <c r="F398" s="779"/>
      <c r="G398" s="12" t="s">
        <v>80</v>
      </c>
      <c r="H398" s="784"/>
      <c r="I398" s="784"/>
      <c r="J398" s="784"/>
      <c r="K398" s="784"/>
      <c r="L398" s="784"/>
      <c r="M398" s="806"/>
      <c r="N398" s="806"/>
      <c r="O398" s="161"/>
      <c r="P398" s="162"/>
      <c r="Q398" s="162"/>
      <c r="R398" s="163"/>
      <c r="S398" s="161"/>
      <c r="T398" s="180"/>
      <c r="U398" s="180"/>
      <c r="V398" s="274"/>
      <c r="W398" s="443"/>
      <c r="X398" s="444"/>
      <c r="Y398" s="444"/>
      <c r="Z398" s="444"/>
      <c r="AA398" s="163"/>
      <c r="AB398" s="446"/>
      <c r="AC398" s="447"/>
      <c r="AD398" s="447"/>
      <c r="AE398" s="448"/>
      <c r="AF398" s="161"/>
      <c r="AG398" s="162"/>
      <c r="AH398" s="162"/>
      <c r="AI398" s="163"/>
      <c r="AJ398" s="161"/>
      <c r="AK398" s="162"/>
      <c r="AL398" s="162"/>
      <c r="AM398" s="163"/>
      <c r="AN398" s="161"/>
      <c r="AO398" s="162"/>
      <c r="AP398" s="162"/>
      <c r="AQ398" s="163"/>
      <c r="AR398" s="163"/>
      <c r="AS398" s="452"/>
      <c r="AT398" s="447"/>
      <c r="AU398" s="447"/>
      <c r="AV398" s="448"/>
      <c r="AW398" s="452"/>
      <c r="AX398" s="447"/>
      <c r="AY398" s="447"/>
      <c r="AZ398" s="448"/>
      <c r="BA398" s="260"/>
      <c r="BB398" s="233"/>
      <c r="BC398" s="277"/>
      <c r="BD398" s="234"/>
      <c r="BE398" s="161"/>
      <c r="BF398" s="162"/>
      <c r="BG398" s="162"/>
      <c r="BH398" s="163"/>
      <c r="BI398" s="161"/>
      <c r="BJ398" s="162"/>
      <c r="BK398" s="162"/>
      <c r="BL398" s="163"/>
      <c r="BM398" s="153">
        <f>COUNTIF(O398:AA398,"E")</f>
        <v>0</v>
      </c>
      <c r="BN398" s="154">
        <f>COUNTIF(AB398:AM398,"E")</f>
        <v>0</v>
      </c>
      <c r="BO398" s="154">
        <f>COUNTIF(AN398:AZ398,"E")</f>
        <v>0</v>
      </c>
      <c r="BP398" s="154">
        <f>COUNTIF(BA398:BL398,"E")</f>
        <v>0</v>
      </c>
      <c r="BQ398" s="155">
        <f t="shared" si="134"/>
        <v>0</v>
      </c>
      <c r="BR398" s="488"/>
      <c r="BS398" s="488"/>
      <c r="BT398" s="488"/>
      <c r="BU398" s="488"/>
      <c r="BV398" s="488"/>
    </row>
    <row r="399" spans="1:74" s="5" customFormat="1" ht="24" hidden="1" customHeight="1" outlineLevel="1" x14ac:dyDescent="0.25">
      <c r="A399" s="1102"/>
      <c r="B399" s="1099"/>
      <c r="C399" s="986"/>
      <c r="D399" s="1114" t="s">
        <v>632</v>
      </c>
      <c r="E399" s="919"/>
      <c r="F399" s="1100" t="s">
        <v>425</v>
      </c>
      <c r="G399" s="12" t="s">
        <v>76</v>
      </c>
      <c r="H399" s="783" t="s">
        <v>77</v>
      </c>
      <c r="I399" s="783" t="s">
        <v>77</v>
      </c>
      <c r="J399" s="783"/>
      <c r="K399" s="783" t="s">
        <v>77</v>
      </c>
      <c r="L399" s="783" t="s">
        <v>77</v>
      </c>
      <c r="M399" s="805" t="s">
        <v>387</v>
      </c>
      <c r="N399" s="805" t="s">
        <v>426</v>
      </c>
      <c r="O399" s="159"/>
      <c r="P399" s="505"/>
      <c r="Q399" s="505"/>
      <c r="R399" s="160"/>
      <c r="S399" s="159"/>
      <c r="T399" s="505"/>
      <c r="U399" s="505"/>
      <c r="V399" s="265"/>
      <c r="W399" s="159"/>
      <c r="X399" s="505"/>
      <c r="Y399" s="505"/>
      <c r="Z399" s="160"/>
      <c r="AA399" s="160"/>
      <c r="AB399" s="182"/>
      <c r="AC399" s="497"/>
      <c r="AD399" s="497"/>
      <c r="AE399" s="445" t="s">
        <v>76</v>
      </c>
      <c r="AF399" s="159"/>
      <c r="AG399" s="505"/>
      <c r="AH399" s="505"/>
      <c r="AI399" s="160"/>
      <c r="AJ399" s="159"/>
      <c r="AK399" s="505"/>
      <c r="AL399" s="505"/>
      <c r="AM399" s="160"/>
      <c r="AN399" s="159"/>
      <c r="AO399" s="505"/>
      <c r="AP399" s="505"/>
      <c r="AQ399" s="160"/>
      <c r="AR399" s="160"/>
      <c r="AS399" s="451"/>
      <c r="AT399" s="497"/>
      <c r="AU399" s="505"/>
      <c r="AV399" s="445" t="s">
        <v>76</v>
      </c>
      <c r="AW399" s="451"/>
      <c r="AX399" s="497"/>
      <c r="AY399" s="497"/>
      <c r="AZ399" s="160"/>
      <c r="BA399" s="451"/>
      <c r="BB399" s="497"/>
      <c r="BC399" s="505"/>
      <c r="BD399" s="445"/>
      <c r="BE399" s="159"/>
      <c r="BF399" s="505"/>
      <c r="BG399" s="505"/>
      <c r="BH399" s="160"/>
      <c r="BI399" s="159"/>
      <c r="BJ399" s="505" t="s">
        <v>76</v>
      </c>
      <c r="BK399" s="160"/>
      <c r="BL399" s="160"/>
      <c r="BM399" s="52">
        <f>COUNTIF(O399:AA399,"P")</f>
        <v>0</v>
      </c>
      <c r="BN399" s="13">
        <f>COUNTIF(AB399:AM399,"P")</f>
        <v>1</v>
      </c>
      <c r="BO399" s="13">
        <f>COUNTIF(AN399:AZ399,"P")</f>
        <v>1</v>
      </c>
      <c r="BP399" s="13">
        <f>COUNTIF(BA399:BL399,"P")</f>
        <v>1</v>
      </c>
      <c r="BQ399" s="13">
        <f t="shared" si="134"/>
        <v>3</v>
      </c>
      <c r="BR399" s="488"/>
      <c r="BS399" s="488"/>
      <c r="BT399" s="488"/>
      <c r="BU399" s="488"/>
      <c r="BV399" s="488"/>
    </row>
    <row r="400" spans="1:74" s="5" customFormat="1" ht="24" hidden="1" customHeight="1" outlineLevel="1" thickBot="1" x14ac:dyDescent="0.3">
      <c r="A400" s="1102"/>
      <c r="B400" s="1099"/>
      <c r="C400" s="986"/>
      <c r="D400" s="1115"/>
      <c r="E400" s="1116"/>
      <c r="F400" s="1101"/>
      <c r="G400" s="12" t="s">
        <v>80</v>
      </c>
      <c r="H400" s="784"/>
      <c r="I400" s="784"/>
      <c r="J400" s="784"/>
      <c r="K400" s="784"/>
      <c r="L400" s="784"/>
      <c r="M400" s="806"/>
      <c r="N400" s="806"/>
      <c r="O400" s="161"/>
      <c r="P400" s="162"/>
      <c r="Q400" s="162"/>
      <c r="R400" s="163"/>
      <c r="S400" s="161"/>
      <c r="T400" s="180"/>
      <c r="U400" s="180"/>
      <c r="V400" s="274"/>
      <c r="W400" s="443"/>
      <c r="X400" s="444"/>
      <c r="Y400" s="444"/>
      <c r="Z400" s="444"/>
      <c r="AA400" s="283"/>
      <c r="AB400" s="446"/>
      <c r="AC400" s="447"/>
      <c r="AD400" s="447"/>
      <c r="AE400" s="448"/>
      <c r="AF400" s="161"/>
      <c r="AG400" s="162"/>
      <c r="AH400" s="162"/>
      <c r="AI400" s="163"/>
      <c r="AJ400" s="161"/>
      <c r="AK400" s="162"/>
      <c r="AL400" s="162"/>
      <c r="AM400" s="163"/>
      <c r="AN400" s="161"/>
      <c r="AO400" s="162"/>
      <c r="AP400" s="162"/>
      <c r="AQ400" s="163"/>
      <c r="AR400" s="163"/>
      <c r="AS400" s="452"/>
      <c r="AT400" s="447"/>
      <c r="AU400" s="447"/>
      <c r="AV400" s="448"/>
      <c r="AW400" s="452"/>
      <c r="AX400" s="447"/>
      <c r="AY400" s="447"/>
      <c r="AZ400" s="448"/>
      <c r="BA400" s="260"/>
      <c r="BB400" s="233"/>
      <c r="BC400" s="277"/>
      <c r="BD400" s="234"/>
      <c r="BE400" s="161"/>
      <c r="BF400" s="162"/>
      <c r="BG400" s="162"/>
      <c r="BH400" s="163"/>
      <c r="BI400" s="161"/>
      <c r="BJ400" s="162"/>
      <c r="BK400" s="162"/>
      <c r="BL400" s="163"/>
      <c r="BM400" s="153">
        <f>COUNTIF(O400:AA400,"E")</f>
        <v>0</v>
      </c>
      <c r="BN400" s="154">
        <f>COUNTIF(AB400:AM400,"E")</f>
        <v>0</v>
      </c>
      <c r="BO400" s="154">
        <f>COUNTIF(AN400:AZ400,"E")</f>
        <v>0</v>
      </c>
      <c r="BP400" s="154">
        <f>COUNTIF(BA400:BL400,"E")</f>
        <v>0</v>
      </c>
      <c r="BQ400" s="155">
        <f t="shared" si="134"/>
        <v>0</v>
      </c>
      <c r="BR400" s="488"/>
      <c r="BS400" s="488"/>
      <c r="BT400" s="488"/>
      <c r="BU400" s="488"/>
      <c r="BV400" s="488"/>
    </row>
    <row r="401" spans="1:74" s="5" customFormat="1" ht="18.75" customHeight="1" collapsed="1" x14ac:dyDescent="0.25">
      <c r="A401" s="539"/>
      <c r="B401" s="822">
        <v>0.94</v>
      </c>
      <c r="C401" s="795" t="s">
        <v>153</v>
      </c>
      <c r="D401" s="1117" t="s">
        <v>427</v>
      </c>
      <c r="E401" s="1118"/>
      <c r="F401" s="1119" t="s">
        <v>428</v>
      </c>
      <c r="G401" s="12" t="s">
        <v>76</v>
      </c>
      <c r="H401" s="783" t="s">
        <v>77</v>
      </c>
      <c r="I401" s="783"/>
      <c r="J401" s="783"/>
      <c r="K401" s="783" t="s">
        <v>77</v>
      </c>
      <c r="L401" s="783" t="s">
        <v>77</v>
      </c>
      <c r="M401" s="805" t="s">
        <v>368</v>
      </c>
      <c r="N401" s="833" t="s">
        <v>286</v>
      </c>
      <c r="O401" s="215">
        <f>COUNTIF(O403:O410,"P")</f>
        <v>0</v>
      </c>
      <c r="P401" s="214">
        <f t="shared" ref="P401:BL401" si="135">COUNTIF(P403:P410,"P")</f>
        <v>0</v>
      </c>
      <c r="Q401" s="214">
        <f t="shared" si="135"/>
        <v>0</v>
      </c>
      <c r="R401" s="216">
        <f t="shared" si="135"/>
        <v>1</v>
      </c>
      <c r="S401" s="215">
        <f t="shared" si="135"/>
        <v>0</v>
      </c>
      <c r="T401" s="214">
        <f t="shared" si="135"/>
        <v>0</v>
      </c>
      <c r="U401" s="214">
        <f t="shared" si="135"/>
        <v>0</v>
      </c>
      <c r="V401" s="216">
        <f t="shared" si="135"/>
        <v>1</v>
      </c>
      <c r="W401" s="215">
        <f t="shared" si="135"/>
        <v>0</v>
      </c>
      <c r="X401" s="214">
        <f t="shared" si="135"/>
        <v>0</v>
      </c>
      <c r="Y401" s="214">
        <f t="shared" si="135"/>
        <v>0</v>
      </c>
      <c r="Z401" s="214">
        <f t="shared" si="135"/>
        <v>0</v>
      </c>
      <c r="AA401" s="216"/>
      <c r="AB401" s="215">
        <f t="shared" si="135"/>
        <v>0</v>
      </c>
      <c r="AC401" s="214">
        <f t="shared" si="135"/>
        <v>0</v>
      </c>
      <c r="AD401" s="214">
        <f t="shared" si="135"/>
        <v>0</v>
      </c>
      <c r="AE401" s="216">
        <f t="shared" si="135"/>
        <v>1</v>
      </c>
      <c r="AF401" s="215">
        <f t="shared" si="135"/>
        <v>0</v>
      </c>
      <c r="AG401" s="214">
        <f t="shared" si="135"/>
        <v>0</v>
      </c>
      <c r="AH401" s="214">
        <f t="shared" si="135"/>
        <v>0</v>
      </c>
      <c r="AI401" s="216">
        <f t="shared" si="135"/>
        <v>1</v>
      </c>
      <c r="AJ401" s="215">
        <f t="shared" si="135"/>
        <v>0</v>
      </c>
      <c r="AK401" s="214">
        <f t="shared" si="135"/>
        <v>0</v>
      </c>
      <c r="AL401" s="214">
        <f t="shared" si="135"/>
        <v>0</v>
      </c>
      <c r="AM401" s="216">
        <f t="shared" si="135"/>
        <v>1</v>
      </c>
      <c r="AN401" s="215">
        <f t="shared" si="135"/>
        <v>0</v>
      </c>
      <c r="AO401" s="214">
        <f t="shared" si="135"/>
        <v>0</v>
      </c>
      <c r="AP401" s="214">
        <f t="shared" si="135"/>
        <v>0</v>
      </c>
      <c r="AQ401" s="214">
        <f t="shared" si="135"/>
        <v>0</v>
      </c>
      <c r="AR401" s="216">
        <f t="shared" si="135"/>
        <v>1</v>
      </c>
      <c r="AS401" s="215">
        <f t="shared" si="135"/>
        <v>0</v>
      </c>
      <c r="AT401" s="214">
        <f t="shared" si="135"/>
        <v>0</v>
      </c>
      <c r="AU401" s="214">
        <f t="shared" si="135"/>
        <v>0</v>
      </c>
      <c r="AV401" s="424"/>
      <c r="AW401" s="215">
        <f t="shared" si="135"/>
        <v>0</v>
      </c>
      <c r="AX401" s="214">
        <f t="shared" si="135"/>
        <v>0</v>
      </c>
      <c r="AY401" s="214"/>
      <c r="AZ401" s="214">
        <f t="shared" si="135"/>
        <v>1</v>
      </c>
      <c r="BA401" s="215">
        <f t="shared" si="135"/>
        <v>0</v>
      </c>
      <c r="BB401" s="214">
        <f t="shared" si="135"/>
        <v>0</v>
      </c>
      <c r="BC401" s="214">
        <f t="shared" si="135"/>
        <v>0</v>
      </c>
      <c r="BD401" s="214">
        <f t="shared" si="135"/>
        <v>1</v>
      </c>
      <c r="BE401" s="215">
        <f t="shared" si="135"/>
        <v>0</v>
      </c>
      <c r="BF401" s="214">
        <f t="shared" si="135"/>
        <v>0</v>
      </c>
      <c r="BG401" s="214">
        <f t="shared" si="135"/>
        <v>0</v>
      </c>
      <c r="BH401" s="216">
        <f t="shared" si="135"/>
        <v>1</v>
      </c>
      <c r="BI401" s="215">
        <f t="shared" si="135"/>
        <v>0</v>
      </c>
      <c r="BJ401" s="214">
        <f t="shared" si="135"/>
        <v>2</v>
      </c>
      <c r="BK401" s="214">
        <f t="shared" si="135"/>
        <v>1</v>
      </c>
      <c r="BL401" s="216">
        <f t="shared" si="135"/>
        <v>2</v>
      </c>
      <c r="BM401" s="220">
        <f>+SUM(O401:Z401)</f>
        <v>2</v>
      </c>
      <c r="BN401" s="220">
        <f>+SUM(AB401:AM401)</f>
        <v>3</v>
      </c>
      <c r="BO401" s="220">
        <f>+SUM(AN401:AZ401)</f>
        <v>2</v>
      </c>
      <c r="BP401" s="220">
        <f>+SUM(BA401:BL401)</f>
        <v>7</v>
      </c>
      <c r="BQ401" s="221">
        <f>+BM401+BN401+BO401+BP401</f>
        <v>14</v>
      </c>
      <c r="BR401" s="534">
        <f>+SUM(BM402)/(BM401)</f>
        <v>0</v>
      </c>
      <c r="BS401" s="534">
        <f>+SUM(BN402)/(BN401)</f>
        <v>0</v>
      </c>
      <c r="BT401" s="534">
        <f>+SUM(BO402)/(BO401)</f>
        <v>0</v>
      </c>
      <c r="BU401" s="534">
        <f>+SUM(BP402)/(BP401)</f>
        <v>0</v>
      </c>
      <c r="BV401" s="534">
        <f>+SUM(BQ402)/(BQ401)</f>
        <v>0</v>
      </c>
    </row>
    <row r="402" spans="1:74" s="5" customFormat="1" ht="30" customHeight="1" x14ac:dyDescent="0.25">
      <c r="A402" s="539"/>
      <c r="B402" s="826"/>
      <c r="C402" s="795" t="s">
        <v>153</v>
      </c>
      <c r="D402" s="1120"/>
      <c r="E402" s="1121"/>
      <c r="F402" s="1122"/>
      <c r="G402" s="12" t="s">
        <v>80</v>
      </c>
      <c r="H402" s="784"/>
      <c r="I402" s="784"/>
      <c r="J402" s="784"/>
      <c r="K402" s="784"/>
      <c r="L402" s="784"/>
      <c r="M402" s="806"/>
      <c r="N402" s="839"/>
      <c r="O402" s="201">
        <f>COUNTIF(O403:O410,"E")</f>
        <v>0</v>
      </c>
      <c r="P402" s="183">
        <f t="shared" ref="P402:BL402" si="136">COUNTIF(P403:P410,"E")</f>
        <v>0</v>
      </c>
      <c r="Q402" s="183">
        <f t="shared" si="136"/>
        <v>0</v>
      </c>
      <c r="R402" s="202">
        <f t="shared" si="136"/>
        <v>0</v>
      </c>
      <c r="S402" s="201">
        <f t="shared" si="136"/>
        <v>0</v>
      </c>
      <c r="T402" s="183">
        <f t="shared" si="136"/>
        <v>0</v>
      </c>
      <c r="U402" s="183">
        <f t="shared" si="136"/>
        <v>0</v>
      </c>
      <c r="V402" s="202">
        <f t="shared" si="136"/>
        <v>0</v>
      </c>
      <c r="W402" s="201">
        <f t="shared" si="136"/>
        <v>0</v>
      </c>
      <c r="X402" s="183">
        <f t="shared" si="136"/>
        <v>0</v>
      </c>
      <c r="Y402" s="183">
        <f t="shared" si="136"/>
        <v>0</v>
      </c>
      <c r="Z402" s="183">
        <f t="shared" si="136"/>
        <v>0</v>
      </c>
      <c r="AA402" s="202"/>
      <c r="AB402" s="201">
        <f t="shared" si="136"/>
        <v>0</v>
      </c>
      <c r="AC402" s="183">
        <f t="shared" si="136"/>
        <v>0</v>
      </c>
      <c r="AD402" s="183">
        <f t="shared" si="136"/>
        <v>0</v>
      </c>
      <c r="AE402" s="202">
        <f t="shared" si="136"/>
        <v>0</v>
      </c>
      <c r="AF402" s="201">
        <f t="shared" si="136"/>
        <v>0</v>
      </c>
      <c r="AG402" s="183">
        <f t="shared" si="136"/>
        <v>0</v>
      </c>
      <c r="AH402" s="183">
        <f t="shared" si="136"/>
        <v>0</v>
      </c>
      <c r="AI402" s="202">
        <f t="shared" si="136"/>
        <v>0</v>
      </c>
      <c r="AJ402" s="201">
        <f t="shared" si="136"/>
        <v>0</v>
      </c>
      <c r="AK402" s="183">
        <f t="shared" si="136"/>
        <v>0</v>
      </c>
      <c r="AL402" s="183">
        <f t="shared" si="136"/>
        <v>0</v>
      </c>
      <c r="AM402" s="202">
        <f t="shared" si="136"/>
        <v>0</v>
      </c>
      <c r="AN402" s="201">
        <f t="shared" si="136"/>
        <v>0</v>
      </c>
      <c r="AO402" s="183">
        <f t="shared" si="136"/>
        <v>0</v>
      </c>
      <c r="AP402" s="183">
        <f t="shared" si="136"/>
        <v>0</v>
      </c>
      <c r="AQ402" s="183">
        <f t="shared" si="136"/>
        <v>0</v>
      </c>
      <c r="AR402" s="202">
        <f t="shared" si="136"/>
        <v>0</v>
      </c>
      <c r="AS402" s="201">
        <f t="shared" si="136"/>
        <v>0</v>
      </c>
      <c r="AT402" s="183">
        <f t="shared" si="136"/>
        <v>0</v>
      </c>
      <c r="AU402" s="183">
        <f t="shared" si="136"/>
        <v>0</v>
      </c>
      <c r="AV402" s="427"/>
      <c r="AW402" s="201">
        <f t="shared" si="136"/>
        <v>0</v>
      </c>
      <c r="AX402" s="183">
        <f t="shared" si="136"/>
        <v>0</v>
      </c>
      <c r="AY402" s="183"/>
      <c r="AZ402" s="183">
        <f t="shared" si="136"/>
        <v>0</v>
      </c>
      <c r="BA402" s="201">
        <f t="shared" si="136"/>
        <v>0</v>
      </c>
      <c r="BB402" s="183">
        <f t="shared" si="136"/>
        <v>0</v>
      </c>
      <c r="BC402" s="183">
        <f t="shared" si="136"/>
        <v>0</v>
      </c>
      <c r="BD402" s="183">
        <f t="shared" si="136"/>
        <v>0</v>
      </c>
      <c r="BE402" s="201">
        <f t="shared" si="136"/>
        <v>0</v>
      </c>
      <c r="BF402" s="183">
        <f t="shared" si="136"/>
        <v>0</v>
      </c>
      <c r="BG402" s="183">
        <f t="shared" si="136"/>
        <v>0</v>
      </c>
      <c r="BH402" s="202">
        <f t="shared" si="136"/>
        <v>0</v>
      </c>
      <c r="BI402" s="201">
        <f t="shared" si="136"/>
        <v>0</v>
      </c>
      <c r="BJ402" s="183">
        <f t="shared" si="136"/>
        <v>0</v>
      </c>
      <c r="BK402" s="183">
        <f t="shared" si="136"/>
        <v>0</v>
      </c>
      <c r="BL402" s="202">
        <f t="shared" si="136"/>
        <v>0</v>
      </c>
      <c r="BM402" s="81">
        <f>+SUM(O402:Z402)</f>
        <v>0</v>
      </c>
      <c r="BN402" s="81">
        <f>+SUM(AB402:AM402)</f>
        <v>0</v>
      </c>
      <c r="BO402" s="81">
        <f>+SUM(AN402:AZ402)</f>
        <v>0</v>
      </c>
      <c r="BP402" s="81">
        <f>+SUM(BA402:BL402)</f>
        <v>0</v>
      </c>
      <c r="BQ402" s="82">
        <f>+BM402+BN402+BO402+BP402</f>
        <v>0</v>
      </c>
      <c r="BR402" s="534"/>
      <c r="BS402" s="534"/>
      <c r="BT402" s="534"/>
      <c r="BU402" s="534"/>
      <c r="BV402" s="534"/>
    </row>
    <row r="403" spans="1:74" s="5" customFormat="1" ht="15.75" hidden="1" customHeight="1" outlineLevel="1" x14ac:dyDescent="0.25">
      <c r="A403" s="539">
        <v>212</v>
      </c>
      <c r="B403" s="828"/>
      <c r="C403" s="848" t="s">
        <v>153</v>
      </c>
      <c r="D403" s="1073" t="s">
        <v>429</v>
      </c>
      <c r="E403" s="831" t="s">
        <v>430</v>
      </c>
      <c r="F403" s="992" t="s">
        <v>431</v>
      </c>
      <c r="G403" s="12" t="s">
        <v>76</v>
      </c>
      <c r="H403" s="783"/>
      <c r="I403" s="783"/>
      <c r="J403" s="783"/>
      <c r="K403" s="783"/>
      <c r="L403" s="783"/>
      <c r="M403" s="805" t="s">
        <v>368</v>
      </c>
      <c r="N403" s="833" t="s">
        <v>286</v>
      </c>
      <c r="O403" s="159"/>
      <c r="P403" s="505"/>
      <c r="Q403" s="505"/>
      <c r="R403" s="160" t="s">
        <v>76</v>
      </c>
      <c r="S403" s="159"/>
      <c r="T403" s="505"/>
      <c r="U403" s="505"/>
      <c r="V403" s="160" t="s">
        <v>76</v>
      </c>
      <c r="W403" s="159"/>
      <c r="X403" s="505"/>
      <c r="Y403" s="505"/>
      <c r="Z403" s="505"/>
      <c r="AA403" s="160"/>
      <c r="AB403" s="159"/>
      <c r="AC403" s="505"/>
      <c r="AD403" s="505"/>
      <c r="AE403" s="160" t="s">
        <v>76</v>
      </c>
      <c r="AF403" s="159"/>
      <c r="AG403" s="505"/>
      <c r="AH403" s="505"/>
      <c r="AI403" s="160" t="s">
        <v>76</v>
      </c>
      <c r="AJ403" s="159"/>
      <c r="AK403" s="505"/>
      <c r="AL403" s="505"/>
      <c r="AM403" s="160" t="s">
        <v>76</v>
      </c>
      <c r="AN403" s="159"/>
      <c r="AO403" s="505"/>
      <c r="AP403" s="505"/>
      <c r="AQ403" s="505"/>
      <c r="AR403" s="160" t="s">
        <v>76</v>
      </c>
      <c r="AS403" s="159"/>
      <c r="AT403" s="505"/>
      <c r="AU403" s="505"/>
      <c r="AV403" s="265" t="s">
        <v>76</v>
      </c>
      <c r="AW403" s="159"/>
      <c r="AX403" s="505"/>
      <c r="AY403" s="505"/>
      <c r="AZ403" s="505" t="s">
        <v>76</v>
      </c>
      <c r="BA403" s="159"/>
      <c r="BB403" s="505"/>
      <c r="BC403" s="505"/>
      <c r="BD403" s="265" t="s">
        <v>76</v>
      </c>
      <c r="BE403" s="159"/>
      <c r="BF403" s="505"/>
      <c r="BG403" s="505"/>
      <c r="BH403" s="160" t="s">
        <v>76</v>
      </c>
      <c r="BI403" s="159"/>
      <c r="BJ403" s="505"/>
      <c r="BK403" s="505"/>
      <c r="BL403" s="160" t="s">
        <v>76</v>
      </c>
      <c r="BM403" s="156">
        <f>COUNTIF(O403:AA403,"P")</f>
        <v>2</v>
      </c>
      <c r="BN403" s="157">
        <f>COUNTIF(AB403:AM403,"P")</f>
        <v>3</v>
      </c>
      <c r="BO403" s="157">
        <f>COUNTIF(AN403:AZ403,"P")</f>
        <v>3</v>
      </c>
      <c r="BP403" s="157">
        <f>COUNTIF(BA403:BL403,"P")</f>
        <v>3</v>
      </c>
      <c r="BQ403" s="157">
        <f>SUM(BM403:BP403)</f>
        <v>11</v>
      </c>
      <c r="BR403" s="523">
        <f>+SUM(BM404)/(BM403)</f>
        <v>0</v>
      </c>
      <c r="BS403" s="534">
        <f>+SUM(BN404)/(BN403)</f>
        <v>0</v>
      </c>
      <c r="BT403" s="523">
        <f>+SUM(BO404)/(BO403)</f>
        <v>0</v>
      </c>
      <c r="BU403" s="523">
        <f>+SUM(BP404)/(BP403)</f>
        <v>0</v>
      </c>
      <c r="BV403" s="523">
        <f>+SUM(BQ404)/(BQ403)</f>
        <v>0</v>
      </c>
    </row>
    <row r="404" spans="1:74" s="5" customFormat="1" ht="15.75" hidden="1" customHeight="1" outlineLevel="1" x14ac:dyDescent="0.25">
      <c r="A404" s="539"/>
      <c r="B404" s="834"/>
      <c r="C404" s="848"/>
      <c r="D404" s="836"/>
      <c r="E404" s="837"/>
      <c r="F404" s="994"/>
      <c r="G404" s="12" t="s">
        <v>80</v>
      </c>
      <c r="H404" s="784"/>
      <c r="I404" s="784"/>
      <c r="J404" s="784"/>
      <c r="K404" s="784"/>
      <c r="L404" s="784"/>
      <c r="M404" s="806"/>
      <c r="N404" s="839"/>
      <c r="O404" s="161"/>
      <c r="P404" s="162"/>
      <c r="Q404" s="162"/>
      <c r="R404" s="163"/>
      <c r="S404" s="161"/>
      <c r="T404" s="162"/>
      <c r="U404" s="162"/>
      <c r="V404" s="163"/>
      <c r="W404" s="161"/>
      <c r="X404" s="162"/>
      <c r="Y404" s="162"/>
      <c r="Z404" s="162"/>
      <c r="AA404" s="163"/>
      <c r="AB404" s="161"/>
      <c r="AC404" s="162"/>
      <c r="AD404" s="162"/>
      <c r="AE404" s="163"/>
      <c r="AF404" s="161"/>
      <c r="AG404" s="162"/>
      <c r="AH404" s="162"/>
      <c r="AI404" s="163"/>
      <c r="AJ404" s="161"/>
      <c r="AK404" s="162"/>
      <c r="AL404" s="162"/>
      <c r="AM404" s="163"/>
      <c r="AN404" s="161"/>
      <c r="AO404" s="162"/>
      <c r="AP404" s="162"/>
      <c r="AQ404" s="162"/>
      <c r="AR404" s="163"/>
      <c r="AS404" s="161"/>
      <c r="AT404" s="162"/>
      <c r="AU404" s="162"/>
      <c r="AV404" s="266"/>
      <c r="AW404" s="161"/>
      <c r="AX404" s="162"/>
      <c r="AY404" s="162"/>
      <c r="AZ404" s="162"/>
      <c r="BA404" s="161"/>
      <c r="BB404" s="162"/>
      <c r="BC404" s="162"/>
      <c r="BD404" s="266"/>
      <c r="BE404" s="161"/>
      <c r="BF404" s="162"/>
      <c r="BG404" s="162"/>
      <c r="BH404" s="163"/>
      <c r="BI404" s="161"/>
      <c r="BJ404" s="162"/>
      <c r="BK404" s="162"/>
      <c r="BL404" s="163"/>
      <c r="BM404" s="153">
        <f>COUNTIF(O404:AA404,"E")</f>
        <v>0</v>
      </c>
      <c r="BN404" s="154">
        <f>COUNTIF(AB404:AM404,"E")</f>
        <v>0</v>
      </c>
      <c r="BO404" s="154">
        <f>COUNTIF(AN404:AZ404,"E")</f>
        <v>0</v>
      </c>
      <c r="BP404" s="154">
        <f>COUNTIF(BA404:BL404,"E")</f>
        <v>0</v>
      </c>
      <c r="BQ404" s="155">
        <f t="shared" ref="BQ404:BQ410" si="137">SUM(BM404:BP404)</f>
        <v>0</v>
      </c>
      <c r="BR404" s="523"/>
      <c r="BS404" s="534"/>
      <c r="BT404" s="523"/>
      <c r="BU404" s="523"/>
      <c r="BV404" s="523"/>
    </row>
    <row r="405" spans="1:74" s="5" customFormat="1" ht="15.75" hidden="1" customHeight="1" outlineLevel="1" x14ac:dyDescent="0.25">
      <c r="A405" s="539">
        <v>213</v>
      </c>
      <c r="B405" s="834"/>
      <c r="C405" s="848"/>
      <c r="D405" s="836"/>
      <c r="E405" s="840" t="s">
        <v>432</v>
      </c>
      <c r="F405" s="992" t="s">
        <v>433</v>
      </c>
      <c r="G405" s="12" t="s">
        <v>76</v>
      </c>
      <c r="H405" s="783"/>
      <c r="I405" s="783"/>
      <c r="J405" s="783"/>
      <c r="K405" s="783"/>
      <c r="L405" s="783"/>
      <c r="M405" s="805" t="s">
        <v>368</v>
      </c>
      <c r="N405" s="833" t="s">
        <v>286</v>
      </c>
      <c r="O405" s="159"/>
      <c r="P405" s="505"/>
      <c r="Q405" s="505"/>
      <c r="R405" s="160"/>
      <c r="S405" s="159"/>
      <c r="T405" s="505"/>
      <c r="U405" s="505"/>
      <c r="V405" s="160"/>
      <c r="W405" s="159"/>
      <c r="X405" s="505"/>
      <c r="Y405" s="505"/>
      <c r="Z405" s="505"/>
      <c r="AA405" s="160"/>
      <c r="AB405" s="159"/>
      <c r="AC405" s="505"/>
      <c r="AD405" s="505"/>
      <c r="AE405" s="160"/>
      <c r="AF405" s="159"/>
      <c r="AG405" s="505"/>
      <c r="AH405" s="505"/>
      <c r="AI405" s="160"/>
      <c r="AJ405" s="159"/>
      <c r="AK405" s="505"/>
      <c r="AL405" s="505"/>
      <c r="AM405" s="160"/>
      <c r="AN405" s="159"/>
      <c r="AO405" s="505"/>
      <c r="AP405" s="505"/>
      <c r="AQ405" s="505"/>
      <c r="AR405" s="160"/>
      <c r="AS405" s="159"/>
      <c r="AT405" s="505"/>
      <c r="AU405" s="505"/>
      <c r="AV405" s="265"/>
      <c r="AW405" s="159"/>
      <c r="AX405" s="505"/>
      <c r="AY405" s="505"/>
      <c r="AZ405" s="505"/>
      <c r="BA405" s="159"/>
      <c r="BB405" s="505"/>
      <c r="BC405" s="505"/>
      <c r="BD405" s="265"/>
      <c r="BE405" s="159"/>
      <c r="BF405" s="505"/>
      <c r="BG405" s="505"/>
      <c r="BH405" s="160"/>
      <c r="BI405" s="159"/>
      <c r="BJ405" s="505" t="s">
        <v>76</v>
      </c>
      <c r="BK405" s="505"/>
      <c r="BL405" s="160"/>
      <c r="BM405" s="156">
        <f>COUNTIF(O405:AA405,"P")</f>
        <v>0</v>
      </c>
      <c r="BN405" s="157">
        <f>COUNTIF(AB405:AM405,"P")</f>
        <v>0</v>
      </c>
      <c r="BO405" s="157">
        <f>COUNTIF(AN405:AZ405,"P")</f>
        <v>0</v>
      </c>
      <c r="BP405" s="157">
        <f>COUNTIF(BA405:BL405,"P")</f>
        <v>1</v>
      </c>
      <c r="BQ405" s="157">
        <f t="shared" si="137"/>
        <v>1</v>
      </c>
      <c r="BR405" s="523" t="e">
        <f>+SUM(BM406)/(BM405)</f>
        <v>#DIV/0!</v>
      </c>
      <c r="BS405" s="534" t="e">
        <f>+SUM(BN406)/(BN405)</f>
        <v>#DIV/0!</v>
      </c>
      <c r="BT405" s="523" t="e">
        <f>+SUM(BO406)/(BO405)</f>
        <v>#DIV/0!</v>
      </c>
      <c r="BU405" s="523">
        <f>+SUM(BP406)/(BP405)</f>
        <v>0</v>
      </c>
      <c r="BV405" s="523">
        <f>+SUM(BQ406)/(BQ405)</f>
        <v>0</v>
      </c>
    </row>
    <row r="406" spans="1:74" s="5" customFormat="1" ht="15.75" hidden="1" customHeight="1" outlineLevel="1" x14ac:dyDescent="0.25">
      <c r="A406" s="539"/>
      <c r="B406" s="834"/>
      <c r="C406" s="848"/>
      <c r="D406" s="836"/>
      <c r="E406" s="837"/>
      <c r="F406" s="994"/>
      <c r="G406" s="12" t="s">
        <v>80</v>
      </c>
      <c r="H406" s="784"/>
      <c r="I406" s="784"/>
      <c r="J406" s="784"/>
      <c r="K406" s="784"/>
      <c r="L406" s="784"/>
      <c r="M406" s="806"/>
      <c r="N406" s="839"/>
      <c r="O406" s="161"/>
      <c r="P406" s="162"/>
      <c r="Q406" s="162"/>
      <c r="R406" s="163"/>
      <c r="S406" s="161"/>
      <c r="T406" s="162"/>
      <c r="U406" s="162"/>
      <c r="V406" s="163"/>
      <c r="W406" s="161"/>
      <c r="X406" s="162"/>
      <c r="Y406" s="162"/>
      <c r="Z406" s="162"/>
      <c r="AA406" s="163"/>
      <c r="AB406" s="161"/>
      <c r="AC406" s="162"/>
      <c r="AD406" s="162"/>
      <c r="AE406" s="163"/>
      <c r="AF406" s="161"/>
      <c r="AG406" s="162"/>
      <c r="AH406" s="162"/>
      <c r="AI406" s="163"/>
      <c r="AJ406" s="161"/>
      <c r="AK406" s="162"/>
      <c r="AL406" s="162"/>
      <c r="AM406" s="163"/>
      <c r="AN406" s="161"/>
      <c r="AO406" s="162"/>
      <c r="AP406" s="162"/>
      <c r="AQ406" s="162"/>
      <c r="AR406" s="163"/>
      <c r="AS406" s="161"/>
      <c r="AT406" s="162"/>
      <c r="AU406" s="162"/>
      <c r="AV406" s="266"/>
      <c r="AW406" s="161"/>
      <c r="AX406" s="162"/>
      <c r="AY406" s="162"/>
      <c r="AZ406" s="162"/>
      <c r="BA406" s="161"/>
      <c r="BB406" s="162"/>
      <c r="BC406" s="162"/>
      <c r="BD406" s="266"/>
      <c r="BE406" s="161"/>
      <c r="BF406" s="162"/>
      <c r="BG406" s="162"/>
      <c r="BH406" s="163"/>
      <c r="BI406" s="161"/>
      <c r="BJ406" s="162" t="s">
        <v>76</v>
      </c>
      <c r="BK406" s="162"/>
      <c r="BL406" s="163"/>
      <c r="BM406" s="153">
        <f>COUNTIF(O406:AA406,"E")</f>
        <v>0</v>
      </c>
      <c r="BN406" s="154">
        <f>COUNTIF(AB406:AM406,"E")</f>
        <v>0</v>
      </c>
      <c r="BO406" s="154">
        <f>COUNTIF(AN406:AZ406,"E")</f>
        <v>0</v>
      </c>
      <c r="BP406" s="154">
        <f>COUNTIF(BA406:BL406,"E")</f>
        <v>0</v>
      </c>
      <c r="BQ406" s="155">
        <f t="shared" si="137"/>
        <v>0</v>
      </c>
      <c r="BR406" s="523"/>
      <c r="BS406" s="534"/>
      <c r="BT406" s="523"/>
      <c r="BU406" s="523"/>
      <c r="BV406" s="523"/>
    </row>
    <row r="407" spans="1:74" s="5" customFormat="1" ht="15.75" hidden="1" customHeight="1" outlineLevel="1" x14ac:dyDescent="0.25">
      <c r="A407" s="539">
        <v>214</v>
      </c>
      <c r="B407" s="834"/>
      <c r="C407" s="848"/>
      <c r="D407" s="836"/>
      <c r="E407" s="840" t="s">
        <v>434</v>
      </c>
      <c r="F407" s="992" t="s">
        <v>220</v>
      </c>
      <c r="G407" s="12" t="s">
        <v>76</v>
      </c>
      <c r="H407" s="783"/>
      <c r="I407" s="783"/>
      <c r="J407" s="783"/>
      <c r="K407" s="783"/>
      <c r="L407" s="783"/>
      <c r="M407" s="805" t="s">
        <v>368</v>
      </c>
      <c r="N407" s="833" t="s">
        <v>286</v>
      </c>
      <c r="O407" s="159"/>
      <c r="P407" s="505"/>
      <c r="Q407" s="505"/>
      <c r="R407" s="160"/>
      <c r="S407" s="159"/>
      <c r="T407" s="505"/>
      <c r="U407" s="505"/>
      <c r="V407" s="160"/>
      <c r="W407" s="159"/>
      <c r="X407" s="505"/>
      <c r="Y407" s="505"/>
      <c r="Z407" s="505"/>
      <c r="AA407" s="160"/>
      <c r="AB407" s="159"/>
      <c r="AC407" s="505"/>
      <c r="AD407" s="505"/>
      <c r="AE407" s="160"/>
      <c r="AF407" s="159"/>
      <c r="AG407" s="505"/>
      <c r="AH407" s="505"/>
      <c r="AI407" s="160"/>
      <c r="AJ407" s="159"/>
      <c r="AK407" s="505"/>
      <c r="AL407" s="505"/>
      <c r="AM407" s="160"/>
      <c r="AN407" s="159"/>
      <c r="AO407" s="505"/>
      <c r="AP407" s="505"/>
      <c r="AQ407" s="505"/>
      <c r="AR407" s="160"/>
      <c r="AS407" s="159"/>
      <c r="AT407" s="505"/>
      <c r="AU407" s="505"/>
      <c r="AV407" s="265"/>
      <c r="AW407" s="159"/>
      <c r="AX407" s="505"/>
      <c r="AY407" s="505"/>
      <c r="AZ407" s="505"/>
      <c r="BA407" s="159"/>
      <c r="BB407" s="505"/>
      <c r="BC407" s="505"/>
      <c r="BD407" s="265"/>
      <c r="BE407" s="159"/>
      <c r="BF407" s="505"/>
      <c r="BG407" s="505"/>
      <c r="BH407" s="160"/>
      <c r="BI407" s="159"/>
      <c r="BJ407" s="505"/>
      <c r="BK407" s="505"/>
      <c r="BL407" s="160" t="s">
        <v>76</v>
      </c>
      <c r="BM407" s="156">
        <f>COUNTIF(O407:AA407,"P")</f>
        <v>0</v>
      </c>
      <c r="BN407" s="157">
        <f>COUNTIF(AB407:AM407,"P")</f>
        <v>0</v>
      </c>
      <c r="BO407" s="157">
        <f>COUNTIF(AN407:AZ407,"P")</f>
        <v>0</v>
      </c>
      <c r="BP407" s="157">
        <f>COUNTIF(BA407:BL407,"P")</f>
        <v>1</v>
      </c>
      <c r="BQ407" s="157">
        <f>SUM(BM407:BP407)</f>
        <v>1</v>
      </c>
      <c r="BR407" s="523" t="e">
        <f>+SUM(BM408)/(BM407)</f>
        <v>#DIV/0!</v>
      </c>
      <c r="BS407" s="534" t="e">
        <f>+SUM(BN408)/(BN407)</f>
        <v>#DIV/0!</v>
      </c>
      <c r="BT407" s="523" t="e">
        <f>+SUM(BO408)/(BO407)</f>
        <v>#DIV/0!</v>
      </c>
      <c r="BU407" s="523">
        <f>+SUM(BP408)/(BP407)</f>
        <v>0</v>
      </c>
      <c r="BV407" s="523">
        <f>+SUM(BQ408)/(BQ407)</f>
        <v>0</v>
      </c>
    </row>
    <row r="408" spans="1:74" s="5" customFormat="1" ht="15.75" hidden="1" customHeight="1" outlineLevel="1" thickBot="1" x14ac:dyDescent="0.3">
      <c r="A408" s="539"/>
      <c r="B408" s="834"/>
      <c r="C408" s="848"/>
      <c r="D408" s="836"/>
      <c r="E408" s="1123"/>
      <c r="F408" s="994"/>
      <c r="G408" s="12" t="s">
        <v>80</v>
      </c>
      <c r="H408" s="784"/>
      <c r="I408" s="784"/>
      <c r="J408" s="784"/>
      <c r="K408" s="784"/>
      <c r="L408" s="784"/>
      <c r="M408" s="806"/>
      <c r="N408" s="839"/>
      <c r="O408" s="161"/>
      <c r="P408" s="162"/>
      <c r="Q408" s="162"/>
      <c r="R408" s="163"/>
      <c r="S408" s="161"/>
      <c r="T408" s="162"/>
      <c r="U408" s="162"/>
      <c r="V408" s="163"/>
      <c r="W408" s="161"/>
      <c r="X408" s="162"/>
      <c r="Y408" s="162"/>
      <c r="Z408" s="162"/>
      <c r="AA408" s="163"/>
      <c r="AB408" s="161"/>
      <c r="AC408" s="162"/>
      <c r="AD408" s="162"/>
      <c r="AE408" s="163"/>
      <c r="AF408" s="161"/>
      <c r="AG408" s="162"/>
      <c r="AH408" s="162"/>
      <c r="AI408" s="163"/>
      <c r="AJ408" s="161"/>
      <c r="AK408" s="162"/>
      <c r="AL408" s="162"/>
      <c r="AM408" s="163"/>
      <c r="AN408" s="161"/>
      <c r="AO408" s="162"/>
      <c r="AP408" s="162"/>
      <c r="AQ408" s="162"/>
      <c r="AR408" s="163"/>
      <c r="AS408" s="161"/>
      <c r="AT408" s="162"/>
      <c r="AU408" s="162"/>
      <c r="AV408" s="266"/>
      <c r="AW408" s="161"/>
      <c r="AX408" s="162"/>
      <c r="AY408" s="162"/>
      <c r="AZ408" s="162"/>
      <c r="BA408" s="161"/>
      <c r="BB408" s="162"/>
      <c r="BC408" s="162"/>
      <c r="BD408" s="266"/>
      <c r="BE408" s="161"/>
      <c r="BF408" s="162"/>
      <c r="BG408" s="162"/>
      <c r="BH408" s="163"/>
      <c r="BI408" s="161"/>
      <c r="BJ408" s="162"/>
      <c r="BK408" s="162"/>
      <c r="BL408" s="163"/>
      <c r="BM408" s="153">
        <f>COUNTIF(O408:AA408,"E")</f>
        <v>0</v>
      </c>
      <c r="BN408" s="154">
        <f>COUNTIF(AB408:AM408,"E")</f>
        <v>0</v>
      </c>
      <c r="BO408" s="154">
        <f>COUNTIF(AN408:AZ408,"E")</f>
        <v>0</v>
      </c>
      <c r="BP408" s="154">
        <f>COUNTIF(BA408:BL408,"E")</f>
        <v>0</v>
      </c>
      <c r="BQ408" s="155">
        <f>SUM(BM408:BP408)</f>
        <v>0</v>
      </c>
      <c r="BR408" s="523"/>
      <c r="BS408" s="534"/>
      <c r="BT408" s="523"/>
      <c r="BU408" s="523"/>
      <c r="BV408" s="523"/>
    </row>
    <row r="409" spans="1:74" s="5" customFormat="1" ht="15.75" hidden="1" customHeight="1" outlineLevel="1" x14ac:dyDescent="0.25">
      <c r="A409" s="539">
        <v>214</v>
      </c>
      <c r="B409" s="834"/>
      <c r="C409" s="848"/>
      <c r="D409" s="836"/>
      <c r="E409" s="1124" t="s">
        <v>435</v>
      </c>
      <c r="F409" s="992" t="s">
        <v>436</v>
      </c>
      <c r="G409" s="12" t="s">
        <v>76</v>
      </c>
      <c r="H409" s="783"/>
      <c r="I409" s="783"/>
      <c r="J409" s="783"/>
      <c r="K409" s="783"/>
      <c r="L409" s="783"/>
      <c r="M409" s="805" t="s">
        <v>368</v>
      </c>
      <c r="N409" s="833" t="s">
        <v>437</v>
      </c>
      <c r="O409" s="159"/>
      <c r="P409" s="505"/>
      <c r="Q409" s="505"/>
      <c r="R409" s="160"/>
      <c r="S409" s="159"/>
      <c r="T409" s="505"/>
      <c r="U409" s="505"/>
      <c r="V409" s="160"/>
      <c r="W409" s="159"/>
      <c r="X409" s="505"/>
      <c r="Y409" s="505"/>
      <c r="Z409" s="505"/>
      <c r="AA409" s="160"/>
      <c r="AB409" s="159"/>
      <c r="AC409" s="505"/>
      <c r="AD409" s="505"/>
      <c r="AE409" s="160"/>
      <c r="AF409" s="159"/>
      <c r="AG409" s="505"/>
      <c r="AH409" s="505"/>
      <c r="AI409" s="160"/>
      <c r="AJ409" s="159"/>
      <c r="AK409" s="505"/>
      <c r="AL409" s="505"/>
      <c r="AM409" s="160"/>
      <c r="AN409" s="159"/>
      <c r="AO409" s="505"/>
      <c r="AP409" s="505"/>
      <c r="AQ409" s="505"/>
      <c r="AR409" s="160"/>
      <c r="AS409" s="159"/>
      <c r="AT409" s="505"/>
      <c r="AU409" s="505"/>
      <c r="AV409" s="265"/>
      <c r="AW409" s="159"/>
      <c r="AX409" s="505"/>
      <c r="AY409" s="505"/>
      <c r="AZ409" s="505"/>
      <c r="BA409" s="159"/>
      <c r="BB409" s="505"/>
      <c r="BC409" s="505"/>
      <c r="BD409" s="265"/>
      <c r="BE409" s="159"/>
      <c r="BF409" s="505"/>
      <c r="BG409" s="505"/>
      <c r="BH409" s="160"/>
      <c r="BI409" s="159"/>
      <c r="BJ409" s="505"/>
      <c r="BK409" s="505" t="s">
        <v>76</v>
      </c>
      <c r="BL409" s="160"/>
      <c r="BM409" s="156">
        <f>COUNTIF(O409:AA409,"P")</f>
        <v>0</v>
      </c>
      <c r="BN409" s="157">
        <f>COUNTIF(AB409:AM409,"P")</f>
        <v>0</v>
      </c>
      <c r="BO409" s="157">
        <f>COUNTIF(AN409:AZ409,"P")</f>
        <v>0</v>
      </c>
      <c r="BP409" s="157">
        <f>COUNTIF(BA409:BL409,"P")</f>
        <v>1</v>
      </c>
      <c r="BQ409" s="157">
        <f t="shared" si="137"/>
        <v>1</v>
      </c>
      <c r="BR409" s="523" t="e">
        <f>+SUM(BM410)/(BM409)</f>
        <v>#DIV/0!</v>
      </c>
      <c r="BS409" s="534" t="e">
        <f>+SUM(BN410)/(BN409)</f>
        <v>#DIV/0!</v>
      </c>
      <c r="BT409" s="523" t="e">
        <f>+SUM(BO410)/(BO409)</f>
        <v>#DIV/0!</v>
      </c>
      <c r="BU409" s="523">
        <f>+SUM(BP410)/(BP409)</f>
        <v>0</v>
      </c>
      <c r="BV409" s="523">
        <f>+SUM(BQ410)/(BQ409)</f>
        <v>0</v>
      </c>
    </row>
    <row r="410" spans="1:74" s="5" customFormat="1" ht="15.75" hidden="1" customHeight="1" outlineLevel="1" thickBot="1" x14ac:dyDescent="0.3">
      <c r="A410" s="539"/>
      <c r="B410" s="841"/>
      <c r="C410" s="848"/>
      <c r="D410" s="843"/>
      <c r="E410" s="1123"/>
      <c r="F410" s="1125"/>
      <c r="G410" s="892" t="s">
        <v>80</v>
      </c>
      <c r="H410" s="1126"/>
      <c r="I410" s="1126"/>
      <c r="J410" s="1126"/>
      <c r="K410" s="1126"/>
      <c r="L410" s="1126"/>
      <c r="M410" s="1127"/>
      <c r="N410" s="1128"/>
      <c r="O410" s="161"/>
      <c r="P410" s="162"/>
      <c r="Q410" s="162"/>
      <c r="R410" s="163"/>
      <c r="S410" s="161"/>
      <c r="T410" s="162"/>
      <c r="U410" s="162"/>
      <c r="V410" s="163"/>
      <c r="W410" s="161"/>
      <c r="X410" s="162"/>
      <c r="Y410" s="162"/>
      <c r="Z410" s="162"/>
      <c r="AA410" s="163"/>
      <c r="AB410" s="161"/>
      <c r="AC410" s="162"/>
      <c r="AD410" s="162"/>
      <c r="AE410" s="163"/>
      <c r="AF410" s="161"/>
      <c r="AG410" s="162"/>
      <c r="AH410" s="162"/>
      <c r="AI410" s="163"/>
      <c r="AJ410" s="161"/>
      <c r="AK410" s="162"/>
      <c r="AL410" s="162"/>
      <c r="AM410" s="163"/>
      <c r="AN410" s="161"/>
      <c r="AO410" s="162"/>
      <c r="AP410" s="162"/>
      <c r="AQ410" s="162"/>
      <c r="AR410" s="163"/>
      <c r="AS410" s="161"/>
      <c r="AT410" s="162"/>
      <c r="AU410" s="162"/>
      <c r="AV410" s="266"/>
      <c r="AW410" s="161"/>
      <c r="AX410" s="162"/>
      <c r="AY410" s="162"/>
      <c r="AZ410" s="162"/>
      <c r="BA410" s="161"/>
      <c r="BB410" s="162"/>
      <c r="BC410" s="162"/>
      <c r="BD410" s="266"/>
      <c r="BE410" s="161"/>
      <c r="BF410" s="162"/>
      <c r="BG410" s="162"/>
      <c r="BH410" s="163"/>
      <c r="BI410" s="161"/>
      <c r="BJ410" s="162"/>
      <c r="BK410" s="162"/>
      <c r="BL410" s="163"/>
      <c r="BM410" s="153">
        <f>COUNTIF(O410:AA410,"E")</f>
        <v>0</v>
      </c>
      <c r="BN410" s="154">
        <f>COUNTIF(AB410:AM410,"E")</f>
        <v>0</v>
      </c>
      <c r="BO410" s="154">
        <f>COUNTIF(AN410:AZ410,"E")</f>
        <v>0</v>
      </c>
      <c r="BP410" s="154">
        <f>COUNTIF(BA410:BL410,"E")</f>
        <v>0</v>
      </c>
      <c r="BQ410" s="155">
        <f t="shared" si="137"/>
        <v>0</v>
      </c>
      <c r="BR410" s="523"/>
      <c r="BS410" s="534"/>
      <c r="BT410" s="523"/>
      <c r="BU410" s="523"/>
      <c r="BV410" s="523"/>
    </row>
    <row r="411" spans="1:74" s="5" customFormat="1" ht="30.75" customHeight="1" collapsed="1" x14ac:dyDescent="0.25">
      <c r="A411" s="539"/>
      <c r="B411" s="828">
        <v>0.94</v>
      </c>
      <c r="C411" s="798" t="s">
        <v>438</v>
      </c>
      <c r="D411" s="1084" t="s">
        <v>439</v>
      </c>
      <c r="E411" s="1085"/>
      <c r="F411" s="1129" t="s">
        <v>440</v>
      </c>
      <c r="G411" s="25" t="s">
        <v>76</v>
      </c>
      <c r="H411" s="1130" t="s">
        <v>77</v>
      </c>
      <c r="I411" s="1130"/>
      <c r="J411" s="1130"/>
      <c r="K411" s="1130" t="s">
        <v>77</v>
      </c>
      <c r="L411" s="1130" t="s">
        <v>77</v>
      </c>
      <c r="M411" s="943" t="s">
        <v>368</v>
      </c>
      <c r="N411" s="943" t="s">
        <v>286</v>
      </c>
      <c r="O411" s="751">
        <f>COUNTIF(O413:O418,"P")</f>
        <v>0</v>
      </c>
      <c r="P411" s="214">
        <f t="shared" ref="P411:BL411" si="138">COUNTIF(P413:P418,"P")</f>
        <v>0</v>
      </c>
      <c r="Q411" s="214">
        <f t="shared" si="138"/>
        <v>0</v>
      </c>
      <c r="R411" s="216">
        <f t="shared" si="138"/>
        <v>0</v>
      </c>
      <c r="S411" s="215">
        <f t="shared" si="138"/>
        <v>0</v>
      </c>
      <c r="T411" s="214">
        <f t="shared" si="138"/>
        <v>0</v>
      </c>
      <c r="U411" s="214">
        <f t="shared" si="138"/>
        <v>0</v>
      </c>
      <c r="V411" s="216">
        <f t="shared" si="138"/>
        <v>0</v>
      </c>
      <c r="W411" s="215">
        <f t="shared" si="138"/>
        <v>0</v>
      </c>
      <c r="X411" s="214">
        <f t="shared" si="138"/>
        <v>0</v>
      </c>
      <c r="Y411" s="214">
        <f t="shared" si="138"/>
        <v>0</v>
      </c>
      <c r="Z411" s="214">
        <f t="shared" si="138"/>
        <v>0</v>
      </c>
      <c r="AA411" s="216"/>
      <c r="AB411" s="215">
        <f t="shared" si="138"/>
        <v>2</v>
      </c>
      <c r="AC411" s="214">
        <f t="shared" si="138"/>
        <v>0</v>
      </c>
      <c r="AD411" s="214">
        <f t="shared" si="138"/>
        <v>0</v>
      </c>
      <c r="AE411" s="216">
        <f t="shared" si="138"/>
        <v>0</v>
      </c>
      <c r="AF411" s="215">
        <f t="shared" si="138"/>
        <v>0</v>
      </c>
      <c r="AG411" s="214">
        <f t="shared" si="138"/>
        <v>0</v>
      </c>
      <c r="AH411" s="214">
        <f t="shared" si="138"/>
        <v>0</v>
      </c>
      <c r="AI411" s="216">
        <f t="shared" si="138"/>
        <v>0</v>
      </c>
      <c r="AJ411" s="215">
        <f t="shared" si="138"/>
        <v>0</v>
      </c>
      <c r="AK411" s="214">
        <f t="shared" si="138"/>
        <v>0</v>
      </c>
      <c r="AL411" s="214">
        <f t="shared" si="138"/>
        <v>0</v>
      </c>
      <c r="AM411" s="216">
        <f t="shared" si="138"/>
        <v>0</v>
      </c>
      <c r="AN411" s="215">
        <f t="shared" si="138"/>
        <v>2</v>
      </c>
      <c r="AO411" s="214">
        <f t="shared" si="138"/>
        <v>0</v>
      </c>
      <c r="AP411" s="214">
        <f t="shared" si="138"/>
        <v>0</v>
      </c>
      <c r="AQ411" s="214">
        <f t="shared" si="138"/>
        <v>0</v>
      </c>
      <c r="AR411" s="216">
        <f t="shared" si="138"/>
        <v>0</v>
      </c>
      <c r="AS411" s="215">
        <f t="shared" si="138"/>
        <v>0</v>
      </c>
      <c r="AT411" s="214">
        <f t="shared" si="138"/>
        <v>0</v>
      </c>
      <c r="AU411" s="214">
        <f t="shared" si="138"/>
        <v>0</v>
      </c>
      <c r="AV411" s="424"/>
      <c r="AW411" s="215">
        <f t="shared" si="138"/>
        <v>0</v>
      </c>
      <c r="AX411" s="214">
        <f t="shared" si="138"/>
        <v>0</v>
      </c>
      <c r="AY411" s="214"/>
      <c r="AZ411" s="214">
        <f t="shared" si="138"/>
        <v>0</v>
      </c>
      <c r="BA411" s="215">
        <f t="shared" si="138"/>
        <v>2</v>
      </c>
      <c r="BB411" s="214">
        <f t="shared" si="138"/>
        <v>0</v>
      </c>
      <c r="BC411" s="214">
        <f t="shared" si="138"/>
        <v>0</v>
      </c>
      <c r="BD411" s="214">
        <f t="shared" si="138"/>
        <v>0</v>
      </c>
      <c r="BE411" s="215">
        <f t="shared" si="138"/>
        <v>0</v>
      </c>
      <c r="BF411" s="214">
        <f t="shared" si="138"/>
        <v>0</v>
      </c>
      <c r="BG411" s="214">
        <f t="shared" si="138"/>
        <v>0</v>
      </c>
      <c r="BH411" s="216">
        <f t="shared" si="138"/>
        <v>0</v>
      </c>
      <c r="BI411" s="215">
        <f t="shared" si="138"/>
        <v>0</v>
      </c>
      <c r="BJ411" s="214">
        <f t="shared" si="138"/>
        <v>0</v>
      </c>
      <c r="BK411" s="214">
        <f t="shared" si="138"/>
        <v>0</v>
      </c>
      <c r="BL411" s="216">
        <f t="shared" si="138"/>
        <v>2</v>
      </c>
      <c r="BM411" s="220">
        <f>+SUM(O411:Z411)</f>
        <v>0</v>
      </c>
      <c r="BN411" s="220">
        <f>+SUM(AB411:AM411)</f>
        <v>2</v>
      </c>
      <c r="BO411" s="220">
        <f>+SUM(AN411:AZ411)</f>
        <v>2</v>
      </c>
      <c r="BP411" s="220">
        <f>+SUM(BA411:BL411)</f>
        <v>4</v>
      </c>
      <c r="BQ411" s="221">
        <f>+BM411+BN411+BO411+BP411</f>
        <v>8</v>
      </c>
      <c r="BR411" s="532" t="e">
        <f>+SUM(BM412)/(BM411)</f>
        <v>#DIV/0!</v>
      </c>
      <c r="BS411" s="534">
        <f>+SUM(BN412)/(BN411)</f>
        <v>0</v>
      </c>
      <c r="BT411" s="532">
        <f>+SUM(BO412)/(BO411)</f>
        <v>0</v>
      </c>
      <c r="BU411" s="532">
        <f>+SUM(BP412)/(BP411)</f>
        <v>0</v>
      </c>
      <c r="BV411" s="532">
        <f>+SUM(BQ412)/(BQ411)</f>
        <v>0</v>
      </c>
    </row>
    <row r="412" spans="1:74" s="5" customFormat="1" ht="34.5" customHeight="1" x14ac:dyDescent="0.25">
      <c r="A412" s="1131"/>
      <c r="B412" s="1132"/>
      <c r="C412" s="1133"/>
      <c r="D412" s="1134"/>
      <c r="E412" s="1088"/>
      <c r="F412" s="1129"/>
      <c r="G412" s="25" t="s">
        <v>80</v>
      </c>
      <c r="H412" s="1130"/>
      <c r="I412" s="1130"/>
      <c r="J412" s="1130"/>
      <c r="K412" s="1130"/>
      <c r="L412" s="1130"/>
      <c r="M412" s="943"/>
      <c r="N412" s="943"/>
      <c r="O412" s="752">
        <f>COUNTIF(O413:O418,"E")</f>
        <v>0</v>
      </c>
      <c r="P412" s="183">
        <f t="shared" ref="P412:BL412" si="139">COUNTIF(P413:P418,"E")</f>
        <v>0</v>
      </c>
      <c r="Q412" s="183">
        <f t="shared" si="139"/>
        <v>0</v>
      </c>
      <c r="R412" s="202">
        <f t="shared" si="139"/>
        <v>0</v>
      </c>
      <c r="S412" s="201">
        <f t="shared" si="139"/>
        <v>0</v>
      </c>
      <c r="T412" s="183">
        <f t="shared" si="139"/>
        <v>0</v>
      </c>
      <c r="U412" s="183">
        <f t="shared" si="139"/>
        <v>0</v>
      </c>
      <c r="V412" s="202">
        <f t="shared" si="139"/>
        <v>0</v>
      </c>
      <c r="W412" s="201">
        <f t="shared" si="139"/>
        <v>0</v>
      </c>
      <c r="X412" s="183">
        <f t="shared" si="139"/>
        <v>0</v>
      </c>
      <c r="Y412" s="183">
        <f t="shared" si="139"/>
        <v>0</v>
      </c>
      <c r="Z412" s="183">
        <f t="shared" si="139"/>
        <v>0</v>
      </c>
      <c r="AA412" s="202"/>
      <c r="AB412" s="201">
        <f t="shared" si="139"/>
        <v>0</v>
      </c>
      <c r="AC412" s="183">
        <f t="shared" si="139"/>
        <v>0</v>
      </c>
      <c r="AD412" s="183">
        <f t="shared" si="139"/>
        <v>0</v>
      </c>
      <c r="AE412" s="202">
        <f t="shared" si="139"/>
        <v>0</v>
      </c>
      <c r="AF412" s="201">
        <f t="shared" si="139"/>
        <v>0</v>
      </c>
      <c r="AG412" s="183">
        <f t="shared" si="139"/>
        <v>0</v>
      </c>
      <c r="AH412" s="183">
        <f t="shared" si="139"/>
        <v>0</v>
      </c>
      <c r="AI412" s="202">
        <f t="shared" si="139"/>
        <v>0</v>
      </c>
      <c r="AJ412" s="201">
        <f t="shared" si="139"/>
        <v>0</v>
      </c>
      <c r="AK412" s="183">
        <f t="shared" si="139"/>
        <v>0</v>
      </c>
      <c r="AL412" s="183">
        <f t="shared" si="139"/>
        <v>0</v>
      </c>
      <c r="AM412" s="202">
        <f t="shared" si="139"/>
        <v>0</v>
      </c>
      <c r="AN412" s="201">
        <f t="shared" si="139"/>
        <v>0</v>
      </c>
      <c r="AO412" s="183">
        <f t="shared" si="139"/>
        <v>0</v>
      </c>
      <c r="AP412" s="183">
        <f t="shared" si="139"/>
        <v>0</v>
      </c>
      <c r="AQ412" s="183">
        <f t="shared" si="139"/>
        <v>0</v>
      </c>
      <c r="AR412" s="202">
        <f t="shared" si="139"/>
        <v>0</v>
      </c>
      <c r="AS412" s="201">
        <f t="shared" si="139"/>
        <v>0</v>
      </c>
      <c r="AT412" s="183">
        <f t="shared" si="139"/>
        <v>0</v>
      </c>
      <c r="AU412" s="183">
        <f t="shared" si="139"/>
        <v>0</v>
      </c>
      <c r="AV412" s="427"/>
      <c r="AW412" s="201">
        <f t="shared" si="139"/>
        <v>0</v>
      </c>
      <c r="AX412" s="183">
        <f t="shared" si="139"/>
        <v>0</v>
      </c>
      <c r="AY412" s="183"/>
      <c r="AZ412" s="183">
        <f t="shared" si="139"/>
        <v>0</v>
      </c>
      <c r="BA412" s="201">
        <f t="shared" si="139"/>
        <v>0</v>
      </c>
      <c r="BB412" s="183">
        <f t="shared" si="139"/>
        <v>0</v>
      </c>
      <c r="BC412" s="183">
        <f t="shared" si="139"/>
        <v>0</v>
      </c>
      <c r="BD412" s="183">
        <f t="shared" si="139"/>
        <v>0</v>
      </c>
      <c r="BE412" s="201">
        <f t="shared" si="139"/>
        <v>0</v>
      </c>
      <c r="BF412" s="183">
        <f t="shared" si="139"/>
        <v>0</v>
      </c>
      <c r="BG412" s="183">
        <f t="shared" si="139"/>
        <v>0</v>
      </c>
      <c r="BH412" s="202">
        <f t="shared" si="139"/>
        <v>0</v>
      </c>
      <c r="BI412" s="201">
        <f t="shared" si="139"/>
        <v>0</v>
      </c>
      <c r="BJ412" s="183">
        <f t="shared" si="139"/>
        <v>0</v>
      </c>
      <c r="BK412" s="183">
        <f t="shared" si="139"/>
        <v>0</v>
      </c>
      <c r="BL412" s="202">
        <f t="shared" si="139"/>
        <v>0</v>
      </c>
      <c r="BM412" s="81">
        <f>+SUM(O412:Z412)</f>
        <v>0</v>
      </c>
      <c r="BN412" s="81">
        <f>+SUM(AB412:AM412)</f>
        <v>0</v>
      </c>
      <c r="BO412" s="81">
        <f>+SUM(AN412:AZ412)</f>
        <v>0</v>
      </c>
      <c r="BP412" s="81">
        <f>+SUM(BA412:BL412)</f>
        <v>0</v>
      </c>
      <c r="BQ412" s="82">
        <f>+BM412+BN412+BO412+BP412</f>
        <v>0</v>
      </c>
      <c r="BR412" s="532"/>
      <c r="BS412" s="534"/>
      <c r="BT412" s="532"/>
      <c r="BU412" s="532"/>
      <c r="BV412" s="532"/>
    </row>
    <row r="413" spans="1:74" s="5" customFormat="1" ht="18.75" hidden="1" customHeight="1" outlineLevel="1" x14ac:dyDescent="0.25">
      <c r="A413" s="519">
        <v>215</v>
      </c>
      <c r="B413" s="520"/>
      <c r="C413" s="717" t="s">
        <v>438</v>
      </c>
      <c r="D413" s="718" t="s">
        <v>441</v>
      </c>
      <c r="E413" s="719" t="s">
        <v>442</v>
      </c>
      <c r="F413" s="720" t="s">
        <v>443</v>
      </c>
      <c r="G413" s="230" t="s">
        <v>76</v>
      </c>
      <c r="H413" s="511"/>
      <c r="I413" s="511"/>
      <c r="J413" s="511"/>
      <c r="K413" s="511"/>
      <c r="L413" s="511"/>
      <c r="M413" s="746" t="s">
        <v>368</v>
      </c>
      <c r="N413" s="558" t="s">
        <v>286</v>
      </c>
      <c r="O413" s="159"/>
      <c r="P413" s="505"/>
      <c r="Q413" s="505"/>
      <c r="R413" s="160"/>
      <c r="S413" s="159"/>
      <c r="T413" s="505"/>
      <c r="U413" s="505"/>
      <c r="V413" s="160"/>
      <c r="W413" s="159"/>
      <c r="X413" s="505"/>
      <c r="Y413" s="505"/>
      <c r="Z413" s="505"/>
      <c r="AA413" s="160"/>
      <c r="AB413" s="159" t="s">
        <v>76</v>
      </c>
      <c r="AC413" s="505"/>
      <c r="AD413" s="505"/>
      <c r="AE413" s="160"/>
      <c r="AF413" s="159"/>
      <c r="AG413" s="505"/>
      <c r="AH413" s="505"/>
      <c r="AI413" s="160"/>
      <c r="AJ413" s="159"/>
      <c r="AK413" s="505"/>
      <c r="AL413" s="505"/>
      <c r="AM413" s="160"/>
      <c r="AN413" s="159" t="s">
        <v>76</v>
      </c>
      <c r="AO413" s="505"/>
      <c r="AP413" s="505"/>
      <c r="AQ413" s="505"/>
      <c r="AR413" s="160"/>
      <c r="AS413" s="159"/>
      <c r="AT413" s="505"/>
      <c r="AU413" s="505"/>
      <c r="AV413" s="265"/>
      <c r="AW413" s="159"/>
      <c r="AX413" s="505"/>
      <c r="AY413" s="505"/>
      <c r="AZ413" s="505"/>
      <c r="BA413" s="159" t="s">
        <v>76</v>
      </c>
      <c r="BB413" s="505"/>
      <c r="BC413" s="505"/>
      <c r="BD413" s="265"/>
      <c r="BE413" s="159"/>
      <c r="BF413" s="505"/>
      <c r="BG413" s="505"/>
      <c r="BH413" s="160"/>
      <c r="BI413" s="159"/>
      <c r="BJ413" s="505"/>
      <c r="BK413" s="505"/>
      <c r="BL413" s="160" t="s">
        <v>76</v>
      </c>
      <c r="BM413" s="156">
        <f>COUNTIF(O413:AA413,"P")</f>
        <v>0</v>
      </c>
      <c r="BN413" s="157">
        <f>COUNTIF(AB413:AM413,"P")</f>
        <v>1</v>
      </c>
      <c r="BO413" s="157">
        <f>COUNTIF(AN413:AZ413,"P")</f>
        <v>1</v>
      </c>
      <c r="BP413" s="157">
        <f>COUNTIF(BA413:BL413,"P")</f>
        <v>2</v>
      </c>
      <c r="BQ413" s="157">
        <f t="shared" ref="BQ413:BQ418" si="140">SUM(BM413:BP413)</f>
        <v>4</v>
      </c>
      <c r="BR413" s="523" t="e">
        <f>+SUM(BM414)/(BM413)</f>
        <v>#DIV/0!</v>
      </c>
      <c r="BS413" s="523">
        <f>+SUM(BN414)/(BN413)</f>
        <v>0</v>
      </c>
      <c r="BT413" s="523">
        <f>+SUM(BO414)/(BO413)</f>
        <v>0</v>
      </c>
      <c r="BU413" s="523">
        <f>+SUM(BP414)/(BP413)</f>
        <v>0</v>
      </c>
      <c r="BV413" s="523">
        <f>+SUM(BQ414)/(BQ413)</f>
        <v>0</v>
      </c>
    </row>
    <row r="414" spans="1:74" s="5" customFormat="1" ht="18.75" hidden="1" customHeight="1" outlineLevel="1" x14ac:dyDescent="0.25">
      <c r="A414" s="533"/>
      <c r="B414" s="520"/>
      <c r="C414" s="665"/>
      <c r="D414" s="595"/>
      <c r="E414" s="596"/>
      <c r="F414" s="556"/>
      <c r="G414" s="182" t="s">
        <v>80</v>
      </c>
      <c r="H414" s="509"/>
      <c r="I414" s="509"/>
      <c r="J414" s="509"/>
      <c r="K414" s="509"/>
      <c r="L414" s="509"/>
      <c r="M414" s="507"/>
      <c r="N414" s="508"/>
      <c r="O414" s="161"/>
      <c r="P414" s="162"/>
      <c r="Q414" s="162"/>
      <c r="R414" s="163"/>
      <c r="S414" s="161"/>
      <c r="T414" s="162"/>
      <c r="U414" s="162"/>
      <c r="V414" s="163"/>
      <c r="W414" s="161"/>
      <c r="X414" s="162"/>
      <c r="Y414" s="162"/>
      <c r="Z414" s="162"/>
      <c r="AA414" s="163"/>
      <c r="AB414" s="161"/>
      <c r="AC414" s="162"/>
      <c r="AD414" s="162"/>
      <c r="AE414" s="163"/>
      <c r="AF414" s="161"/>
      <c r="AG414" s="162"/>
      <c r="AH414" s="162"/>
      <c r="AI414" s="163"/>
      <c r="AJ414" s="161"/>
      <c r="AK414" s="162"/>
      <c r="AL414" s="162"/>
      <c r="AM414" s="163"/>
      <c r="AN414" s="161"/>
      <c r="AO414" s="162"/>
      <c r="AP414" s="162"/>
      <c r="AQ414" s="162"/>
      <c r="AR414" s="163"/>
      <c r="AS414" s="161"/>
      <c r="AT414" s="162"/>
      <c r="AU414" s="162"/>
      <c r="AV414" s="266"/>
      <c r="AW414" s="161"/>
      <c r="AX414" s="162"/>
      <c r="AY414" s="162"/>
      <c r="AZ414" s="162"/>
      <c r="BA414" s="161"/>
      <c r="BB414" s="162"/>
      <c r="BC414" s="162"/>
      <c r="BD414" s="266"/>
      <c r="BE414" s="161"/>
      <c r="BF414" s="162"/>
      <c r="BG414" s="162"/>
      <c r="BH414" s="163"/>
      <c r="BI414" s="161"/>
      <c r="BJ414" s="162"/>
      <c r="BK414" s="162"/>
      <c r="BL414" s="163"/>
      <c r="BM414" s="153">
        <f>COUNTIF(O414:AA414,"E")</f>
        <v>0</v>
      </c>
      <c r="BN414" s="154">
        <f>COUNTIF(AB414:AM414,"E")</f>
        <v>0</v>
      </c>
      <c r="BO414" s="154">
        <f>COUNTIF(AN414:AZ414,"E")</f>
        <v>0</v>
      </c>
      <c r="BP414" s="154">
        <f>COUNTIF(BA414:BL414,"E")</f>
        <v>0</v>
      </c>
      <c r="BQ414" s="155">
        <f t="shared" si="140"/>
        <v>0</v>
      </c>
      <c r="BR414" s="523"/>
      <c r="BS414" s="523"/>
      <c r="BT414" s="523"/>
      <c r="BU414" s="523"/>
      <c r="BV414" s="523"/>
    </row>
    <row r="415" spans="1:74" s="5" customFormat="1" ht="21.75" hidden="1" customHeight="1" outlineLevel="1" x14ac:dyDescent="0.25">
      <c r="A415" s="533">
        <v>216</v>
      </c>
      <c r="B415" s="520"/>
      <c r="C415" s="665"/>
      <c r="D415" s="595"/>
      <c r="E415" s="596" t="s">
        <v>444</v>
      </c>
      <c r="F415" s="556" t="s">
        <v>445</v>
      </c>
      <c r="G415" s="182" t="s">
        <v>76</v>
      </c>
      <c r="H415" s="509"/>
      <c r="I415" s="509"/>
      <c r="J415" s="509"/>
      <c r="K415" s="509"/>
      <c r="L415" s="509"/>
      <c r="M415" s="506" t="s">
        <v>368</v>
      </c>
      <c r="N415" s="508" t="s">
        <v>286</v>
      </c>
      <c r="O415" s="159"/>
      <c r="P415" s="505"/>
      <c r="Q415" s="505"/>
      <c r="R415" s="160"/>
      <c r="S415" s="159"/>
      <c r="T415" s="505"/>
      <c r="U415" s="505"/>
      <c r="V415" s="160"/>
      <c r="W415" s="159"/>
      <c r="X415" s="505"/>
      <c r="Y415" s="505"/>
      <c r="Z415" s="505"/>
      <c r="AA415" s="160"/>
      <c r="AB415" s="159" t="s">
        <v>76</v>
      </c>
      <c r="AC415" s="505"/>
      <c r="AD415" s="505"/>
      <c r="AE415" s="160"/>
      <c r="AF415" s="159"/>
      <c r="AG415" s="505"/>
      <c r="AH415" s="505"/>
      <c r="AI415" s="160"/>
      <c r="AJ415" s="159"/>
      <c r="AK415" s="505"/>
      <c r="AL415" s="505"/>
      <c r="AM415" s="160"/>
      <c r="AN415" s="159" t="s">
        <v>76</v>
      </c>
      <c r="AO415" s="505"/>
      <c r="AP415" s="505"/>
      <c r="AQ415" s="505"/>
      <c r="AR415" s="160"/>
      <c r="AS415" s="159"/>
      <c r="AT415" s="505"/>
      <c r="AU415" s="505"/>
      <c r="AV415" s="265"/>
      <c r="AW415" s="159"/>
      <c r="AX415" s="505"/>
      <c r="AY415" s="505"/>
      <c r="AZ415" s="505"/>
      <c r="BA415" s="159" t="s">
        <v>76</v>
      </c>
      <c r="BB415" s="505"/>
      <c r="BC415" s="505"/>
      <c r="BD415" s="265"/>
      <c r="BE415" s="159"/>
      <c r="BF415" s="505"/>
      <c r="BG415" s="505"/>
      <c r="BH415" s="160"/>
      <c r="BI415" s="159"/>
      <c r="BJ415" s="505"/>
      <c r="BK415" s="505"/>
      <c r="BL415" s="160" t="s">
        <v>76</v>
      </c>
      <c r="BM415" s="156">
        <f>COUNTIF(O415:AA415,"P")</f>
        <v>0</v>
      </c>
      <c r="BN415" s="157">
        <f>COUNTIF(AB415:AM415,"P")</f>
        <v>1</v>
      </c>
      <c r="BO415" s="157">
        <f>COUNTIF(AN415:AZ415,"P")</f>
        <v>1</v>
      </c>
      <c r="BP415" s="157">
        <f>COUNTIF(BA415:BL415,"P")</f>
        <v>2</v>
      </c>
      <c r="BQ415" s="157">
        <f t="shared" si="140"/>
        <v>4</v>
      </c>
      <c r="BR415" s="523" t="e">
        <f>+SUM(BM416)/(BM415)</f>
        <v>#DIV/0!</v>
      </c>
      <c r="BS415" s="523">
        <f>+SUM(BN416)/(BN415)</f>
        <v>0</v>
      </c>
      <c r="BT415" s="523">
        <f>+SUM(BO416)/(BO415)</f>
        <v>0</v>
      </c>
      <c r="BU415" s="523">
        <f>+SUM(BP416)/(BP415)</f>
        <v>0</v>
      </c>
      <c r="BV415" s="523">
        <f>+SUM(BQ416)/(BQ415)</f>
        <v>0</v>
      </c>
    </row>
    <row r="416" spans="1:74" s="5" customFormat="1" ht="22.5" hidden="1" customHeight="1" outlineLevel="1" x14ac:dyDescent="0.25">
      <c r="A416" s="533"/>
      <c r="B416" s="520"/>
      <c r="C416" s="665"/>
      <c r="D416" s="595"/>
      <c r="E416" s="596"/>
      <c r="F416" s="556"/>
      <c r="G416" s="182" t="s">
        <v>80</v>
      </c>
      <c r="H416" s="509"/>
      <c r="I416" s="509"/>
      <c r="J416" s="509"/>
      <c r="K416" s="509"/>
      <c r="L416" s="509"/>
      <c r="M416" s="507"/>
      <c r="N416" s="508"/>
      <c r="O416" s="161"/>
      <c r="P416" s="162"/>
      <c r="Q416" s="162"/>
      <c r="R416" s="163"/>
      <c r="S416" s="161"/>
      <c r="T416" s="162"/>
      <c r="U416" s="162"/>
      <c r="V416" s="163"/>
      <c r="W416" s="161"/>
      <c r="X416" s="162"/>
      <c r="Y416" s="162"/>
      <c r="Z416" s="162"/>
      <c r="AA416" s="163"/>
      <c r="AB416" s="161"/>
      <c r="AC416" s="162"/>
      <c r="AD416" s="162"/>
      <c r="AE416" s="163"/>
      <c r="AF416" s="161"/>
      <c r="AG416" s="162"/>
      <c r="AH416" s="162"/>
      <c r="AI416" s="163"/>
      <c r="AJ416" s="161"/>
      <c r="AK416" s="162"/>
      <c r="AL416" s="162"/>
      <c r="AM416" s="163"/>
      <c r="AN416" s="161"/>
      <c r="AO416" s="162"/>
      <c r="AP416" s="162"/>
      <c r="AQ416" s="162"/>
      <c r="AR416" s="163"/>
      <c r="AS416" s="161"/>
      <c r="AT416" s="162"/>
      <c r="AU416" s="162"/>
      <c r="AV416" s="266"/>
      <c r="AW416" s="161"/>
      <c r="AX416" s="162"/>
      <c r="AY416" s="162"/>
      <c r="AZ416" s="162"/>
      <c r="BA416" s="161"/>
      <c r="BB416" s="162"/>
      <c r="BC416" s="162"/>
      <c r="BD416" s="266"/>
      <c r="BE416" s="161"/>
      <c r="BF416" s="162"/>
      <c r="BG416" s="162"/>
      <c r="BH416" s="163"/>
      <c r="BI416" s="161"/>
      <c r="BJ416" s="162"/>
      <c r="BK416" s="162"/>
      <c r="BL416" s="163"/>
      <c r="BM416" s="167">
        <f>COUNTIF(O416:AA416,"E")</f>
        <v>0</v>
      </c>
      <c r="BN416" s="184">
        <f>COUNTIF(AB416:AM416,"E")</f>
        <v>0</v>
      </c>
      <c r="BO416" s="184">
        <f>COUNTIF(AN416:AZ416,"E")</f>
        <v>0</v>
      </c>
      <c r="BP416" s="184">
        <f>COUNTIF(BA416:BL416,"E")</f>
        <v>0</v>
      </c>
      <c r="BQ416" s="185">
        <f t="shared" si="140"/>
        <v>0</v>
      </c>
      <c r="BR416" s="523"/>
      <c r="BS416" s="523"/>
      <c r="BT416" s="523"/>
      <c r="BU416" s="523"/>
      <c r="BV416" s="523"/>
    </row>
    <row r="417" spans="1:74" s="5" customFormat="1" ht="18.75" hidden="1" customHeight="1" outlineLevel="1" x14ac:dyDescent="0.25">
      <c r="A417" s="518">
        <v>217</v>
      </c>
      <c r="B417" s="520"/>
      <c r="C417" s="665"/>
      <c r="D417" s="595"/>
      <c r="E417" s="596" t="s">
        <v>446</v>
      </c>
      <c r="F417" s="556" t="s">
        <v>447</v>
      </c>
      <c r="G417" s="182" t="s">
        <v>76</v>
      </c>
      <c r="H417" s="510"/>
      <c r="I417" s="510"/>
      <c r="J417" s="510"/>
      <c r="K417" s="510"/>
      <c r="L417" s="510"/>
      <c r="M417" s="506" t="s">
        <v>368</v>
      </c>
      <c r="N417" s="557" t="s">
        <v>286</v>
      </c>
      <c r="O417" s="159"/>
      <c r="P417" s="505"/>
      <c r="Q417" s="505"/>
      <c r="R417" s="160"/>
      <c r="S417" s="159"/>
      <c r="T417" s="505"/>
      <c r="U417" s="505"/>
      <c r="V417" s="160"/>
      <c r="W417" s="159"/>
      <c r="X417" s="505"/>
      <c r="Y417" s="505"/>
      <c r="Z417" s="505"/>
      <c r="AA417" s="160"/>
      <c r="AB417" s="159"/>
      <c r="AC417" s="505"/>
      <c r="AD417" s="505"/>
      <c r="AE417" s="160"/>
      <c r="AF417" s="159"/>
      <c r="AG417" s="505"/>
      <c r="AH417" s="505"/>
      <c r="AI417" s="160"/>
      <c r="AJ417" s="159"/>
      <c r="AK417" s="505"/>
      <c r="AL417" s="505"/>
      <c r="AM417" s="160"/>
      <c r="AN417" s="159"/>
      <c r="AO417" s="505"/>
      <c r="AP417" s="505"/>
      <c r="AQ417" s="505"/>
      <c r="AR417" s="160"/>
      <c r="AS417" s="159"/>
      <c r="AT417" s="505"/>
      <c r="AU417" s="505"/>
      <c r="AV417" s="265"/>
      <c r="AW417" s="159"/>
      <c r="AX417" s="505"/>
      <c r="AY417" s="505"/>
      <c r="AZ417" s="505"/>
      <c r="BA417" s="159"/>
      <c r="BB417" s="505"/>
      <c r="BC417" s="505"/>
      <c r="BD417" s="265"/>
      <c r="BE417" s="159"/>
      <c r="BF417" s="505"/>
      <c r="BG417" s="505"/>
      <c r="BH417" s="160"/>
      <c r="BI417" s="159"/>
      <c r="BJ417" s="505"/>
      <c r="BK417" s="505"/>
      <c r="BL417" s="160"/>
      <c r="BM417" s="186">
        <f>COUNTIF(O417:AA417,"P")</f>
        <v>0</v>
      </c>
      <c r="BN417" s="149">
        <f>COUNTIF(AB417:AM417,"P")</f>
        <v>0</v>
      </c>
      <c r="BO417" s="149">
        <f>COUNTIF(AN417:AZ417,"P")</f>
        <v>0</v>
      </c>
      <c r="BP417" s="149">
        <f>COUNTIF(BA417:BL417,"P")</f>
        <v>0</v>
      </c>
      <c r="BQ417" s="149">
        <f t="shared" si="140"/>
        <v>0</v>
      </c>
      <c r="BR417" s="523" t="e">
        <f>+SUM(BM418)/(BM417)</f>
        <v>#DIV/0!</v>
      </c>
      <c r="BS417" s="523" t="e">
        <f>+SUM(BN418)/(BN417)</f>
        <v>#DIV/0!</v>
      </c>
      <c r="BT417" s="523" t="e">
        <f>+SUM(BO418)/(BO417)</f>
        <v>#DIV/0!</v>
      </c>
      <c r="BU417" s="523" t="e">
        <f>+SUM(BP418)/(BP417)</f>
        <v>#DIV/0!</v>
      </c>
      <c r="BV417" s="523" t="e">
        <f>+SUM(BQ418)/(BQ417)</f>
        <v>#DIV/0!</v>
      </c>
    </row>
    <row r="418" spans="1:74" s="5" customFormat="1" ht="14.25" hidden="1" customHeight="1" outlineLevel="1" x14ac:dyDescent="0.25">
      <c r="A418" s="519"/>
      <c r="B418" s="521"/>
      <c r="C418" s="665"/>
      <c r="D418" s="595"/>
      <c r="E418" s="596"/>
      <c r="F418" s="556"/>
      <c r="G418" s="744" t="s">
        <v>80</v>
      </c>
      <c r="H418" s="745"/>
      <c r="I418" s="745"/>
      <c r="J418" s="745"/>
      <c r="K418" s="745"/>
      <c r="L418" s="745"/>
      <c r="M418" s="746"/>
      <c r="N418" s="747"/>
      <c r="O418" s="161"/>
      <c r="P418" s="162"/>
      <c r="Q418" s="162"/>
      <c r="R418" s="163"/>
      <c r="S418" s="161"/>
      <c r="T418" s="162"/>
      <c r="U418" s="162"/>
      <c r="V418" s="163"/>
      <c r="W418" s="161"/>
      <c r="X418" s="162"/>
      <c r="Y418" s="162"/>
      <c r="Z418" s="162"/>
      <c r="AA418" s="163"/>
      <c r="AB418" s="161"/>
      <c r="AC418" s="162"/>
      <c r="AD418" s="162"/>
      <c r="AE418" s="163"/>
      <c r="AF418" s="161"/>
      <c r="AG418" s="162"/>
      <c r="AH418" s="162"/>
      <c r="AI418" s="163"/>
      <c r="AJ418" s="161"/>
      <c r="AK418" s="162"/>
      <c r="AL418" s="162"/>
      <c r="AM418" s="163"/>
      <c r="AN418" s="161"/>
      <c r="AO418" s="162"/>
      <c r="AP418" s="162"/>
      <c r="AQ418" s="162"/>
      <c r="AR418" s="163"/>
      <c r="AS418" s="161"/>
      <c r="AT418" s="162"/>
      <c r="AU418" s="162"/>
      <c r="AV418" s="266"/>
      <c r="AW418" s="161"/>
      <c r="AX418" s="162"/>
      <c r="AY418" s="162"/>
      <c r="AZ418" s="162"/>
      <c r="BA418" s="161"/>
      <c r="BB418" s="162"/>
      <c r="BC418" s="162"/>
      <c r="BD418" s="266"/>
      <c r="BE418" s="161"/>
      <c r="BF418" s="162"/>
      <c r="BG418" s="162"/>
      <c r="BH418" s="163"/>
      <c r="BI418" s="161"/>
      <c r="BJ418" s="162"/>
      <c r="BK418" s="162"/>
      <c r="BL418" s="163"/>
      <c r="BM418" s="187">
        <f>COUNTIF(O418:AA418,"E")</f>
        <v>0</v>
      </c>
      <c r="BN418" s="188">
        <f>COUNTIF(AB418:AM418,"E")</f>
        <v>0</v>
      </c>
      <c r="BO418" s="188">
        <f>COUNTIF(AN418:AZ418,"E")</f>
        <v>0</v>
      </c>
      <c r="BP418" s="188">
        <f>COUNTIF(BA418:BL418,"E")</f>
        <v>0</v>
      </c>
      <c r="BQ418" s="189">
        <f t="shared" si="140"/>
        <v>0</v>
      </c>
      <c r="BR418" s="523"/>
      <c r="BS418" s="523"/>
      <c r="BT418" s="523"/>
      <c r="BU418" s="523"/>
      <c r="BV418" s="523"/>
    </row>
    <row r="419" spans="1:74" s="5" customFormat="1" ht="19.5" customHeight="1" collapsed="1" x14ac:dyDescent="0.25">
      <c r="A419" s="191"/>
      <c r="B419" s="83"/>
      <c r="C419" s="83"/>
      <c r="D419" s="83"/>
      <c r="E419" s="14"/>
      <c r="F419" s="14"/>
      <c r="G419" s="748"/>
      <c r="H419" s="749"/>
      <c r="I419" s="749"/>
      <c r="J419" s="749"/>
      <c r="K419" s="749"/>
      <c r="L419" s="748"/>
      <c r="M419" s="750"/>
      <c r="N419" s="748"/>
      <c r="O419" s="743">
        <f t="shared" ref="O419:AO419" si="141">COUNTIF(O9:O418,"P")</f>
        <v>4</v>
      </c>
      <c r="P419" s="145">
        <f t="shared" si="141"/>
        <v>4</v>
      </c>
      <c r="Q419" s="145">
        <f t="shared" si="141"/>
        <v>11</v>
      </c>
      <c r="R419" s="145">
        <f t="shared" si="141"/>
        <v>31</v>
      </c>
      <c r="S419" s="145">
        <f t="shared" si="141"/>
        <v>19</v>
      </c>
      <c r="T419" s="124">
        <f t="shared" si="141"/>
        <v>11</v>
      </c>
      <c r="U419" s="124">
        <f t="shared" si="141"/>
        <v>14</v>
      </c>
      <c r="V419" s="146">
        <f t="shared" si="141"/>
        <v>33</v>
      </c>
      <c r="W419" s="145">
        <f t="shared" si="141"/>
        <v>21</v>
      </c>
      <c r="X419" s="124">
        <f t="shared" si="141"/>
        <v>14</v>
      </c>
      <c r="Y419" s="124">
        <f t="shared" si="141"/>
        <v>18</v>
      </c>
      <c r="Z419" s="124">
        <f t="shared" si="141"/>
        <v>39</v>
      </c>
      <c r="AA419" s="146">
        <f t="shared" si="141"/>
        <v>1</v>
      </c>
      <c r="AB419" s="145">
        <f t="shared" si="141"/>
        <v>26</v>
      </c>
      <c r="AC419" s="124">
        <f t="shared" si="141"/>
        <v>8</v>
      </c>
      <c r="AD419" s="124">
        <f t="shared" si="141"/>
        <v>19</v>
      </c>
      <c r="AE419" s="146">
        <f t="shared" si="141"/>
        <v>37</v>
      </c>
      <c r="AF419" s="145">
        <f t="shared" si="141"/>
        <v>16</v>
      </c>
      <c r="AG419" s="124">
        <f t="shared" si="141"/>
        <v>12</v>
      </c>
      <c r="AH419" s="124">
        <f t="shared" si="141"/>
        <v>12</v>
      </c>
      <c r="AI419" s="146">
        <f t="shared" si="141"/>
        <v>31</v>
      </c>
      <c r="AJ419" s="145">
        <f t="shared" si="141"/>
        <v>14</v>
      </c>
      <c r="AK419" s="124">
        <f t="shared" si="141"/>
        <v>13</v>
      </c>
      <c r="AL419" s="124">
        <f t="shared" si="141"/>
        <v>15</v>
      </c>
      <c r="AM419" s="146">
        <f t="shared" si="141"/>
        <v>37</v>
      </c>
      <c r="AN419" s="145">
        <f t="shared" si="141"/>
        <v>24</v>
      </c>
      <c r="AO419" s="124">
        <f t="shared" si="141"/>
        <v>15</v>
      </c>
      <c r="AP419" s="124"/>
      <c r="AQ419" s="124">
        <f>COUNTIF(AQ9:AQ418,"P")</f>
        <v>14</v>
      </c>
      <c r="AR419" s="146">
        <f>COUNTIF(AR9:AR418,"P")</f>
        <v>20</v>
      </c>
      <c r="AS419" s="145">
        <f>COUNTIF(AS9:AS418,"P")</f>
        <v>14</v>
      </c>
      <c r="AT419" s="124">
        <f>COUNTIF(AT9:AT418,"P")</f>
        <v>11</v>
      </c>
      <c r="AU419" s="124">
        <f>COUNTIF(AU9:AU418,"P")</f>
        <v>15</v>
      </c>
      <c r="AV419" s="428"/>
      <c r="AW419" s="145">
        <f>COUNTIF(AW9:AW418,"P")</f>
        <v>11</v>
      </c>
      <c r="AX419" s="124">
        <f>COUNTIF(AX9:AX418,"P")</f>
        <v>11</v>
      </c>
      <c r="AY419" s="124"/>
      <c r="AZ419" s="124">
        <f t="shared" ref="AZ419:BL419" si="142">COUNTIF(AZ9:AZ418,"P")</f>
        <v>33</v>
      </c>
      <c r="BA419" s="145">
        <f t="shared" si="142"/>
        <v>23</v>
      </c>
      <c r="BB419" s="124">
        <f t="shared" si="142"/>
        <v>7</v>
      </c>
      <c r="BC419" s="124">
        <f t="shared" si="142"/>
        <v>16</v>
      </c>
      <c r="BD419" s="124">
        <f t="shared" si="142"/>
        <v>25</v>
      </c>
      <c r="BE419" s="145">
        <f t="shared" si="142"/>
        <v>12</v>
      </c>
      <c r="BF419" s="124">
        <f t="shared" si="142"/>
        <v>13</v>
      </c>
      <c r="BG419" s="124">
        <f t="shared" si="142"/>
        <v>14</v>
      </c>
      <c r="BH419" s="146">
        <f t="shared" si="142"/>
        <v>29</v>
      </c>
      <c r="BI419" s="145">
        <f t="shared" si="142"/>
        <v>19</v>
      </c>
      <c r="BJ419" s="124">
        <f t="shared" si="142"/>
        <v>21</v>
      </c>
      <c r="BK419" s="124">
        <f t="shared" si="142"/>
        <v>21</v>
      </c>
      <c r="BL419" s="146">
        <f t="shared" si="142"/>
        <v>22</v>
      </c>
      <c r="BM419" s="55"/>
      <c r="BN419" s="55"/>
      <c r="BO419" s="55"/>
      <c r="BP419" s="55"/>
      <c r="BQ419" s="100"/>
      <c r="BR419" s="100"/>
      <c r="BS419" s="100"/>
      <c r="BT419" s="100"/>
      <c r="BU419" s="100"/>
      <c r="BV419" s="100"/>
    </row>
    <row r="420" spans="1:74" s="5" customFormat="1" ht="21" customHeight="1" thickBot="1" x14ac:dyDescent="0.3">
      <c r="A420" s="2"/>
      <c r="B420" s="83"/>
      <c r="C420" s="78"/>
      <c r="D420" s="78"/>
      <c r="E420" s="14"/>
      <c r="F420" s="14"/>
      <c r="G420" s="75"/>
      <c r="H420" s="76"/>
      <c r="I420" s="76"/>
      <c r="J420" s="76"/>
      <c r="K420" s="76"/>
      <c r="L420" s="76"/>
      <c r="M420" s="74"/>
      <c r="N420" s="74"/>
      <c r="O420" s="347">
        <f t="shared" ref="O420:Z420" si="143">COUNTIF(O9:O418,"E")</f>
        <v>0</v>
      </c>
      <c r="P420" s="347">
        <f t="shared" si="143"/>
        <v>0</v>
      </c>
      <c r="Q420" s="347">
        <f t="shared" si="143"/>
        <v>0</v>
      </c>
      <c r="R420" s="347">
        <f t="shared" si="143"/>
        <v>0</v>
      </c>
      <c r="S420" s="347">
        <f t="shared" si="143"/>
        <v>0</v>
      </c>
      <c r="T420" s="348">
        <f t="shared" si="143"/>
        <v>0</v>
      </c>
      <c r="U420" s="348">
        <f t="shared" si="143"/>
        <v>0</v>
      </c>
      <c r="V420" s="349">
        <f t="shared" si="143"/>
        <v>0</v>
      </c>
      <c r="W420" s="347">
        <f t="shared" si="143"/>
        <v>0</v>
      </c>
      <c r="X420" s="348">
        <f t="shared" si="143"/>
        <v>0</v>
      </c>
      <c r="Y420" s="348">
        <f t="shared" si="143"/>
        <v>0</v>
      </c>
      <c r="Z420" s="348">
        <f t="shared" si="143"/>
        <v>0</v>
      </c>
      <c r="AA420" s="349">
        <f t="shared" ref="AA420:AO420" si="144">COUNTIF(AA10:AA419,"E")</f>
        <v>0</v>
      </c>
      <c r="AB420" s="347">
        <f t="shared" si="144"/>
        <v>0</v>
      </c>
      <c r="AC420" s="348">
        <f t="shared" si="144"/>
        <v>0</v>
      </c>
      <c r="AD420" s="348">
        <f t="shared" si="144"/>
        <v>0</v>
      </c>
      <c r="AE420" s="349">
        <f t="shared" si="144"/>
        <v>0</v>
      </c>
      <c r="AF420" s="347">
        <f t="shared" si="144"/>
        <v>0</v>
      </c>
      <c r="AG420" s="348">
        <f t="shared" si="144"/>
        <v>0</v>
      </c>
      <c r="AH420" s="348">
        <f t="shared" si="144"/>
        <v>0</v>
      </c>
      <c r="AI420" s="349">
        <f t="shared" si="144"/>
        <v>0</v>
      </c>
      <c r="AJ420" s="347">
        <f t="shared" si="144"/>
        <v>0</v>
      </c>
      <c r="AK420" s="348">
        <f t="shared" si="144"/>
        <v>0</v>
      </c>
      <c r="AL420" s="348">
        <f t="shared" si="144"/>
        <v>0</v>
      </c>
      <c r="AM420" s="349">
        <f t="shared" si="144"/>
        <v>0</v>
      </c>
      <c r="AN420" s="347">
        <f t="shared" si="144"/>
        <v>0</v>
      </c>
      <c r="AO420" s="348">
        <f t="shared" si="144"/>
        <v>0</v>
      </c>
      <c r="AP420" s="348"/>
      <c r="AQ420" s="348">
        <f>COUNTIF(AQ10:AQ419,"E")</f>
        <v>0</v>
      </c>
      <c r="AR420" s="349">
        <f>COUNTIF(AR10:AR419,"E")</f>
        <v>0</v>
      </c>
      <c r="AS420" s="347">
        <f>COUNTIF(AS10:AS419,"E")</f>
        <v>0</v>
      </c>
      <c r="AT420" s="348">
        <f>COUNTIF(AT10:AT419,"E")</f>
        <v>0</v>
      </c>
      <c r="AU420" s="348">
        <f>COUNTIF(AU10:AU419,"E")</f>
        <v>0</v>
      </c>
      <c r="AV420" s="429"/>
      <c r="AW420" s="347">
        <f>COUNTIF(AW10:AW419,"E")</f>
        <v>0</v>
      </c>
      <c r="AX420" s="348">
        <f>COUNTIF(AX10:AX419,"E")</f>
        <v>0</v>
      </c>
      <c r="AY420" s="348"/>
      <c r="AZ420" s="348">
        <f t="shared" ref="AZ420:BL420" si="145">COUNTIF(AZ10:AZ419,"E")</f>
        <v>0</v>
      </c>
      <c r="BA420" s="347">
        <f t="shared" si="145"/>
        <v>0</v>
      </c>
      <c r="BB420" s="348">
        <f t="shared" si="145"/>
        <v>0</v>
      </c>
      <c r="BC420" s="348">
        <f t="shared" si="145"/>
        <v>0</v>
      </c>
      <c r="BD420" s="348">
        <f t="shared" si="145"/>
        <v>0</v>
      </c>
      <c r="BE420" s="347">
        <f t="shared" si="145"/>
        <v>0</v>
      </c>
      <c r="BF420" s="348">
        <f t="shared" si="145"/>
        <v>0</v>
      </c>
      <c r="BG420" s="348">
        <f t="shared" si="145"/>
        <v>0</v>
      </c>
      <c r="BH420" s="349">
        <f t="shared" si="145"/>
        <v>0</v>
      </c>
      <c r="BI420" s="347">
        <f t="shared" si="145"/>
        <v>0</v>
      </c>
      <c r="BJ420" s="348">
        <f t="shared" si="145"/>
        <v>0</v>
      </c>
      <c r="BK420" s="348">
        <f t="shared" si="145"/>
        <v>0</v>
      </c>
      <c r="BL420" s="349">
        <f t="shared" si="145"/>
        <v>0</v>
      </c>
      <c r="BM420" s="55"/>
      <c r="BN420" s="55"/>
      <c r="BO420" s="55"/>
      <c r="BP420" s="55"/>
      <c r="BQ420" s="101"/>
      <c r="BR420" s="101"/>
      <c r="BS420" s="101"/>
      <c r="BT420" s="101"/>
      <c r="BU420" s="101"/>
      <c r="BV420" s="101"/>
    </row>
    <row r="421" spans="1:74" s="85" customFormat="1" ht="21" customHeight="1" x14ac:dyDescent="0.25">
      <c r="A421" s="55"/>
      <c r="B421" s="83"/>
      <c r="C421" s="78"/>
      <c r="D421" s="78"/>
      <c r="E421" s="14"/>
      <c r="F421" s="14"/>
      <c r="G421" s="77"/>
      <c r="H421" s="78"/>
      <c r="I421" s="78"/>
      <c r="J421" s="78"/>
      <c r="K421" s="78"/>
      <c r="L421" s="78"/>
      <c r="M421" s="615" t="s">
        <v>448</v>
      </c>
      <c r="N421" s="616"/>
      <c r="O421" s="617">
        <f>SUM(O419:R419)</f>
        <v>50</v>
      </c>
      <c r="P421" s="618"/>
      <c r="Q421" s="618"/>
      <c r="R421" s="619"/>
      <c r="S421" s="612">
        <f>SUM(S419:V419)</f>
        <v>77</v>
      </c>
      <c r="T421" s="613"/>
      <c r="U421" s="613"/>
      <c r="V421" s="614"/>
      <c r="W421" s="617">
        <f>SUM(W419:AA419)</f>
        <v>93</v>
      </c>
      <c r="X421" s="618"/>
      <c r="Y421" s="618"/>
      <c r="Z421" s="618"/>
      <c r="AA421" s="619"/>
      <c r="AB421" s="625">
        <f>SUM(AB419:AE419)</f>
        <v>90</v>
      </c>
      <c r="AC421" s="626"/>
      <c r="AD421" s="626"/>
      <c r="AE421" s="627"/>
      <c r="AF421" s="625">
        <f>SUM(AF419:AI419)</f>
        <v>71</v>
      </c>
      <c r="AG421" s="626"/>
      <c r="AH421" s="626"/>
      <c r="AI421" s="627"/>
      <c r="AJ421" s="655">
        <f>SUM(AJ419:AM419)</f>
        <v>79</v>
      </c>
      <c r="AK421" s="656"/>
      <c r="AL421" s="656"/>
      <c r="AM421" s="657"/>
      <c r="AN421" s="658">
        <f>SUM(AN419:AR419)</f>
        <v>73</v>
      </c>
      <c r="AO421" s="659"/>
      <c r="AP421" s="659"/>
      <c r="AQ421" s="659"/>
      <c r="AR421" s="660"/>
      <c r="AS421" s="658">
        <f>SUM(AS419:AV419)</f>
        <v>40</v>
      </c>
      <c r="AT421" s="659"/>
      <c r="AU421" s="659"/>
      <c r="AV421" s="659"/>
      <c r="AW421" s="658">
        <f>SUM(AW419:AZ419)</f>
        <v>55</v>
      </c>
      <c r="AX421" s="659"/>
      <c r="AY421" s="659"/>
      <c r="AZ421" s="660"/>
      <c r="BA421" s="640">
        <f>SUM(BA419:BD419)</f>
        <v>71</v>
      </c>
      <c r="BB421" s="641"/>
      <c r="BC421" s="641"/>
      <c r="BD421" s="641"/>
      <c r="BE421" s="640">
        <f>SUM(BE419:BH419)</f>
        <v>68</v>
      </c>
      <c r="BF421" s="641"/>
      <c r="BG421" s="641"/>
      <c r="BH421" s="642"/>
      <c r="BI421" s="597">
        <f>SUM(BI419:BL419)</f>
        <v>83</v>
      </c>
      <c r="BJ421" s="598"/>
      <c r="BK421" s="598"/>
      <c r="BL421" s="599"/>
      <c r="BM421" s="55">
        <f>SUM(O421:BL421)</f>
        <v>850</v>
      </c>
      <c r="BN421" s="350"/>
      <c r="BO421" s="350"/>
      <c r="BP421" s="350"/>
      <c r="BQ421" s="350"/>
      <c r="BR421" s="100" t="s">
        <v>449</v>
      </c>
      <c r="BS421" s="100"/>
      <c r="BT421" s="100"/>
      <c r="BU421" s="100"/>
      <c r="BV421" s="100"/>
    </row>
    <row r="422" spans="1:74" ht="21" customHeight="1" x14ac:dyDescent="0.25">
      <c r="A422" s="5"/>
      <c r="C422" s="78"/>
      <c r="D422" s="78"/>
      <c r="E422" s="14"/>
      <c r="F422" s="14"/>
      <c r="G422" s="84"/>
      <c r="H422" s="78"/>
      <c r="I422" s="78"/>
      <c r="J422" s="78"/>
      <c r="K422" s="78"/>
      <c r="L422" s="78"/>
      <c r="M422" s="615" t="s">
        <v>450</v>
      </c>
      <c r="N422" s="616"/>
      <c r="O422" s="600">
        <f>SUM(O420:R420)</f>
        <v>0</v>
      </c>
      <c r="P422" s="601"/>
      <c r="Q422" s="601"/>
      <c r="R422" s="602"/>
      <c r="S422" s="600">
        <f>SUM(S420:V420)</f>
        <v>0</v>
      </c>
      <c r="T422" s="601"/>
      <c r="U422" s="601"/>
      <c r="V422" s="602"/>
      <c r="W422" s="600">
        <f>SUM(W420:AA420)</f>
        <v>0</v>
      </c>
      <c r="X422" s="601"/>
      <c r="Y422" s="601"/>
      <c r="Z422" s="601"/>
      <c r="AA422" s="602"/>
      <c r="AB422" s="603">
        <f>SUM(AB420:AE420)</f>
        <v>0</v>
      </c>
      <c r="AC422" s="604"/>
      <c r="AD422" s="604"/>
      <c r="AE422" s="605"/>
      <c r="AF422" s="603">
        <f>SUM(AF420:AI420)</f>
        <v>0</v>
      </c>
      <c r="AG422" s="604"/>
      <c r="AH422" s="604"/>
      <c r="AI422" s="605"/>
      <c r="AJ422" s="643">
        <f>SUM(AJ420:AM420)</f>
        <v>0</v>
      </c>
      <c r="AK422" s="644"/>
      <c r="AL422" s="644"/>
      <c r="AM422" s="645"/>
      <c r="AN422" s="606">
        <f>SUM(AN420:AR420)</f>
        <v>0</v>
      </c>
      <c r="AO422" s="607"/>
      <c r="AP422" s="607"/>
      <c r="AQ422" s="607"/>
      <c r="AR422" s="608"/>
      <c r="AS422" s="606">
        <f>SUM(AS420:AV420)</f>
        <v>0</v>
      </c>
      <c r="AT422" s="607"/>
      <c r="AU422" s="607"/>
      <c r="AV422" s="607"/>
      <c r="AW422" s="606">
        <f>SUM(AW420:AZ420)</f>
        <v>0</v>
      </c>
      <c r="AX422" s="607"/>
      <c r="AY422" s="607"/>
      <c r="AZ422" s="608"/>
      <c r="BA422" s="646">
        <f>SUM(BA420:BD420)</f>
        <v>0</v>
      </c>
      <c r="BB422" s="647"/>
      <c r="BC422" s="647"/>
      <c r="BD422" s="647"/>
      <c r="BE422" s="646">
        <f>SUM(BE420:BH420)</f>
        <v>0</v>
      </c>
      <c r="BF422" s="647"/>
      <c r="BG422" s="647"/>
      <c r="BH422" s="648"/>
      <c r="BI422" s="609">
        <f>SUM(BI420:BL420)</f>
        <v>0</v>
      </c>
      <c r="BJ422" s="610"/>
      <c r="BK422" s="610"/>
      <c r="BL422" s="611"/>
      <c r="BM422" s="55"/>
      <c r="BN422" s="102"/>
      <c r="BO422" s="85"/>
      <c r="BP422" s="733">
        <f>BM422/BM421*100%</f>
        <v>0</v>
      </c>
      <c r="BR422" s="351" t="s">
        <v>73</v>
      </c>
      <c r="BS422" s="85"/>
      <c r="BT422" s="85"/>
      <c r="BU422" s="85"/>
      <c r="BV422" s="85"/>
    </row>
    <row r="423" spans="1:74" ht="21" customHeight="1" thickBot="1" x14ac:dyDescent="0.3">
      <c r="C423" s="78"/>
      <c r="D423" s="78"/>
      <c r="E423" s="14"/>
      <c r="F423" s="14"/>
      <c r="G423" s="84"/>
      <c r="H423" s="78"/>
      <c r="I423" s="78"/>
      <c r="J423" s="78"/>
      <c r="K423" s="78"/>
      <c r="L423" s="78"/>
      <c r="M423" s="615" t="s">
        <v>11</v>
      </c>
      <c r="N423" s="616"/>
      <c r="O423" s="628">
        <f>O422/O421</f>
        <v>0</v>
      </c>
      <c r="P423" s="629"/>
      <c r="Q423" s="629"/>
      <c r="R423" s="630"/>
      <c r="S423" s="628">
        <f>S422/S421</f>
        <v>0</v>
      </c>
      <c r="T423" s="629"/>
      <c r="U423" s="629"/>
      <c r="V423" s="630"/>
      <c r="W423" s="631">
        <f>W422/W421</f>
        <v>0</v>
      </c>
      <c r="X423" s="632"/>
      <c r="Y423" s="632"/>
      <c r="Z423" s="632"/>
      <c r="AA423" s="633"/>
      <c r="AB423" s="634">
        <f>AB422/AB421</f>
        <v>0</v>
      </c>
      <c r="AC423" s="635"/>
      <c r="AD423" s="635"/>
      <c r="AE423" s="636"/>
      <c r="AF423" s="634">
        <f>AF422/AF421</f>
        <v>0</v>
      </c>
      <c r="AG423" s="635"/>
      <c r="AH423" s="635"/>
      <c r="AI423" s="636"/>
      <c r="AJ423" s="637">
        <f>AJ422/AJ421</f>
        <v>0</v>
      </c>
      <c r="AK423" s="638"/>
      <c r="AL423" s="638"/>
      <c r="AM423" s="639"/>
      <c r="AN423" s="622">
        <f>AN422/AN421</f>
        <v>0</v>
      </c>
      <c r="AO423" s="623"/>
      <c r="AP423" s="623"/>
      <c r="AQ423" s="623"/>
      <c r="AR423" s="624"/>
      <c r="AS423" s="620">
        <f>AS422/AS421</f>
        <v>0</v>
      </c>
      <c r="AT423" s="621"/>
      <c r="AU423" s="621"/>
      <c r="AV423" s="621"/>
      <c r="AW423" s="620">
        <f>AW422/AW421</f>
        <v>0</v>
      </c>
      <c r="AX423" s="621"/>
      <c r="AY423" s="621"/>
      <c r="AZ423" s="664"/>
      <c r="BA423" s="652">
        <f>BA422/BA421</f>
        <v>0</v>
      </c>
      <c r="BB423" s="653"/>
      <c r="BC423" s="653"/>
      <c r="BD423" s="654"/>
      <c r="BE423" s="661">
        <f>BE422/BE421</f>
        <v>0</v>
      </c>
      <c r="BF423" s="662"/>
      <c r="BG423" s="662"/>
      <c r="BH423" s="663"/>
      <c r="BI423" s="649">
        <f>BI422/BI421</f>
        <v>0</v>
      </c>
      <c r="BJ423" s="650"/>
      <c r="BK423" s="650"/>
      <c r="BL423" s="651"/>
      <c r="BM423" s="86"/>
      <c r="BN423" s="86"/>
    </row>
    <row r="424" spans="1:74" ht="17.25" thickBot="1" x14ac:dyDescent="0.3">
      <c r="C424" s="78"/>
      <c r="D424" s="78"/>
      <c r="E424" s="14"/>
      <c r="F424" s="14"/>
      <c r="G424" s="2"/>
      <c r="J424" s="14"/>
      <c r="K424" s="14"/>
      <c r="L424" s="78"/>
      <c r="M424" s="2"/>
      <c r="N424" s="2" t="s">
        <v>449</v>
      </c>
      <c r="O424" s="734">
        <f>+(O422+S422+W422)/(O421+S421+W421)*100</f>
        <v>0</v>
      </c>
      <c r="P424" s="735"/>
      <c r="Q424" s="735"/>
      <c r="R424" s="735"/>
      <c r="S424" s="735"/>
      <c r="T424" s="735"/>
      <c r="U424" s="735"/>
      <c r="V424" s="735"/>
      <c r="W424" s="735"/>
      <c r="X424" s="735"/>
      <c r="Y424" s="735"/>
      <c r="Z424" s="735"/>
      <c r="AA424" s="736"/>
      <c r="AB424" s="737">
        <f>+(AB422+AF422+AJ422)/(AB421+AF421+AJ421)*100</f>
        <v>0</v>
      </c>
      <c r="AC424" s="738"/>
      <c r="AD424" s="738"/>
      <c r="AE424" s="738"/>
      <c r="AF424" s="738"/>
      <c r="AG424" s="738"/>
      <c r="AH424" s="738"/>
      <c r="AI424" s="738"/>
      <c r="AJ424" s="738"/>
      <c r="AK424" s="738"/>
      <c r="AL424" s="738"/>
      <c r="AM424" s="739"/>
      <c r="AN424" s="670">
        <f>+(AA424+AS422+AW422)/(AN421+AS421+AW421)*100</f>
        <v>0</v>
      </c>
      <c r="AO424" s="671"/>
      <c r="AP424" s="671"/>
      <c r="AQ424" s="671"/>
      <c r="AR424" s="671"/>
      <c r="AS424" s="671"/>
      <c r="AT424" s="671"/>
      <c r="AU424" s="671"/>
      <c r="AV424" s="671"/>
      <c r="AW424" s="671"/>
      <c r="AX424" s="671"/>
      <c r="AY424" s="671"/>
      <c r="AZ424" s="672"/>
      <c r="BA424" s="673">
        <f>+(BA422+BE422+BI422)/(BA421+BE421+BI421)*100</f>
        <v>0</v>
      </c>
      <c r="BB424" s="674"/>
      <c r="BC424" s="674"/>
      <c r="BD424" s="674"/>
      <c r="BE424" s="674"/>
      <c r="BF424" s="674"/>
      <c r="BG424" s="674"/>
      <c r="BH424" s="674"/>
      <c r="BI424" s="674"/>
      <c r="BJ424" s="674"/>
      <c r="BK424" s="674"/>
      <c r="BL424" s="675"/>
    </row>
    <row r="425" spans="1:74" x14ac:dyDescent="0.25">
      <c r="C425" s="78"/>
      <c r="D425" s="78"/>
      <c r="E425" s="14"/>
      <c r="F425" s="14"/>
      <c r="G425" s="2"/>
      <c r="J425" s="14"/>
      <c r="K425" s="14"/>
      <c r="L425" s="78"/>
      <c r="M425" s="2"/>
      <c r="N425" s="2" t="s">
        <v>451</v>
      </c>
      <c r="O425" s="676">
        <f>+(O422+S422+W422+AB422+AF422+AJ422)/(O421+S421+W421+AB421+AF421+AJ421)*100</f>
        <v>0</v>
      </c>
      <c r="P425" s="676"/>
      <c r="Q425" s="676"/>
      <c r="R425" s="676"/>
      <c r="S425" s="676"/>
      <c r="T425" s="676"/>
      <c r="U425" s="676"/>
      <c r="V425" s="676"/>
      <c r="W425" s="676"/>
      <c r="X425" s="676"/>
      <c r="Y425" s="676"/>
      <c r="Z425" s="676"/>
      <c r="AA425" s="676"/>
      <c r="AB425" s="676"/>
      <c r="AC425" s="676"/>
      <c r="AD425" s="676"/>
      <c r="AE425" s="676"/>
      <c r="AF425" s="676"/>
      <c r="AG425" s="676"/>
      <c r="AH425" s="676"/>
      <c r="AI425" s="676"/>
      <c r="AJ425" s="676"/>
      <c r="AK425" s="676"/>
      <c r="AL425" s="676"/>
      <c r="AM425" s="676"/>
      <c r="AN425" s="677">
        <f>+(AN422+AS422+AW422+BB422+BE422+BI422)/(AN421+AS421+AW421+BB421+BE421+BI421)*100</f>
        <v>0</v>
      </c>
      <c r="AO425" s="677"/>
      <c r="AP425" s="677"/>
      <c r="AQ425" s="677"/>
      <c r="AR425" s="677"/>
      <c r="AS425" s="677"/>
      <c r="AT425" s="677"/>
      <c r="AU425" s="677"/>
      <c r="AV425" s="677"/>
      <c r="AW425" s="677"/>
      <c r="AX425" s="677"/>
      <c r="AY425" s="677"/>
      <c r="AZ425" s="677"/>
      <c r="BA425" s="677"/>
      <c r="BB425" s="677"/>
      <c r="BC425" s="677"/>
      <c r="BD425" s="677"/>
      <c r="BE425" s="677"/>
      <c r="BF425" s="677"/>
      <c r="BG425" s="677"/>
      <c r="BH425" s="677"/>
      <c r="BI425" s="677"/>
      <c r="BJ425" s="677"/>
      <c r="BK425" s="677"/>
      <c r="BL425" s="677"/>
    </row>
    <row r="426" spans="1:74" x14ac:dyDescent="0.25">
      <c r="C426" s="78"/>
      <c r="D426" s="78"/>
      <c r="E426" s="14"/>
      <c r="F426" s="14"/>
      <c r="G426" s="2"/>
      <c r="J426" s="14"/>
      <c r="K426" s="14"/>
      <c r="L426" s="78"/>
      <c r="M426" s="2"/>
      <c r="N426" s="2" t="s">
        <v>73</v>
      </c>
      <c r="O426" s="668">
        <f>BM422/BM421</f>
        <v>0</v>
      </c>
      <c r="P426" s="669"/>
      <c r="Q426" s="669"/>
      <c r="R426" s="669"/>
      <c r="S426" s="669"/>
      <c r="T426" s="669"/>
      <c r="U426" s="669"/>
      <c r="V426" s="669"/>
      <c r="W426" s="669"/>
      <c r="X426" s="669"/>
      <c r="Y426" s="669"/>
      <c r="Z426" s="669"/>
      <c r="AA426" s="669"/>
      <c r="AB426" s="669"/>
      <c r="AC426" s="669"/>
      <c r="AD426" s="669"/>
      <c r="AE426" s="669"/>
      <c r="AF426" s="669"/>
      <c r="AG426" s="669"/>
      <c r="AH426" s="669"/>
      <c r="AI426" s="669"/>
      <c r="AJ426" s="669"/>
      <c r="AK426" s="669"/>
      <c r="AL426" s="669"/>
      <c r="AM426" s="669"/>
      <c r="AN426" s="669"/>
      <c r="AO426" s="669"/>
      <c r="AP426" s="669"/>
      <c r="AQ426" s="669"/>
      <c r="AR426" s="669"/>
      <c r="AS426" s="669"/>
      <c r="AT426" s="669"/>
      <c r="AU426" s="669"/>
      <c r="AV426" s="669"/>
      <c r="AW426" s="669"/>
      <c r="AX426" s="669"/>
      <c r="AY426" s="669"/>
      <c r="AZ426" s="669"/>
      <c r="BA426" s="669"/>
      <c r="BB426" s="669"/>
      <c r="BC426" s="669"/>
      <c r="BD426" s="669"/>
      <c r="BE426" s="669"/>
      <c r="BF426" s="669"/>
      <c r="BG426" s="669"/>
      <c r="BH426" s="669"/>
      <c r="BI426" s="669"/>
      <c r="BJ426" s="669"/>
      <c r="BK426" s="669"/>
      <c r="BL426" s="669"/>
    </row>
    <row r="427" spans="1:74" x14ac:dyDescent="0.25">
      <c r="C427" s="78"/>
      <c r="D427" s="78"/>
      <c r="E427" s="14"/>
      <c r="F427" s="14"/>
      <c r="G427" s="2"/>
      <c r="J427" s="14"/>
      <c r="K427" s="14"/>
      <c r="L427" s="78"/>
      <c r="M427" s="2"/>
      <c r="N427" s="2"/>
      <c r="BJ427" s="78"/>
      <c r="BK427" s="78"/>
      <c r="BL427" s="78"/>
    </row>
    <row r="428" spans="1:74" x14ac:dyDescent="0.25">
      <c r="C428" s="78"/>
      <c r="D428" s="78"/>
      <c r="E428" s="14"/>
      <c r="F428" s="14"/>
      <c r="G428" s="2"/>
      <c r="J428" s="14"/>
      <c r="K428" s="14"/>
      <c r="L428" s="78"/>
      <c r="M428" s="2"/>
      <c r="N428" s="2"/>
      <c r="BJ428" s="78"/>
      <c r="BK428" s="78"/>
      <c r="BL428" s="78"/>
    </row>
    <row r="429" spans="1:74" x14ac:dyDescent="0.25">
      <c r="C429" s="78"/>
      <c r="D429" s="78"/>
      <c r="E429" s="14"/>
      <c r="F429" s="14"/>
      <c r="G429" s="2"/>
      <c r="J429" s="14"/>
      <c r="K429" s="14"/>
      <c r="L429" s="78"/>
      <c r="M429" s="2"/>
      <c r="N429" s="2"/>
      <c r="BJ429" s="78"/>
      <c r="BK429" s="78"/>
      <c r="BL429" s="78"/>
    </row>
    <row r="430" spans="1:74" x14ac:dyDescent="0.25">
      <c r="C430" s="78"/>
      <c r="D430" s="78"/>
      <c r="E430" s="14"/>
      <c r="F430" s="14"/>
      <c r="G430" s="14"/>
      <c r="M430" s="14"/>
    </row>
    <row r="431" spans="1:74" x14ac:dyDescent="0.25">
      <c r="C431" s="78"/>
      <c r="D431" s="78"/>
      <c r="E431" s="14"/>
      <c r="F431" s="14"/>
      <c r="G431" s="14"/>
      <c r="M431" s="14"/>
    </row>
    <row r="432" spans="1:74" x14ac:dyDescent="0.25">
      <c r="C432" s="78"/>
      <c r="D432" s="78"/>
      <c r="E432" s="14"/>
      <c r="F432" s="14"/>
      <c r="G432" s="14"/>
      <c r="M432" s="14"/>
      <c r="S432" s="740"/>
    </row>
    <row r="433" spans="2:64" x14ac:dyDescent="0.25">
      <c r="C433" s="78"/>
      <c r="D433" s="78"/>
      <c r="E433" s="14"/>
      <c r="F433" s="14"/>
      <c r="G433" s="14"/>
      <c r="M433" s="14"/>
    </row>
    <row r="434" spans="2:64" x14ac:dyDescent="0.25">
      <c r="C434" s="78"/>
      <c r="D434" s="78"/>
      <c r="E434" s="14"/>
      <c r="F434" s="14"/>
      <c r="G434" s="14"/>
      <c r="M434" s="14"/>
    </row>
    <row r="435" spans="2:64" x14ac:dyDescent="0.25">
      <c r="C435" s="78"/>
      <c r="D435" s="78"/>
      <c r="E435" s="14"/>
      <c r="F435" s="14"/>
      <c r="G435" s="14"/>
      <c r="M435" s="14"/>
      <c r="Q435" s="465"/>
      <c r="R435" s="78"/>
      <c r="S435" s="78"/>
      <c r="T435" s="78"/>
      <c r="U435" s="741"/>
    </row>
    <row r="436" spans="2:64" x14ac:dyDescent="0.25">
      <c r="C436" s="78"/>
      <c r="D436" s="78"/>
      <c r="E436" s="14"/>
      <c r="F436" s="14"/>
      <c r="G436" s="14"/>
      <c r="M436" s="14"/>
      <c r="Q436" s="466"/>
      <c r="R436" s="78"/>
      <c r="S436" s="78"/>
      <c r="T436" s="78"/>
      <c r="U436" s="741"/>
    </row>
    <row r="437" spans="2:64" x14ac:dyDescent="0.25">
      <c r="C437" s="78"/>
      <c r="D437" s="78"/>
      <c r="E437" s="14"/>
      <c r="F437" s="14"/>
      <c r="G437" s="14"/>
      <c r="M437" s="14"/>
      <c r="Q437" s="466"/>
      <c r="R437" s="78"/>
      <c r="S437" s="78"/>
      <c r="T437" s="78"/>
      <c r="U437" s="741"/>
    </row>
    <row r="438" spans="2:64" x14ac:dyDescent="0.25">
      <c r="C438" s="78"/>
      <c r="D438" s="78"/>
      <c r="E438" s="14"/>
      <c r="F438" s="14"/>
      <c r="G438" s="14"/>
      <c r="M438" s="14"/>
      <c r="Q438" s="466"/>
      <c r="R438" s="742"/>
      <c r="S438" s="742"/>
      <c r="T438" s="742"/>
      <c r="U438" s="742"/>
    </row>
    <row r="439" spans="2:64" x14ac:dyDescent="0.25">
      <c r="C439" s="78"/>
      <c r="D439" s="78"/>
      <c r="E439" s="14"/>
      <c r="F439" s="14"/>
      <c r="G439" s="14"/>
      <c r="M439" s="14"/>
    </row>
    <row r="440" spans="2:64" x14ac:dyDescent="0.25">
      <c r="C440" s="78"/>
      <c r="D440" s="78"/>
      <c r="E440" s="14"/>
      <c r="F440" s="14"/>
      <c r="G440" s="14"/>
      <c r="M440" s="14"/>
    </row>
    <row r="441" spans="2:64" x14ac:dyDescent="0.25">
      <c r="C441" s="78"/>
      <c r="D441" s="78"/>
      <c r="E441" s="14"/>
      <c r="F441" s="14"/>
      <c r="G441" s="14"/>
      <c r="M441" s="14"/>
    </row>
    <row r="442" spans="2:64" ht="15" x14ac:dyDescent="0.25">
      <c r="B442" s="78"/>
      <c r="C442" s="78"/>
      <c r="D442" s="78"/>
      <c r="E442" s="14"/>
      <c r="F442" s="14"/>
      <c r="G442" s="14"/>
      <c r="M442" s="14"/>
      <c r="O442" s="78"/>
      <c r="P442" s="78"/>
      <c r="Q442" s="78"/>
      <c r="R442" s="78"/>
      <c r="S442" s="78"/>
      <c r="T442" s="78"/>
      <c r="U442" s="78"/>
      <c r="V442" s="78"/>
      <c r="W442" s="78"/>
      <c r="X442" s="78"/>
      <c r="Y442" s="78"/>
      <c r="Z442" s="78"/>
      <c r="AA442" s="78"/>
      <c r="AB442" s="78"/>
      <c r="AC442" s="78"/>
      <c r="AD442" s="78"/>
      <c r="AE442" s="78"/>
      <c r="AF442" s="78"/>
      <c r="AG442" s="78"/>
      <c r="AH442" s="78"/>
      <c r="AI442" s="78"/>
      <c r="AJ442" s="78"/>
      <c r="AK442" s="78"/>
      <c r="AL442" s="78"/>
      <c r="AM442" s="78"/>
      <c r="AN442" s="78"/>
      <c r="AO442" s="78"/>
      <c r="AP442" s="78"/>
      <c r="AQ442" s="78"/>
      <c r="AR442" s="78"/>
      <c r="AS442" s="78"/>
      <c r="AT442" s="78"/>
      <c r="AU442" s="78"/>
      <c r="AV442" s="78"/>
      <c r="AW442" s="78"/>
      <c r="AX442" s="78"/>
      <c r="AY442" s="78"/>
      <c r="AZ442" s="78"/>
      <c r="BA442" s="78"/>
      <c r="BB442" s="78"/>
      <c r="BC442" s="78"/>
      <c r="BD442" s="78"/>
      <c r="BE442" s="78"/>
      <c r="BF442" s="78"/>
      <c r="BG442" s="78"/>
      <c r="BH442" s="78"/>
      <c r="BI442" s="78"/>
      <c r="BJ442" s="78"/>
      <c r="BK442" s="78"/>
      <c r="BL442" s="78"/>
    </row>
    <row r="443" spans="2:64" ht="15" x14ac:dyDescent="0.25">
      <c r="B443" s="78"/>
      <c r="C443" s="78"/>
      <c r="D443" s="78"/>
      <c r="E443" s="14"/>
      <c r="F443" s="14"/>
      <c r="G443" s="14"/>
      <c r="M443" s="14"/>
      <c r="O443" s="78"/>
      <c r="P443" s="78"/>
      <c r="Q443" s="78"/>
      <c r="R443" s="78"/>
      <c r="S443" s="78"/>
      <c r="T443" s="78"/>
      <c r="U443" s="78"/>
      <c r="V443" s="78"/>
      <c r="W443" s="78"/>
      <c r="X443" s="78"/>
      <c r="Y443" s="78"/>
      <c r="Z443" s="78"/>
      <c r="AA443" s="78"/>
      <c r="AB443" s="78"/>
      <c r="AC443" s="78"/>
      <c r="AD443" s="78"/>
      <c r="AE443" s="78"/>
      <c r="AF443" s="78"/>
      <c r="AG443" s="78"/>
      <c r="AH443" s="78"/>
      <c r="AI443" s="78"/>
      <c r="AJ443" s="78"/>
      <c r="AK443" s="78"/>
      <c r="AL443" s="78"/>
      <c r="AM443" s="78"/>
      <c r="AN443" s="78"/>
      <c r="AO443" s="78"/>
      <c r="AP443" s="78"/>
      <c r="AQ443" s="78"/>
      <c r="AR443" s="78"/>
      <c r="AS443" s="78"/>
      <c r="AT443" s="78"/>
      <c r="AU443" s="78"/>
      <c r="AV443" s="78"/>
      <c r="AW443" s="78"/>
      <c r="AX443" s="78"/>
      <c r="AY443" s="78"/>
      <c r="AZ443" s="78"/>
      <c r="BA443" s="78"/>
      <c r="BB443" s="78"/>
      <c r="BC443" s="78"/>
      <c r="BD443" s="78"/>
      <c r="BE443" s="78"/>
      <c r="BF443" s="78"/>
      <c r="BG443" s="78"/>
      <c r="BH443" s="78"/>
      <c r="BI443" s="78"/>
      <c r="BJ443" s="78"/>
      <c r="BK443" s="78"/>
      <c r="BL443" s="78"/>
    </row>
    <row r="444" spans="2:64" ht="15" x14ac:dyDescent="0.25">
      <c r="B444" s="78"/>
      <c r="C444" s="78"/>
      <c r="D444" s="78"/>
      <c r="E444" s="14"/>
      <c r="F444" s="14"/>
      <c r="G444" s="14"/>
      <c r="M444" s="14"/>
      <c r="O444" s="78"/>
      <c r="P444" s="78"/>
      <c r="Q444" s="78"/>
      <c r="R444" s="78"/>
      <c r="S444" s="78"/>
      <c r="T444" s="78"/>
      <c r="U444" s="78"/>
      <c r="V444" s="78"/>
      <c r="W444" s="78"/>
      <c r="X444" s="78"/>
      <c r="Y444" s="78"/>
      <c r="Z444" s="78"/>
      <c r="AA444" s="78"/>
      <c r="AB444" s="78"/>
      <c r="AC444" s="78"/>
      <c r="AD444" s="78"/>
      <c r="AE444" s="78"/>
      <c r="AF444" s="78"/>
      <c r="AG444" s="78"/>
      <c r="AH444" s="78"/>
      <c r="AI444" s="78"/>
      <c r="AJ444" s="78"/>
      <c r="AK444" s="78"/>
      <c r="AL444" s="78"/>
      <c r="AM444" s="78"/>
      <c r="AN444" s="78"/>
      <c r="AO444" s="78"/>
      <c r="AP444" s="78"/>
      <c r="AQ444" s="78"/>
      <c r="AR444" s="78"/>
      <c r="AS444" s="78"/>
      <c r="AT444" s="78"/>
      <c r="AU444" s="78"/>
      <c r="AV444" s="78"/>
      <c r="AW444" s="78"/>
      <c r="AX444" s="78"/>
      <c r="AY444" s="78"/>
      <c r="AZ444" s="78"/>
      <c r="BA444" s="78"/>
      <c r="BB444" s="78"/>
      <c r="BC444" s="78"/>
      <c r="BD444" s="78"/>
      <c r="BE444" s="78"/>
      <c r="BF444" s="78"/>
      <c r="BG444" s="78"/>
      <c r="BH444" s="78"/>
      <c r="BI444" s="78"/>
      <c r="BJ444" s="78"/>
      <c r="BK444" s="78"/>
      <c r="BL444" s="78"/>
    </row>
    <row r="445" spans="2:64" ht="15" x14ac:dyDescent="0.25">
      <c r="B445" s="78"/>
      <c r="C445" s="78"/>
      <c r="D445" s="78"/>
      <c r="E445" s="14"/>
      <c r="F445" s="14"/>
      <c r="G445" s="14"/>
      <c r="M445" s="14"/>
      <c r="O445" s="78"/>
      <c r="P445" s="78"/>
      <c r="Q445" s="78"/>
      <c r="R445" s="78"/>
      <c r="S445" s="78"/>
      <c r="T445" s="78"/>
      <c r="U445" s="78"/>
      <c r="V445" s="78"/>
      <c r="W445" s="78"/>
      <c r="X445" s="78"/>
      <c r="Y445" s="78"/>
      <c r="Z445" s="78"/>
      <c r="AA445" s="78"/>
      <c r="AB445" s="78"/>
      <c r="AC445" s="78"/>
      <c r="AD445" s="78"/>
      <c r="AE445" s="78"/>
      <c r="AF445" s="78"/>
      <c r="AG445" s="78"/>
      <c r="AH445" s="78"/>
      <c r="AI445" s="78"/>
      <c r="AJ445" s="78"/>
      <c r="AK445" s="78"/>
      <c r="AL445" s="78"/>
      <c r="AM445" s="78"/>
      <c r="AN445" s="78"/>
      <c r="AO445" s="78"/>
      <c r="AP445" s="78"/>
      <c r="AQ445" s="78"/>
      <c r="AR445" s="78"/>
      <c r="AS445" s="78"/>
      <c r="AT445" s="78"/>
      <c r="AU445" s="78"/>
      <c r="AV445" s="78"/>
      <c r="AW445" s="78"/>
      <c r="AX445" s="78"/>
      <c r="AY445" s="78"/>
      <c r="AZ445" s="78"/>
      <c r="BA445" s="78"/>
      <c r="BB445" s="78"/>
      <c r="BC445" s="78"/>
      <c r="BD445" s="78"/>
      <c r="BE445" s="78"/>
      <c r="BF445" s="78"/>
      <c r="BG445" s="78"/>
      <c r="BH445" s="78"/>
      <c r="BI445" s="78"/>
      <c r="BJ445" s="78"/>
      <c r="BK445" s="78"/>
      <c r="BL445" s="78"/>
    </row>
    <row r="446" spans="2:64" ht="15" x14ac:dyDescent="0.25">
      <c r="B446" s="78"/>
      <c r="C446" s="78"/>
      <c r="D446" s="78"/>
      <c r="E446" s="14"/>
      <c r="F446" s="14"/>
      <c r="G446" s="14"/>
      <c r="M446" s="14"/>
      <c r="O446" s="78"/>
      <c r="P446" s="78"/>
      <c r="Q446" s="78"/>
      <c r="R446" s="78"/>
      <c r="S446" s="78"/>
      <c r="T446" s="78"/>
      <c r="U446" s="78"/>
      <c r="V446" s="78"/>
      <c r="W446" s="78"/>
      <c r="X446" s="78"/>
      <c r="Y446" s="78"/>
      <c r="Z446" s="78"/>
      <c r="AA446" s="78"/>
      <c r="AB446" s="78"/>
      <c r="AC446" s="78"/>
      <c r="AD446" s="78"/>
      <c r="AE446" s="78"/>
      <c r="AF446" s="78"/>
      <c r="AG446" s="78"/>
      <c r="AH446" s="78"/>
      <c r="AI446" s="78"/>
      <c r="AJ446" s="78"/>
      <c r="AK446" s="78"/>
      <c r="AL446" s="78"/>
      <c r="AM446" s="78"/>
      <c r="AN446" s="78"/>
      <c r="AO446" s="78"/>
      <c r="AP446" s="78"/>
      <c r="AQ446" s="78"/>
      <c r="AR446" s="78"/>
      <c r="AS446" s="78"/>
      <c r="AT446" s="78"/>
      <c r="AU446" s="78"/>
      <c r="AV446" s="78"/>
      <c r="AW446" s="78"/>
      <c r="AX446" s="78"/>
      <c r="AY446" s="78"/>
      <c r="AZ446" s="78"/>
      <c r="BA446" s="78"/>
      <c r="BB446" s="78"/>
      <c r="BC446" s="78"/>
      <c r="BD446" s="78"/>
      <c r="BE446" s="78"/>
      <c r="BF446" s="78"/>
      <c r="BG446" s="78"/>
      <c r="BH446" s="78"/>
      <c r="BI446" s="78"/>
      <c r="BJ446" s="78"/>
      <c r="BK446" s="78"/>
      <c r="BL446" s="78"/>
    </row>
    <row r="447" spans="2:64" ht="15" x14ac:dyDescent="0.25">
      <c r="B447" s="78"/>
      <c r="C447" s="78"/>
      <c r="D447" s="78"/>
      <c r="E447" s="14"/>
      <c r="F447" s="14"/>
      <c r="G447" s="14"/>
      <c r="M447" s="14"/>
      <c r="O447" s="78"/>
      <c r="P447" s="78"/>
      <c r="Q447" s="78"/>
      <c r="R447" s="78"/>
      <c r="S447" s="78"/>
      <c r="T447" s="78"/>
      <c r="U447" s="78"/>
      <c r="V447" s="78"/>
      <c r="W447" s="78"/>
      <c r="X447" s="78"/>
      <c r="Y447" s="78"/>
      <c r="Z447" s="78"/>
      <c r="AA447" s="78"/>
      <c r="AB447" s="78"/>
      <c r="AC447" s="78"/>
      <c r="AD447" s="78"/>
      <c r="AE447" s="78"/>
      <c r="AF447" s="78"/>
      <c r="AG447" s="78"/>
      <c r="AH447" s="78"/>
      <c r="AI447" s="78"/>
      <c r="AJ447" s="78"/>
      <c r="AK447" s="78"/>
      <c r="AL447" s="78"/>
      <c r="AM447" s="78"/>
      <c r="AN447" s="78"/>
      <c r="AO447" s="78"/>
      <c r="AP447" s="78"/>
      <c r="AQ447" s="78"/>
      <c r="AR447" s="78"/>
      <c r="AS447" s="78"/>
      <c r="AT447" s="78"/>
      <c r="AU447" s="78"/>
      <c r="AV447" s="78"/>
      <c r="AW447" s="78"/>
      <c r="AX447" s="78"/>
      <c r="AY447" s="78"/>
      <c r="AZ447" s="78"/>
      <c r="BA447" s="78"/>
      <c r="BB447" s="78"/>
      <c r="BC447" s="78"/>
      <c r="BD447" s="78"/>
      <c r="BE447" s="78"/>
      <c r="BF447" s="78"/>
      <c r="BG447" s="78"/>
      <c r="BH447" s="78"/>
      <c r="BI447" s="78"/>
      <c r="BJ447" s="78"/>
      <c r="BK447" s="78"/>
      <c r="BL447" s="78"/>
    </row>
    <row r="448" spans="2:64" ht="15" x14ac:dyDescent="0.25">
      <c r="B448" s="78"/>
      <c r="C448" s="78"/>
      <c r="D448" s="78"/>
      <c r="E448" s="14"/>
      <c r="F448" s="14"/>
      <c r="G448" s="14"/>
      <c r="M448" s="14"/>
      <c r="O448" s="78"/>
      <c r="P448" s="78"/>
      <c r="Q448" s="78"/>
      <c r="R448" s="78"/>
      <c r="S448" s="78"/>
      <c r="T448" s="78"/>
      <c r="U448" s="78"/>
      <c r="V448" s="78"/>
      <c r="W448" s="78"/>
      <c r="X448" s="78"/>
      <c r="Y448" s="78"/>
      <c r="Z448" s="78"/>
      <c r="AA448" s="78"/>
      <c r="AB448" s="78"/>
      <c r="AC448" s="78"/>
      <c r="AD448" s="78"/>
      <c r="AE448" s="78"/>
      <c r="AF448" s="78"/>
      <c r="AG448" s="78"/>
      <c r="AH448" s="78"/>
      <c r="AI448" s="78"/>
      <c r="AJ448" s="78"/>
      <c r="AK448" s="78"/>
      <c r="AL448" s="78"/>
      <c r="AM448" s="78"/>
      <c r="AN448" s="78"/>
      <c r="AO448" s="78"/>
      <c r="AP448" s="78"/>
      <c r="AQ448" s="78"/>
      <c r="AR448" s="78"/>
      <c r="AS448" s="78"/>
      <c r="AT448" s="78"/>
      <c r="AU448" s="78"/>
      <c r="AV448" s="78"/>
      <c r="AW448" s="78"/>
      <c r="AX448" s="78"/>
      <c r="AY448" s="78"/>
      <c r="AZ448" s="78"/>
      <c r="BA448" s="78"/>
      <c r="BB448" s="78"/>
      <c r="BC448" s="78"/>
      <c r="BD448" s="78"/>
      <c r="BE448" s="78"/>
      <c r="BF448" s="78"/>
      <c r="BG448" s="78"/>
      <c r="BH448" s="78"/>
      <c r="BI448" s="78"/>
      <c r="BJ448" s="78"/>
      <c r="BK448" s="78"/>
      <c r="BL448" s="78"/>
    </row>
    <row r="449" spans="2:64" ht="15" x14ac:dyDescent="0.25">
      <c r="B449" s="78"/>
      <c r="C449" s="78"/>
      <c r="D449" s="78"/>
      <c r="E449" s="14"/>
      <c r="F449" s="14"/>
      <c r="G449" s="14"/>
      <c r="M449" s="14"/>
      <c r="O449" s="78"/>
      <c r="P449" s="78"/>
      <c r="Q449" s="78"/>
      <c r="R449" s="78"/>
      <c r="S449" s="78"/>
      <c r="T449" s="78"/>
      <c r="U449" s="78"/>
      <c r="V449" s="78"/>
      <c r="W449" s="78"/>
      <c r="X449" s="78"/>
      <c r="Y449" s="78"/>
      <c r="Z449" s="78"/>
      <c r="AA449" s="78"/>
      <c r="AB449" s="78"/>
      <c r="AC449" s="78"/>
      <c r="AD449" s="78"/>
      <c r="AE449" s="78"/>
      <c r="AF449" s="78"/>
      <c r="AG449" s="78"/>
      <c r="AH449" s="78"/>
      <c r="AI449" s="78"/>
      <c r="AJ449" s="78"/>
      <c r="AK449" s="78"/>
      <c r="AL449" s="78"/>
      <c r="AM449" s="78"/>
      <c r="AN449" s="78"/>
      <c r="AO449" s="78"/>
      <c r="AP449" s="78"/>
      <c r="AQ449" s="78"/>
      <c r="AR449" s="78"/>
      <c r="AS449" s="78"/>
      <c r="AT449" s="78"/>
      <c r="AU449" s="78"/>
      <c r="AV449" s="78"/>
      <c r="AW449" s="78"/>
      <c r="AX449" s="78"/>
      <c r="AY449" s="78"/>
      <c r="AZ449" s="78"/>
      <c r="BA449" s="78"/>
      <c r="BB449" s="78"/>
      <c r="BC449" s="78"/>
      <c r="BD449" s="78"/>
      <c r="BE449" s="78"/>
      <c r="BF449" s="78"/>
      <c r="BG449" s="78"/>
      <c r="BH449" s="78"/>
      <c r="BI449" s="78"/>
      <c r="BJ449" s="78"/>
      <c r="BK449" s="78"/>
      <c r="BL449" s="78"/>
    </row>
    <row r="450" spans="2:64" ht="15" x14ac:dyDescent="0.25">
      <c r="B450" s="78"/>
      <c r="C450" s="78"/>
      <c r="D450" s="78"/>
      <c r="E450" s="14"/>
      <c r="F450" s="14"/>
      <c r="G450" s="14"/>
      <c r="M450" s="14"/>
      <c r="O450" s="78"/>
      <c r="P450" s="78"/>
      <c r="Q450" s="78"/>
      <c r="R450" s="78"/>
      <c r="S450" s="78"/>
      <c r="T450" s="78"/>
      <c r="U450" s="78"/>
      <c r="V450" s="78"/>
      <c r="W450" s="78"/>
      <c r="X450" s="78"/>
      <c r="Y450" s="78"/>
      <c r="Z450" s="78"/>
      <c r="AA450" s="78"/>
      <c r="AB450" s="78"/>
      <c r="AC450" s="78"/>
      <c r="AD450" s="78"/>
      <c r="AE450" s="78"/>
      <c r="AF450" s="78"/>
      <c r="AG450" s="78"/>
      <c r="AH450" s="78"/>
      <c r="AI450" s="78"/>
      <c r="AJ450" s="78"/>
      <c r="AK450" s="78"/>
      <c r="AL450" s="78"/>
      <c r="AM450" s="78"/>
      <c r="AN450" s="78"/>
      <c r="AO450" s="78"/>
      <c r="AP450" s="78"/>
      <c r="AQ450" s="78"/>
      <c r="AR450" s="78"/>
      <c r="AS450" s="78"/>
      <c r="AT450" s="78"/>
      <c r="AU450" s="78"/>
      <c r="AV450" s="78"/>
      <c r="AW450" s="78"/>
      <c r="AX450" s="78"/>
      <c r="AY450" s="78"/>
      <c r="AZ450" s="78"/>
      <c r="BA450" s="78"/>
      <c r="BB450" s="78"/>
      <c r="BC450" s="78"/>
      <c r="BD450" s="78"/>
      <c r="BE450" s="78"/>
      <c r="BF450" s="78"/>
      <c r="BG450" s="78"/>
      <c r="BH450" s="78"/>
      <c r="BI450" s="78"/>
      <c r="BJ450" s="78"/>
      <c r="BK450" s="78"/>
      <c r="BL450" s="78"/>
    </row>
    <row r="451" spans="2:64" ht="15" x14ac:dyDescent="0.25">
      <c r="B451" s="78"/>
      <c r="C451" s="78"/>
      <c r="D451" s="78"/>
      <c r="E451" s="14"/>
      <c r="F451" s="14"/>
      <c r="G451" s="14"/>
      <c r="M451" s="14"/>
      <c r="O451" s="78"/>
      <c r="P451" s="78"/>
      <c r="Q451" s="78"/>
      <c r="R451" s="78"/>
      <c r="S451" s="78"/>
      <c r="T451" s="78"/>
      <c r="U451" s="78"/>
      <c r="V451" s="78"/>
      <c r="W451" s="78"/>
      <c r="X451" s="78"/>
      <c r="Y451" s="78"/>
      <c r="Z451" s="78"/>
      <c r="AA451" s="78"/>
      <c r="AB451" s="78"/>
      <c r="AC451" s="78"/>
      <c r="AD451" s="78"/>
      <c r="AE451" s="78"/>
      <c r="AF451" s="78"/>
      <c r="AG451" s="78"/>
      <c r="AH451" s="78"/>
      <c r="AI451" s="78"/>
      <c r="AJ451" s="78"/>
      <c r="AK451" s="78"/>
      <c r="AL451" s="78"/>
      <c r="AM451" s="78"/>
      <c r="AN451" s="78"/>
      <c r="AO451" s="78"/>
      <c r="AP451" s="78"/>
      <c r="AQ451" s="78"/>
      <c r="AR451" s="78"/>
      <c r="AS451" s="78"/>
      <c r="AT451" s="78"/>
      <c r="AU451" s="78"/>
      <c r="AV451" s="78"/>
      <c r="AW451" s="78"/>
      <c r="AX451" s="78"/>
      <c r="AY451" s="78"/>
      <c r="AZ451" s="78"/>
      <c r="BA451" s="78"/>
      <c r="BB451" s="78"/>
      <c r="BC451" s="78"/>
      <c r="BD451" s="78"/>
      <c r="BE451" s="78"/>
      <c r="BF451" s="78"/>
      <c r="BG451" s="78"/>
      <c r="BH451" s="78"/>
      <c r="BI451" s="78"/>
      <c r="BJ451" s="78"/>
      <c r="BK451" s="78"/>
      <c r="BL451" s="78"/>
    </row>
    <row r="452" spans="2:64" ht="15" x14ac:dyDescent="0.25">
      <c r="B452" s="78"/>
      <c r="C452" s="78"/>
      <c r="D452" s="78"/>
      <c r="E452" s="14"/>
      <c r="F452" s="14"/>
      <c r="G452" s="14"/>
      <c r="M452" s="14"/>
      <c r="O452" s="78"/>
      <c r="P452" s="78"/>
      <c r="Q452" s="78"/>
      <c r="R452" s="78"/>
      <c r="S452" s="78"/>
      <c r="T452" s="78"/>
      <c r="U452" s="78"/>
      <c r="V452" s="78"/>
      <c r="W452" s="78"/>
      <c r="X452" s="78"/>
      <c r="Y452" s="78"/>
      <c r="Z452" s="78"/>
      <c r="AA452" s="78"/>
      <c r="AB452" s="78"/>
      <c r="AC452" s="78"/>
      <c r="AD452" s="78"/>
      <c r="AE452" s="78"/>
      <c r="AF452" s="78"/>
      <c r="AG452" s="78"/>
      <c r="AH452" s="78"/>
      <c r="AI452" s="78"/>
      <c r="AJ452" s="78"/>
      <c r="AK452" s="78"/>
      <c r="AL452" s="78"/>
      <c r="AM452" s="78"/>
      <c r="AN452" s="78"/>
      <c r="AO452" s="78"/>
      <c r="AP452" s="78"/>
      <c r="AQ452" s="78"/>
      <c r="AR452" s="78"/>
      <c r="AS452" s="78"/>
      <c r="AT452" s="78"/>
      <c r="AU452" s="78"/>
      <c r="AV452" s="78"/>
      <c r="AW452" s="78"/>
      <c r="AX452" s="78"/>
      <c r="AY452" s="78"/>
      <c r="AZ452" s="78"/>
      <c r="BA452" s="78"/>
      <c r="BB452" s="78"/>
      <c r="BC452" s="78"/>
      <c r="BD452" s="78"/>
      <c r="BE452" s="78"/>
      <c r="BF452" s="78"/>
      <c r="BG452" s="78"/>
      <c r="BH452" s="78"/>
      <c r="BI452" s="78"/>
      <c r="BJ452" s="78"/>
      <c r="BK452" s="78"/>
      <c r="BL452" s="78"/>
    </row>
    <row r="453" spans="2:64" ht="15" x14ac:dyDescent="0.25">
      <c r="B453" s="78"/>
      <c r="C453" s="78"/>
      <c r="D453" s="78"/>
      <c r="E453" s="14"/>
      <c r="F453" s="14"/>
      <c r="G453" s="14"/>
      <c r="M453" s="14"/>
      <c r="O453" s="78"/>
      <c r="P453" s="78"/>
      <c r="Q453" s="78"/>
      <c r="R453" s="78"/>
      <c r="S453" s="78"/>
      <c r="T453" s="78"/>
      <c r="U453" s="78"/>
      <c r="V453" s="78"/>
      <c r="W453" s="78"/>
      <c r="X453" s="78"/>
      <c r="Y453" s="78"/>
      <c r="Z453" s="78"/>
      <c r="AA453" s="78"/>
      <c r="AB453" s="78"/>
      <c r="AC453" s="78"/>
      <c r="AD453" s="78"/>
      <c r="AE453" s="78"/>
      <c r="AF453" s="78"/>
      <c r="AG453" s="78"/>
      <c r="AH453" s="78"/>
      <c r="AI453" s="78"/>
      <c r="AJ453" s="78"/>
      <c r="AK453" s="78"/>
      <c r="AL453" s="78"/>
      <c r="AM453" s="78"/>
      <c r="AN453" s="78"/>
      <c r="AO453" s="78"/>
      <c r="AP453" s="78"/>
      <c r="AQ453" s="78"/>
      <c r="AR453" s="78"/>
      <c r="AS453" s="78"/>
      <c r="AT453" s="78"/>
      <c r="AU453" s="78"/>
      <c r="AV453" s="78"/>
      <c r="AW453" s="78"/>
      <c r="AX453" s="78"/>
      <c r="AY453" s="78"/>
      <c r="AZ453" s="78"/>
      <c r="BA453" s="78"/>
      <c r="BB453" s="78"/>
      <c r="BC453" s="78"/>
      <c r="BD453" s="78"/>
      <c r="BE453" s="78"/>
      <c r="BF453" s="78"/>
      <c r="BG453" s="78"/>
      <c r="BH453" s="78"/>
      <c r="BI453" s="78"/>
      <c r="BJ453" s="78"/>
      <c r="BK453" s="78"/>
      <c r="BL453" s="78"/>
    </row>
    <row r="454" spans="2:64" ht="15" x14ac:dyDescent="0.25">
      <c r="B454" s="78"/>
      <c r="C454" s="78"/>
      <c r="D454" s="78"/>
      <c r="E454" s="14"/>
      <c r="F454" s="14"/>
      <c r="G454" s="14"/>
      <c r="M454" s="14"/>
      <c r="O454" s="78"/>
      <c r="P454" s="78"/>
      <c r="Q454" s="78"/>
      <c r="R454" s="78"/>
      <c r="S454" s="78"/>
      <c r="T454" s="78"/>
      <c r="U454" s="78"/>
      <c r="V454" s="78"/>
      <c r="W454" s="78"/>
      <c r="X454" s="78"/>
      <c r="Y454" s="78"/>
      <c r="Z454" s="78"/>
      <c r="AA454" s="78"/>
      <c r="AB454" s="78"/>
      <c r="AC454" s="78"/>
      <c r="AD454" s="78"/>
      <c r="AE454" s="78"/>
      <c r="AF454" s="78"/>
      <c r="AG454" s="78"/>
      <c r="AH454" s="78"/>
      <c r="AI454" s="78"/>
      <c r="AJ454" s="78"/>
      <c r="AK454" s="78"/>
      <c r="AL454" s="78"/>
      <c r="AM454" s="78"/>
      <c r="AN454" s="78"/>
      <c r="AO454" s="78"/>
      <c r="AP454" s="78"/>
      <c r="AQ454" s="78"/>
      <c r="AR454" s="78"/>
      <c r="AS454" s="78"/>
      <c r="AT454" s="78"/>
      <c r="AU454" s="78"/>
      <c r="AV454" s="78"/>
      <c r="AW454" s="78"/>
      <c r="AX454" s="78"/>
      <c r="AY454" s="78"/>
      <c r="AZ454" s="78"/>
      <c r="BA454" s="78"/>
      <c r="BB454" s="78"/>
      <c r="BC454" s="78"/>
      <c r="BD454" s="78"/>
      <c r="BE454" s="78"/>
      <c r="BF454" s="78"/>
      <c r="BG454" s="78"/>
      <c r="BH454" s="78"/>
      <c r="BI454" s="78"/>
      <c r="BJ454" s="78"/>
      <c r="BK454" s="78"/>
      <c r="BL454" s="78"/>
    </row>
    <row r="455" spans="2:64" ht="15" x14ac:dyDescent="0.25">
      <c r="B455" s="78"/>
      <c r="C455" s="78"/>
      <c r="D455" s="78"/>
      <c r="E455" s="14"/>
      <c r="F455" s="14"/>
      <c r="G455" s="14"/>
      <c r="M455" s="14"/>
      <c r="O455" s="78"/>
      <c r="P455" s="78"/>
      <c r="Q455" s="78"/>
      <c r="R455" s="78"/>
      <c r="S455" s="78"/>
      <c r="T455" s="78"/>
      <c r="U455" s="78"/>
      <c r="V455" s="78"/>
      <c r="W455" s="78"/>
      <c r="X455" s="78"/>
      <c r="Y455" s="78"/>
      <c r="Z455" s="78"/>
      <c r="AA455" s="78"/>
      <c r="AB455" s="78"/>
      <c r="AC455" s="78"/>
      <c r="AD455" s="78"/>
      <c r="AE455" s="78"/>
      <c r="AF455" s="78"/>
      <c r="AG455" s="78"/>
      <c r="AH455" s="78"/>
      <c r="AI455" s="78"/>
      <c r="AJ455" s="78"/>
      <c r="AK455" s="78"/>
      <c r="AL455" s="78"/>
      <c r="AM455" s="78"/>
      <c r="AN455" s="78"/>
      <c r="AO455" s="78"/>
      <c r="AP455" s="78"/>
      <c r="AQ455" s="78"/>
      <c r="AR455" s="78"/>
      <c r="AS455" s="78"/>
      <c r="AT455" s="78"/>
      <c r="AU455" s="78"/>
      <c r="AV455" s="78"/>
      <c r="AW455" s="78"/>
      <c r="AX455" s="78"/>
      <c r="AY455" s="78"/>
      <c r="AZ455" s="78"/>
      <c r="BA455" s="78"/>
      <c r="BB455" s="78"/>
      <c r="BC455" s="78"/>
      <c r="BD455" s="78"/>
      <c r="BE455" s="78"/>
      <c r="BF455" s="78"/>
      <c r="BG455" s="78"/>
      <c r="BH455" s="78"/>
      <c r="BI455" s="78"/>
      <c r="BJ455" s="78"/>
      <c r="BK455" s="78"/>
      <c r="BL455" s="78"/>
    </row>
    <row r="456" spans="2:64" ht="15" x14ac:dyDescent="0.25">
      <c r="B456" s="78"/>
      <c r="C456" s="78"/>
      <c r="D456" s="78"/>
      <c r="E456" s="14"/>
      <c r="F456" s="14"/>
      <c r="G456" s="14"/>
      <c r="M456" s="14"/>
      <c r="O456" s="78"/>
      <c r="P456" s="78"/>
      <c r="Q456" s="78"/>
      <c r="R456" s="78"/>
      <c r="S456" s="78"/>
      <c r="T456" s="78"/>
      <c r="U456" s="78"/>
      <c r="V456" s="78"/>
      <c r="W456" s="78"/>
      <c r="X456" s="78"/>
      <c r="Y456" s="78"/>
      <c r="Z456" s="78"/>
      <c r="AA456" s="78"/>
      <c r="AB456" s="78"/>
      <c r="AC456" s="78"/>
      <c r="AD456" s="78"/>
      <c r="AE456" s="78"/>
      <c r="AF456" s="78"/>
      <c r="AG456" s="78"/>
      <c r="AH456" s="78"/>
      <c r="AI456" s="78"/>
      <c r="AJ456" s="78"/>
      <c r="AK456" s="78"/>
      <c r="AL456" s="78"/>
      <c r="AM456" s="78"/>
      <c r="AN456" s="78"/>
      <c r="AO456" s="78"/>
      <c r="AP456" s="78"/>
      <c r="AQ456" s="78"/>
      <c r="AR456" s="78"/>
      <c r="AS456" s="78"/>
      <c r="AT456" s="78"/>
      <c r="AU456" s="78"/>
      <c r="AV456" s="78"/>
      <c r="AW456" s="78"/>
      <c r="AX456" s="78"/>
      <c r="AY456" s="78"/>
      <c r="AZ456" s="78"/>
      <c r="BA456" s="78"/>
      <c r="BB456" s="78"/>
      <c r="BC456" s="78"/>
      <c r="BD456" s="78"/>
      <c r="BE456" s="78"/>
      <c r="BF456" s="78"/>
      <c r="BG456" s="78"/>
      <c r="BH456" s="78"/>
      <c r="BI456" s="78"/>
      <c r="BJ456" s="78"/>
      <c r="BK456" s="78"/>
      <c r="BL456" s="78"/>
    </row>
    <row r="457" spans="2:64" ht="15" x14ac:dyDescent="0.25">
      <c r="B457" s="78"/>
      <c r="C457" s="78"/>
      <c r="D457" s="78"/>
      <c r="E457" s="14"/>
      <c r="F457" s="14"/>
      <c r="G457" s="14"/>
      <c r="M457" s="14"/>
      <c r="O457" s="78"/>
      <c r="P457" s="78"/>
      <c r="Q457" s="78"/>
      <c r="R457" s="78"/>
      <c r="S457" s="78"/>
      <c r="T457" s="78"/>
      <c r="U457" s="78"/>
      <c r="V457" s="78"/>
      <c r="W457" s="78"/>
      <c r="X457" s="78"/>
      <c r="Y457" s="78"/>
      <c r="Z457" s="78"/>
      <c r="AA457" s="78"/>
      <c r="AB457" s="78"/>
      <c r="AC457" s="78"/>
      <c r="AD457" s="78"/>
      <c r="AE457" s="78"/>
      <c r="AF457" s="78"/>
      <c r="AG457" s="78"/>
      <c r="AH457" s="78"/>
      <c r="AI457" s="78"/>
      <c r="AJ457" s="78"/>
      <c r="AK457" s="78"/>
      <c r="AL457" s="78"/>
      <c r="AM457" s="78"/>
      <c r="AN457" s="78"/>
      <c r="AO457" s="78"/>
      <c r="AP457" s="78"/>
      <c r="AQ457" s="78"/>
      <c r="AR457" s="78"/>
      <c r="AS457" s="78"/>
      <c r="AT457" s="78"/>
      <c r="AU457" s="78"/>
      <c r="AV457" s="78"/>
      <c r="AW457" s="78"/>
      <c r="AX457" s="78"/>
      <c r="AY457" s="78"/>
      <c r="AZ457" s="78"/>
      <c r="BA457" s="78"/>
      <c r="BB457" s="78"/>
      <c r="BC457" s="78"/>
      <c r="BD457" s="78"/>
      <c r="BE457" s="78"/>
      <c r="BF457" s="78"/>
      <c r="BG457" s="78"/>
      <c r="BH457" s="78"/>
      <c r="BI457" s="78"/>
      <c r="BJ457" s="78"/>
      <c r="BK457" s="78"/>
      <c r="BL457" s="78"/>
    </row>
    <row r="458" spans="2:64" ht="15" x14ac:dyDescent="0.25">
      <c r="B458" s="78"/>
      <c r="C458" s="78"/>
      <c r="D458" s="78"/>
      <c r="E458" s="14"/>
      <c r="F458" s="14"/>
      <c r="G458" s="14"/>
      <c r="M458" s="14"/>
      <c r="O458" s="78"/>
      <c r="P458" s="78"/>
      <c r="Q458" s="78"/>
      <c r="R458" s="78"/>
      <c r="S458" s="78"/>
      <c r="T458" s="78"/>
      <c r="U458" s="78"/>
      <c r="V458" s="78"/>
      <c r="W458" s="78"/>
      <c r="X458" s="78"/>
      <c r="Y458" s="78"/>
      <c r="Z458" s="78"/>
      <c r="AA458" s="78"/>
      <c r="AB458" s="78"/>
      <c r="AC458" s="78"/>
      <c r="AD458" s="78"/>
      <c r="AE458" s="78"/>
      <c r="AF458" s="78"/>
      <c r="AG458" s="78"/>
      <c r="AH458" s="78"/>
      <c r="AI458" s="78"/>
      <c r="AJ458" s="78"/>
      <c r="AK458" s="78"/>
      <c r="AL458" s="78"/>
      <c r="AM458" s="78"/>
      <c r="AN458" s="78"/>
      <c r="AO458" s="78"/>
      <c r="AP458" s="78"/>
      <c r="AQ458" s="78"/>
      <c r="AR458" s="78"/>
      <c r="AS458" s="78"/>
      <c r="AT458" s="78"/>
      <c r="AU458" s="78"/>
      <c r="AV458" s="78"/>
      <c r="AW458" s="78"/>
      <c r="AX458" s="78"/>
      <c r="AY458" s="78"/>
      <c r="AZ458" s="78"/>
      <c r="BA458" s="78"/>
      <c r="BB458" s="78"/>
      <c r="BC458" s="78"/>
      <c r="BD458" s="78"/>
      <c r="BE458" s="78"/>
      <c r="BF458" s="78"/>
      <c r="BG458" s="78"/>
      <c r="BH458" s="78"/>
      <c r="BI458" s="78"/>
      <c r="BJ458" s="78"/>
      <c r="BK458" s="78"/>
      <c r="BL458" s="78"/>
    </row>
    <row r="459" spans="2:64" ht="15" x14ac:dyDescent="0.25">
      <c r="B459" s="78"/>
      <c r="C459" s="78"/>
      <c r="D459" s="78"/>
      <c r="E459" s="14"/>
      <c r="F459" s="14"/>
      <c r="G459" s="14"/>
      <c r="M459" s="14"/>
      <c r="O459" s="78"/>
      <c r="P459" s="78"/>
      <c r="Q459" s="78"/>
      <c r="R459" s="78"/>
      <c r="S459" s="78"/>
      <c r="T459" s="78"/>
      <c r="U459" s="78"/>
      <c r="V459" s="78"/>
      <c r="W459" s="78"/>
      <c r="X459" s="78"/>
      <c r="Y459" s="78"/>
      <c r="Z459" s="78"/>
      <c r="AA459" s="78"/>
      <c r="AB459" s="78"/>
      <c r="AC459" s="78"/>
      <c r="AD459" s="78"/>
      <c r="AE459" s="78"/>
      <c r="AF459" s="78"/>
      <c r="AG459" s="78"/>
      <c r="AH459" s="78"/>
      <c r="AI459" s="78"/>
      <c r="AJ459" s="78"/>
      <c r="AK459" s="78"/>
      <c r="AL459" s="78"/>
      <c r="AM459" s="78"/>
      <c r="AN459" s="78"/>
      <c r="AO459" s="78"/>
      <c r="AP459" s="78"/>
      <c r="AQ459" s="78"/>
      <c r="AR459" s="78"/>
      <c r="AS459" s="78"/>
      <c r="AT459" s="78"/>
      <c r="AU459" s="78"/>
      <c r="AV459" s="78"/>
      <c r="AW459" s="78"/>
      <c r="AX459" s="78"/>
      <c r="AY459" s="78"/>
      <c r="AZ459" s="78"/>
      <c r="BA459" s="78"/>
      <c r="BB459" s="78"/>
      <c r="BC459" s="78"/>
      <c r="BD459" s="78"/>
      <c r="BE459" s="78"/>
      <c r="BF459" s="78"/>
      <c r="BG459" s="78"/>
      <c r="BH459" s="78"/>
      <c r="BI459" s="78"/>
      <c r="BJ459" s="78"/>
      <c r="BK459" s="78"/>
      <c r="BL459" s="78"/>
    </row>
    <row r="460" spans="2:64" ht="15" x14ac:dyDescent="0.25">
      <c r="B460" s="78"/>
      <c r="C460" s="78"/>
      <c r="D460" s="78"/>
      <c r="E460" s="14"/>
      <c r="F460" s="14"/>
      <c r="G460" s="14"/>
      <c r="M460" s="14"/>
      <c r="O460" s="78"/>
      <c r="P460" s="78"/>
      <c r="Q460" s="78"/>
      <c r="R460" s="78"/>
      <c r="S460" s="78"/>
      <c r="T460" s="78"/>
      <c r="U460" s="78"/>
      <c r="V460" s="78"/>
      <c r="W460" s="78"/>
      <c r="X460" s="78"/>
      <c r="Y460" s="78"/>
      <c r="Z460" s="78"/>
      <c r="AA460" s="78"/>
      <c r="AB460" s="78"/>
      <c r="AC460" s="78"/>
      <c r="AD460" s="78"/>
      <c r="AE460" s="78"/>
      <c r="AF460" s="78"/>
      <c r="AG460" s="78"/>
      <c r="AH460" s="78"/>
      <c r="AI460" s="78"/>
      <c r="AJ460" s="78"/>
      <c r="AK460" s="78"/>
      <c r="AL460" s="78"/>
      <c r="AM460" s="78"/>
      <c r="AN460" s="78"/>
      <c r="AO460" s="78"/>
      <c r="AP460" s="78"/>
      <c r="AQ460" s="78"/>
      <c r="AR460" s="78"/>
      <c r="AS460" s="78"/>
      <c r="AT460" s="78"/>
      <c r="AU460" s="78"/>
      <c r="AV460" s="78"/>
      <c r="AW460" s="78"/>
      <c r="AX460" s="78"/>
      <c r="AY460" s="78"/>
      <c r="AZ460" s="78"/>
      <c r="BA460" s="78"/>
      <c r="BB460" s="78"/>
      <c r="BC460" s="78"/>
      <c r="BD460" s="78"/>
      <c r="BE460" s="78"/>
      <c r="BF460" s="78"/>
      <c r="BG460" s="78"/>
      <c r="BH460" s="78"/>
      <c r="BI460" s="78"/>
      <c r="BJ460" s="78"/>
      <c r="BK460" s="78"/>
      <c r="BL460" s="78"/>
    </row>
    <row r="461" spans="2:64" ht="15" x14ac:dyDescent="0.25">
      <c r="B461" s="78"/>
      <c r="C461" s="78"/>
      <c r="D461" s="78"/>
      <c r="E461" s="14"/>
      <c r="F461" s="14"/>
      <c r="G461" s="14"/>
      <c r="M461" s="14"/>
      <c r="O461" s="78"/>
      <c r="P461" s="78"/>
      <c r="Q461" s="78"/>
      <c r="R461" s="78"/>
      <c r="S461" s="78"/>
      <c r="T461" s="78"/>
      <c r="U461" s="78"/>
      <c r="V461" s="78"/>
      <c r="W461" s="78"/>
      <c r="X461" s="78"/>
      <c r="Y461" s="78"/>
      <c r="Z461" s="78"/>
      <c r="AA461" s="78"/>
      <c r="AB461" s="78"/>
      <c r="AC461" s="78"/>
      <c r="AD461" s="78"/>
      <c r="AE461" s="78"/>
      <c r="AF461" s="78"/>
      <c r="AG461" s="78"/>
      <c r="AH461" s="78"/>
      <c r="AI461" s="78"/>
      <c r="AJ461" s="78"/>
      <c r="AK461" s="78"/>
      <c r="AL461" s="78"/>
      <c r="AM461" s="78"/>
      <c r="AN461" s="78"/>
      <c r="AO461" s="78"/>
      <c r="AP461" s="78"/>
      <c r="AQ461" s="78"/>
      <c r="AR461" s="78"/>
      <c r="AS461" s="78"/>
      <c r="AT461" s="78"/>
      <c r="AU461" s="78"/>
      <c r="AV461" s="78"/>
      <c r="AW461" s="78"/>
      <c r="AX461" s="78"/>
      <c r="AY461" s="78"/>
      <c r="AZ461" s="78"/>
      <c r="BA461" s="78"/>
      <c r="BB461" s="78"/>
      <c r="BC461" s="78"/>
      <c r="BD461" s="78"/>
      <c r="BE461" s="78"/>
      <c r="BF461" s="78"/>
      <c r="BG461" s="78"/>
      <c r="BH461" s="78"/>
      <c r="BI461" s="78"/>
      <c r="BJ461" s="78"/>
      <c r="BK461" s="78"/>
      <c r="BL461" s="78"/>
    </row>
    <row r="462" spans="2:64" ht="15" x14ac:dyDescent="0.25">
      <c r="B462" s="78"/>
      <c r="C462" s="78"/>
      <c r="D462" s="78"/>
      <c r="E462" s="14"/>
      <c r="F462" s="14"/>
      <c r="G462" s="14"/>
      <c r="M462" s="14"/>
      <c r="O462" s="78"/>
      <c r="P462" s="78"/>
      <c r="Q462" s="78"/>
      <c r="R462" s="78"/>
      <c r="S462" s="78"/>
      <c r="T462" s="78"/>
      <c r="U462" s="78"/>
      <c r="V462" s="78"/>
      <c r="W462" s="78"/>
      <c r="X462" s="78"/>
      <c r="Y462" s="78"/>
      <c r="Z462" s="78"/>
      <c r="AA462" s="78"/>
      <c r="AB462" s="78"/>
      <c r="AC462" s="78"/>
      <c r="AD462" s="78"/>
      <c r="AE462" s="78"/>
      <c r="AF462" s="78"/>
      <c r="AG462" s="78"/>
      <c r="AH462" s="78"/>
      <c r="AI462" s="78"/>
      <c r="AJ462" s="78"/>
      <c r="AK462" s="78"/>
      <c r="AL462" s="78"/>
      <c r="AM462" s="78"/>
      <c r="AN462" s="78"/>
      <c r="AO462" s="78"/>
      <c r="AP462" s="78"/>
      <c r="AQ462" s="78"/>
      <c r="AR462" s="78"/>
      <c r="AS462" s="78"/>
      <c r="AT462" s="78"/>
      <c r="AU462" s="78"/>
      <c r="AV462" s="78"/>
      <c r="AW462" s="78"/>
      <c r="AX462" s="78"/>
      <c r="AY462" s="78"/>
      <c r="AZ462" s="78"/>
      <c r="BA462" s="78"/>
      <c r="BB462" s="78"/>
      <c r="BC462" s="78"/>
      <c r="BD462" s="78"/>
      <c r="BE462" s="78"/>
      <c r="BF462" s="78"/>
      <c r="BG462" s="78"/>
      <c r="BH462" s="78"/>
      <c r="BI462" s="78"/>
      <c r="BJ462" s="78"/>
      <c r="BK462" s="78"/>
      <c r="BL462" s="78"/>
    </row>
    <row r="463" spans="2:64" ht="15" x14ac:dyDescent="0.25">
      <c r="B463" s="78"/>
      <c r="C463" s="78"/>
      <c r="D463" s="78"/>
      <c r="E463" s="14"/>
      <c r="F463" s="14"/>
      <c r="G463" s="14"/>
      <c r="M463" s="14"/>
      <c r="O463" s="78"/>
      <c r="P463" s="78"/>
      <c r="Q463" s="78"/>
      <c r="R463" s="78"/>
      <c r="S463" s="78"/>
      <c r="T463" s="78"/>
      <c r="U463" s="78"/>
      <c r="V463" s="78"/>
      <c r="W463" s="78"/>
      <c r="X463" s="78"/>
      <c r="Y463" s="78"/>
      <c r="Z463" s="78"/>
      <c r="AA463" s="78"/>
      <c r="AB463" s="78"/>
      <c r="AC463" s="78"/>
      <c r="AD463" s="78"/>
      <c r="AE463" s="78"/>
      <c r="AF463" s="78"/>
      <c r="AG463" s="78"/>
      <c r="AH463" s="78"/>
      <c r="AI463" s="78"/>
      <c r="AJ463" s="78"/>
      <c r="AK463" s="78"/>
      <c r="AL463" s="78"/>
      <c r="AM463" s="78"/>
      <c r="AN463" s="78"/>
      <c r="AO463" s="78"/>
      <c r="AP463" s="78"/>
      <c r="AQ463" s="78"/>
      <c r="AR463" s="78"/>
      <c r="AS463" s="78"/>
      <c r="AT463" s="78"/>
      <c r="AU463" s="78"/>
      <c r="AV463" s="78"/>
      <c r="AW463" s="78"/>
      <c r="AX463" s="78"/>
      <c r="AY463" s="78"/>
      <c r="AZ463" s="78"/>
      <c r="BA463" s="78"/>
      <c r="BB463" s="78"/>
      <c r="BC463" s="78"/>
      <c r="BD463" s="78"/>
      <c r="BE463" s="78"/>
      <c r="BF463" s="78"/>
      <c r="BG463" s="78"/>
      <c r="BH463" s="78"/>
      <c r="BI463" s="78"/>
      <c r="BJ463" s="78"/>
      <c r="BK463" s="78"/>
      <c r="BL463" s="78"/>
    </row>
    <row r="464" spans="2:64" ht="15" x14ac:dyDescent="0.25">
      <c r="B464" s="78"/>
      <c r="C464" s="78"/>
      <c r="D464" s="78"/>
      <c r="E464" s="14"/>
      <c r="F464" s="14"/>
      <c r="G464" s="14"/>
      <c r="M464" s="14"/>
      <c r="O464" s="78"/>
      <c r="P464" s="78"/>
      <c r="Q464" s="78"/>
      <c r="R464" s="78"/>
      <c r="S464" s="78"/>
      <c r="T464" s="78"/>
      <c r="U464" s="78"/>
      <c r="V464" s="78"/>
      <c r="W464" s="78"/>
      <c r="X464" s="78"/>
      <c r="Y464" s="78"/>
      <c r="Z464" s="78"/>
      <c r="AA464" s="78"/>
      <c r="AB464" s="78"/>
      <c r="AC464" s="78"/>
      <c r="AD464" s="78"/>
      <c r="AE464" s="78"/>
      <c r="AF464" s="78"/>
      <c r="AG464" s="78"/>
      <c r="AH464" s="78"/>
      <c r="AI464" s="78"/>
      <c r="AJ464" s="78"/>
      <c r="AK464" s="78"/>
      <c r="AL464" s="78"/>
      <c r="AM464" s="78"/>
      <c r="AN464" s="78"/>
      <c r="AO464" s="78"/>
      <c r="AP464" s="78"/>
      <c r="AQ464" s="78"/>
      <c r="AR464" s="78"/>
      <c r="AS464" s="78"/>
      <c r="AT464" s="78"/>
      <c r="AU464" s="78"/>
      <c r="AV464" s="78"/>
      <c r="AW464" s="78"/>
      <c r="AX464" s="78"/>
      <c r="AY464" s="78"/>
      <c r="AZ464" s="78"/>
      <c r="BA464" s="78"/>
      <c r="BB464" s="78"/>
      <c r="BC464" s="78"/>
      <c r="BD464" s="78"/>
      <c r="BE464" s="78"/>
      <c r="BF464" s="78"/>
      <c r="BG464" s="78"/>
      <c r="BH464" s="78"/>
      <c r="BI464" s="78"/>
      <c r="BJ464" s="78"/>
      <c r="BK464" s="78"/>
      <c r="BL464" s="78"/>
    </row>
    <row r="465" spans="2:64" ht="15" x14ac:dyDescent="0.25">
      <c r="B465" s="78"/>
      <c r="C465" s="78"/>
      <c r="D465" s="78"/>
      <c r="E465" s="14"/>
      <c r="F465" s="14"/>
      <c r="G465" s="14"/>
      <c r="M465" s="14"/>
      <c r="O465" s="78"/>
      <c r="P465" s="78"/>
      <c r="Q465" s="78"/>
      <c r="R465" s="78"/>
      <c r="S465" s="78"/>
      <c r="T465" s="78"/>
      <c r="U465" s="78"/>
      <c r="V465" s="78"/>
      <c r="W465" s="78"/>
      <c r="X465" s="78"/>
      <c r="Y465" s="78"/>
      <c r="Z465" s="78"/>
      <c r="AA465" s="78"/>
      <c r="AB465" s="78"/>
      <c r="AC465" s="78"/>
      <c r="AD465" s="78"/>
      <c r="AE465" s="78"/>
      <c r="AF465" s="78"/>
      <c r="AG465" s="78"/>
      <c r="AH465" s="78"/>
      <c r="AI465" s="78"/>
      <c r="AJ465" s="78"/>
      <c r="AK465" s="78"/>
      <c r="AL465" s="78"/>
      <c r="AM465" s="78"/>
      <c r="AN465" s="78"/>
      <c r="AO465" s="78"/>
      <c r="AP465" s="78"/>
      <c r="AQ465" s="78"/>
      <c r="AR465" s="78"/>
      <c r="AS465" s="78"/>
      <c r="AT465" s="78"/>
      <c r="AU465" s="78"/>
      <c r="AV465" s="78"/>
      <c r="AW465" s="78"/>
      <c r="AX465" s="78"/>
      <c r="AY465" s="78"/>
      <c r="AZ465" s="78"/>
      <c r="BA465" s="78"/>
      <c r="BB465" s="78"/>
      <c r="BC465" s="78"/>
      <c r="BD465" s="78"/>
      <c r="BE465" s="78"/>
      <c r="BF465" s="78"/>
      <c r="BG465" s="78"/>
      <c r="BH465" s="78"/>
      <c r="BI465" s="78"/>
      <c r="BJ465" s="78"/>
      <c r="BK465" s="78"/>
      <c r="BL465" s="78"/>
    </row>
    <row r="466" spans="2:64" ht="15" x14ac:dyDescent="0.25">
      <c r="B466" s="78"/>
      <c r="C466" s="78"/>
      <c r="D466" s="78"/>
      <c r="E466" s="14"/>
      <c r="F466" s="14"/>
      <c r="G466" s="14"/>
      <c r="M466" s="14"/>
      <c r="O466" s="78"/>
      <c r="P466" s="78"/>
      <c r="Q466" s="78"/>
      <c r="R466" s="78"/>
      <c r="S466" s="78"/>
      <c r="T466" s="78"/>
      <c r="U466" s="78"/>
      <c r="V466" s="78"/>
      <c r="W466" s="78"/>
      <c r="X466" s="78"/>
      <c r="Y466" s="78"/>
      <c r="Z466" s="78"/>
      <c r="AA466" s="78"/>
      <c r="AB466" s="78"/>
      <c r="AC466" s="78"/>
      <c r="AD466" s="78"/>
      <c r="AE466" s="78"/>
      <c r="AF466" s="78"/>
      <c r="AG466" s="78"/>
      <c r="AH466" s="78"/>
      <c r="AI466" s="78"/>
      <c r="AJ466" s="78"/>
      <c r="AK466" s="78"/>
      <c r="AL466" s="78"/>
      <c r="AM466" s="78"/>
      <c r="AN466" s="78"/>
      <c r="AO466" s="78"/>
      <c r="AP466" s="78"/>
      <c r="AQ466" s="78"/>
      <c r="AR466" s="78"/>
      <c r="AS466" s="78"/>
      <c r="AT466" s="78"/>
      <c r="AU466" s="78"/>
      <c r="AV466" s="78"/>
      <c r="AW466" s="78"/>
      <c r="AX466" s="78"/>
      <c r="AY466" s="78"/>
      <c r="AZ466" s="78"/>
      <c r="BA466" s="78"/>
      <c r="BB466" s="78"/>
      <c r="BC466" s="78"/>
      <c r="BD466" s="78"/>
      <c r="BE466" s="78"/>
      <c r="BF466" s="78"/>
      <c r="BG466" s="78"/>
      <c r="BH466" s="78"/>
      <c r="BI466" s="78"/>
      <c r="BJ466" s="78"/>
      <c r="BK466" s="78"/>
      <c r="BL466" s="78"/>
    </row>
    <row r="467" spans="2:64" ht="15" x14ac:dyDescent="0.25">
      <c r="B467" s="78"/>
      <c r="C467" s="78"/>
      <c r="D467" s="78"/>
      <c r="E467" s="14"/>
      <c r="F467" s="14"/>
      <c r="G467" s="14"/>
      <c r="M467" s="14"/>
      <c r="O467" s="78"/>
      <c r="P467" s="78"/>
      <c r="Q467" s="78"/>
      <c r="R467" s="78"/>
      <c r="S467" s="78"/>
      <c r="T467" s="78"/>
      <c r="U467" s="78"/>
      <c r="V467" s="78"/>
      <c r="W467" s="78"/>
      <c r="X467" s="78"/>
      <c r="Y467" s="78"/>
      <c r="Z467" s="78"/>
      <c r="AA467" s="78"/>
      <c r="AB467" s="78"/>
      <c r="AC467" s="78"/>
      <c r="AD467" s="78"/>
      <c r="AE467" s="78"/>
      <c r="AF467" s="78"/>
      <c r="AG467" s="78"/>
      <c r="AH467" s="78"/>
      <c r="AI467" s="78"/>
      <c r="AJ467" s="78"/>
      <c r="AK467" s="78"/>
      <c r="AL467" s="78"/>
      <c r="AM467" s="78"/>
      <c r="AN467" s="78"/>
      <c r="AO467" s="78"/>
      <c r="AP467" s="78"/>
      <c r="AQ467" s="78"/>
      <c r="AR467" s="78"/>
      <c r="AS467" s="78"/>
      <c r="AT467" s="78"/>
      <c r="AU467" s="78"/>
      <c r="AV467" s="78"/>
      <c r="AW467" s="78"/>
      <c r="AX467" s="78"/>
      <c r="AY467" s="78"/>
      <c r="AZ467" s="78"/>
      <c r="BA467" s="78"/>
      <c r="BB467" s="78"/>
      <c r="BC467" s="78"/>
      <c r="BD467" s="78"/>
      <c r="BE467" s="78"/>
      <c r="BF467" s="78"/>
      <c r="BG467" s="78"/>
      <c r="BH467" s="78"/>
      <c r="BI467" s="78"/>
      <c r="BJ467" s="78"/>
      <c r="BK467" s="78"/>
      <c r="BL467" s="78"/>
    </row>
    <row r="468" spans="2:64" ht="15" x14ac:dyDescent="0.25">
      <c r="B468" s="78"/>
      <c r="C468" s="78"/>
      <c r="D468" s="78"/>
      <c r="E468" s="14"/>
      <c r="F468" s="14"/>
      <c r="G468" s="14"/>
      <c r="M468" s="14"/>
      <c r="O468" s="78"/>
      <c r="P468" s="78"/>
      <c r="Q468" s="78"/>
      <c r="R468" s="78"/>
      <c r="S468" s="78"/>
      <c r="T468" s="78"/>
      <c r="U468" s="78"/>
      <c r="V468" s="78"/>
      <c r="W468" s="78"/>
      <c r="X468" s="78"/>
      <c r="Y468" s="78"/>
      <c r="Z468" s="78"/>
      <c r="AA468" s="78"/>
      <c r="AB468" s="78"/>
      <c r="AC468" s="78"/>
      <c r="AD468" s="78"/>
      <c r="AE468" s="78"/>
      <c r="AF468" s="78"/>
      <c r="AG468" s="78"/>
      <c r="AH468" s="78"/>
      <c r="AI468" s="78"/>
      <c r="AJ468" s="78"/>
      <c r="AK468" s="78"/>
      <c r="AL468" s="78"/>
      <c r="AM468" s="78"/>
      <c r="AN468" s="78"/>
      <c r="AO468" s="78"/>
      <c r="AP468" s="78"/>
      <c r="AQ468" s="78"/>
      <c r="AR468" s="78"/>
      <c r="AS468" s="78"/>
      <c r="AT468" s="78"/>
      <c r="AU468" s="78"/>
      <c r="AV468" s="78"/>
      <c r="AW468" s="78"/>
      <c r="AX468" s="78"/>
      <c r="AY468" s="78"/>
      <c r="AZ468" s="78"/>
      <c r="BA468" s="78"/>
      <c r="BB468" s="78"/>
      <c r="BC468" s="78"/>
      <c r="BD468" s="78"/>
      <c r="BE468" s="78"/>
      <c r="BF468" s="78"/>
      <c r="BG468" s="78"/>
      <c r="BH468" s="78"/>
      <c r="BI468" s="78"/>
      <c r="BJ468" s="78"/>
      <c r="BK468" s="78"/>
      <c r="BL468" s="78"/>
    </row>
    <row r="469" spans="2:64" ht="15" x14ac:dyDescent="0.25">
      <c r="B469" s="78"/>
      <c r="C469" s="78"/>
      <c r="D469" s="78"/>
      <c r="E469" s="14"/>
      <c r="F469" s="14"/>
      <c r="G469" s="14"/>
      <c r="M469" s="14"/>
      <c r="O469" s="78"/>
      <c r="P469" s="78"/>
      <c r="Q469" s="78"/>
      <c r="R469" s="78"/>
      <c r="S469" s="78"/>
      <c r="T469" s="78"/>
      <c r="U469" s="78"/>
      <c r="V469" s="78"/>
      <c r="W469" s="78"/>
      <c r="X469" s="78"/>
      <c r="Y469" s="78"/>
      <c r="Z469" s="78"/>
      <c r="AA469" s="78"/>
      <c r="AB469" s="78"/>
      <c r="AC469" s="78"/>
      <c r="AD469" s="78"/>
      <c r="AE469" s="78"/>
      <c r="AF469" s="78"/>
      <c r="AG469" s="78"/>
      <c r="AH469" s="78"/>
      <c r="AI469" s="78"/>
      <c r="AJ469" s="78"/>
      <c r="AK469" s="78"/>
      <c r="AL469" s="78"/>
      <c r="AM469" s="78"/>
      <c r="AN469" s="78"/>
      <c r="AO469" s="78"/>
      <c r="AP469" s="78"/>
      <c r="AQ469" s="78"/>
      <c r="AR469" s="78"/>
      <c r="AS469" s="78"/>
      <c r="AT469" s="78"/>
      <c r="AU469" s="78"/>
      <c r="AV469" s="78"/>
      <c r="AW469" s="78"/>
      <c r="AX469" s="78"/>
      <c r="AY469" s="78"/>
      <c r="AZ469" s="78"/>
      <c r="BA469" s="78"/>
      <c r="BB469" s="78"/>
      <c r="BC469" s="78"/>
      <c r="BD469" s="78"/>
      <c r="BE469" s="78"/>
      <c r="BF469" s="78"/>
      <c r="BG469" s="78"/>
      <c r="BH469" s="78"/>
      <c r="BI469" s="78"/>
      <c r="BJ469" s="78"/>
      <c r="BK469" s="78"/>
      <c r="BL469" s="78"/>
    </row>
    <row r="470" spans="2:64" ht="15" x14ac:dyDescent="0.25">
      <c r="B470" s="78"/>
      <c r="C470" s="78"/>
      <c r="D470" s="78"/>
      <c r="E470" s="14"/>
      <c r="F470" s="14"/>
      <c r="G470" s="14"/>
      <c r="M470" s="14"/>
      <c r="O470" s="78"/>
      <c r="P470" s="78"/>
      <c r="Q470" s="78"/>
      <c r="R470" s="78"/>
      <c r="S470" s="78"/>
      <c r="T470" s="78"/>
      <c r="U470" s="78"/>
      <c r="V470" s="78"/>
      <c r="W470" s="78"/>
      <c r="X470" s="78"/>
      <c r="Y470" s="78"/>
      <c r="Z470" s="78"/>
      <c r="AA470" s="78"/>
      <c r="AB470" s="78"/>
      <c r="AC470" s="78"/>
      <c r="AD470" s="78"/>
      <c r="AE470" s="78"/>
      <c r="AF470" s="78"/>
      <c r="AG470" s="78"/>
      <c r="AH470" s="78"/>
      <c r="AI470" s="78"/>
      <c r="AJ470" s="78"/>
      <c r="AK470" s="78"/>
      <c r="AL470" s="78"/>
      <c r="AM470" s="78"/>
      <c r="AN470" s="78"/>
      <c r="AO470" s="78"/>
      <c r="AP470" s="78"/>
      <c r="AQ470" s="78"/>
      <c r="AR470" s="78"/>
      <c r="AS470" s="78"/>
      <c r="AT470" s="78"/>
      <c r="AU470" s="78"/>
      <c r="AV470" s="78"/>
      <c r="AW470" s="78"/>
      <c r="AX470" s="78"/>
      <c r="AY470" s="78"/>
      <c r="AZ470" s="78"/>
      <c r="BA470" s="78"/>
      <c r="BB470" s="78"/>
      <c r="BC470" s="78"/>
      <c r="BD470" s="78"/>
      <c r="BE470" s="78"/>
      <c r="BF470" s="78"/>
      <c r="BG470" s="78"/>
      <c r="BH470" s="78"/>
      <c r="BI470" s="78"/>
      <c r="BJ470" s="78"/>
      <c r="BK470" s="78"/>
      <c r="BL470" s="78"/>
    </row>
    <row r="471" spans="2:64" ht="15" x14ac:dyDescent="0.25">
      <c r="B471" s="78"/>
      <c r="C471" s="78"/>
      <c r="D471" s="78"/>
      <c r="E471" s="14"/>
      <c r="F471" s="14"/>
      <c r="G471" s="14"/>
      <c r="M471" s="14"/>
      <c r="O471" s="78"/>
      <c r="P471" s="78"/>
      <c r="Q471" s="78"/>
      <c r="R471" s="78"/>
      <c r="S471" s="78"/>
      <c r="T471" s="78"/>
      <c r="U471" s="78"/>
      <c r="V471" s="78"/>
      <c r="W471" s="78"/>
      <c r="X471" s="78"/>
      <c r="Y471" s="78"/>
      <c r="Z471" s="78"/>
      <c r="AA471" s="78"/>
      <c r="AB471" s="78"/>
      <c r="AC471" s="78"/>
      <c r="AD471" s="78"/>
      <c r="AE471" s="78"/>
      <c r="AF471" s="78"/>
      <c r="AG471" s="78"/>
      <c r="AH471" s="78"/>
      <c r="AI471" s="78"/>
      <c r="AJ471" s="78"/>
      <c r="AK471" s="78"/>
      <c r="AL471" s="78"/>
      <c r="AM471" s="78"/>
      <c r="AN471" s="78"/>
      <c r="AO471" s="78"/>
      <c r="AP471" s="78"/>
      <c r="AQ471" s="78"/>
      <c r="AR471" s="78"/>
      <c r="AS471" s="78"/>
      <c r="AT471" s="78"/>
      <c r="AU471" s="78"/>
      <c r="AV471" s="78"/>
      <c r="AW471" s="78"/>
      <c r="AX471" s="78"/>
      <c r="AY471" s="78"/>
      <c r="AZ471" s="78"/>
      <c r="BA471" s="78"/>
      <c r="BB471" s="78"/>
      <c r="BC471" s="78"/>
      <c r="BD471" s="78"/>
      <c r="BE471" s="78"/>
      <c r="BF471" s="78"/>
      <c r="BG471" s="78"/>
      <c r="BH471" s="78"/>
      <c r="BI471" s="78"/>
      <c r="BJ471" s="78"/>
      <c r="BK471" s="78"/>
      <c r="BL471" s="78"/>
    </row>
    <row r="472" spans="2:64" ht="15" x14ac:dyDescent="0.25">
      <c r="B472" s="78"/>
      <c r="C472" s="78"/>
      <c r="D472" s="78"/>
      <c r="E472" s="14"/>
      <c r="F472" s="14"/>
      <c r="G472" s="14"/>
      <c r="M472" s="14"/>
      <c r="O472" s="78"/>
      <c r="P472" s="78"/>
      <c r="Q472" s="78"/>
      <c r="R472" s="78"/>
      <c r="S472" s="78"/>
      <c r="T472" s="78"/>
      <c r="U472" s="78"/>
      <c r="V472" s="78"/>
      <c r="W472" s="78"/>
      <c r="X472" s="78"/>
      <c r="Y472" s="78"/>
      <c r="Z472" s="78"/>
      <c r="AA472" s="78"/>
      <c r="AB472" s="78"/>
      <c r="AC472" s="78"/>
      <c r="AD472" s="78"/>
      <c r="AE472" s="78"/>
      <c r="AF472" s="78"/>
      <c r="AG472" s="78"/>
      <c r="AH472" s="78"/>
      <c r="AI472" s="78"/>
      <c r="AJ472" s="78"/>
      <c r="AK472" s="78"/>
      <c r="AL472" s="78"/>
      <c r="AM472" s="78"/>
      <c r="AN472" s="78"/>
      <c r="AO472" s="78"/>
      <c r="AP472" s="78"/>
      <c r="AQ472" s="78"/>
      <c r="AR472" s="78"/>
      <c r="AS472" s="78"/>
      <c r="AT472" s="78"/>
      <c r="AU472" s="78"/>
      <c r="AV472" s="78"/>
      <c r="AW472" s="78"/>
      <c r="AX472" s="78"/>
      <c r="AY472" s="78"/>
      <c r="AZ472" s="78"/>
      <c r="BA472" s="78"/>
      <c r="BB472" s="78"/>
      <c r="BC472" s="78"/>
      <c r="BD472" s="78"/>
      <c r="BE472" s="78"/>
      <c r="BF472" s="78"/>
      <c r="BG472" s="78"/>
      <c r="BH472" s="78"/>
      <c r="BI472" s="78"/>
      <c r="BJ472" s="78"/>
      <c r="BK472" s="78"/>
      <c r="BL472" s="78"/>
    </row>
    <row r="473" spans="2:64" ht="15" x14ac:dyDescent="0.25">
      <c r="B473" s="78"/>
      <c r="C473" s="78"/>
      <c r="D473" s="78"/>
      <c r="E473" s="14"/>
      <c r="F473" s="14"/>
      <c r="G473" s="14"/>
      <c r="M473" s="14"/>
      <c r="O473" s="78"/>
      <c r="P473" s="78"/>
      <c r="Q473" s="78"/>
      <c r="R473" s="78"/>
      <c r="S473" s="78"/>
      <c r="T473" s="78"/>
      <c r="U473" s="78"/>
      <c r="V473" s="78"/>
      <c r="W473" s="78"/>
      <c r="X473" s="78"/>
      <c r="Y473" s="78"/>
      <c r="Z473" s="78"/>
      <c r="AA473" s="78"/>
      <c r="AB473" s="78"/>
      <c r="AC473" s="78"/>
      <c r="AD473" s="78"/>
      <c r="AE473" s="78"/>
      <c r="AF473" s="78"/>
      <c r="AG473" s="78"/>
      <c r="AH473" s="78"/>
      <c r="AI473" s="78"/>
      <c r="AJ473" s="78"/>
      <c r="AK473" s="78"/>
      <c r="AL473" s="78"/>
      <c r="AM473" s="78"/>
      <c r="AN473" s="78"/>
      <c r="AO473" s="78"/>
      <c r="AP473" s="78"/>
      <c r="AQ473" s="78"/>
      <c r="AR473" s="78"/>
      <c r="AS473" s="78"/>
      <c r="AT473" s="78"/>
      <c r="AU473" s="78"/>
      <c r="AV473" s="78"/>
      <c r="AW473" s="78"/>
      <c r="AX473" s="78"/>
      <c r="AY473" s="78"/>
      <c r="AZ473" s="78"/>
      <c r="BA473" s="78"/>
      <c r="BB473" s="78"/>
      <c r="BC473" s="78"/>
      <c r="BD473" s="78"/>
      <c r="BE473" s="78"/>
      <c r="BF473" s="78"/>
      <c r="BG473" s="78"/>
      <c r="BH473" s="78"/>
      <c r="BI473" s="78"/>
      <c r="BJ473" s="78"/>
      <c r="BK473" s="78"/>
      <c r="BL473" s="78"/>
    </row>
    <row r="474" spans="2:64" ht="15" x14ac:dyDescent="0.25">
      <c r="B474" s="78"/>
      <c r="C474" s="78"/>
      <c r="D474" s="78"/>
      <c r="E474" s="14"/>
      <c r="F474" s="14"/>
      <c r="G474" s="14"/>
      <c r="M474" s="14"/>
      <c r="O474" s="78"/>
      <c r="P474" s="78"/>
      <c r="Q474" s="78"/>
      <c r="R474" s="78"/>
      <c r="S474" s="78"/>
      <c r="T474" s="78"/>
      <c r="U474" s="78"/>
      <c r="V474" s="78"/>
      <c r="W474" s="78"/>
      <c r="X474" s="78"/>
      <c r="Y474" s="78"/>
      <c r="Z474" s="78"/>
      <c r="AA474" s="78"/>
      <c r="AB474" s="78"/>
      <c r="AC474" s="78"/>
      <c r="AD474" s="78"/>
      <c r="AE474" s="78"/>
      <c r="AF474" s="78"/>
      <c r="AG474" s="78"/>
      <c r="AH474" s="78"/>
      <c r="AI474" s="78"/>
      <c r="AJ474" s="78"/>
      <c r="AK474" s="78"/>
      <c r="AL474" s="78"/>
      <c r="AM474" s="78"/>
      <c r="AN474" s="78"/>
      <c r="AO474" s="78"/>
      <c r="AP474" s="78"/>
      <c r="AQ474" s="78"/>
      <c r="AR474" s="78"/>
      <c r="AS474" s="78"/>
      <c r="AT474" s="78"/>
      <c r="AU474" s="78"/>
      <c r="AV474" s="78"/>
      <c r="AW474" s="78"/>
      <c r="AX474" s="78"/>
      <c r="AY474" s="78"/>
      <c r="AZ474" s="78"/>
      <c r="BA474" s="78"/>
      <c r="BB474" s="78"/>
      <c r="BC474" s="78"/>
      <c r="BD474" s="78"/>
      <c r="BE474" s="78"/>
      <c r="BF474" s="78"/>
      <c r="BG474" s="78"/>
      <c r="BH474" s="78"/>
      <c r="BI474" s="78"/>
      <c r="BJ474" s="78"/>
      <c r="BK474" s="78"/>
      <c r="BL474" s="78"/>
    </row>
    <row r="475" spans="2:64" ht="15" x14ac:dyDescent="0.25">
      <c r="B475" s="78"/>
      <c r="C475" s="78"/>
      <c r="D475" s="78"/>
      <c r="E475" s="14"/>
      <c r="F475" s="14"/>
      <c r="G475" s="14"/>
      <c r="M475" s="14"/>
      <c r="O475" s="78"/>
      <c r="P475" s="78"/>
      <c r="Q475" s="78"/>
      <c r="R475" s="78"/>
      <c r="S475" s="78"/>
      <c r="T475" s="78"/>
      <c r="U475" s="78"/>
      <c r="V475" s="78"/>
      <c r="W475" s="78"/>
      <c r="X475" s="78"/>
      <c r="Y475" s="78"/>
      <c r="Z475" s="78"/>
      <c r="AA475" s="78"/>
      <c r="AB475" s="78"/>
      <c r="AC475" s="78"/>
      <c r="AD475" s="78"/>
      <c r="AE475" s="78"/>
      <c r="AF475" s="78"/>
      <c r="AG475" s="78"/>
      <c r="AH475" s="78"/>
      <c r="AI475" s="78"/>
      <c r="AJ475" s="78"/>
      <c r="AK475" s="78"/>
      <c r="AL475" s="78"/>
      <c r="AM475" s="78"/>
      <c r="AN475" s="78"/>
      <c r="AO475" s="78"/>
      <c r="AP475" s="78"/>
      <c r="AQ475" s="78"/>
      <c r="AR475" s="78"/>
      <c r="AS475" s="78"/>
      <c r="AT475" s="78"/>
      <c r="AU475" s="78"/>
      <c r="AV475" s="78"/>
      <c r="AW475" s="78"/>
      <c r="AX475" s="78"/>
      <c r="AY475" s="78"/>
      <c r="AZ475" s="78"/>
      <c r="BA475" s="78"/>
      <c r="BB475" s="78"/>
      <c r="BC475" s="78"/>
      <c r="BD475" s="78"/>
      <c r="BE475" s="78"/>
      <c r="BF475" s="78"/>
      <c r="BG475" s="78"/>
      <c r="BH475" s="78"/>
      <c r="BI475" s="78"/>
      <c r="BJ475" s="78"/>
      <c r="BK475" s="78"/>
      <c r="BL475" s="78"/>
    </row>
    <row r="476" spans="2:64" ht="15" x14ac:dyDescent="0.25">
      <c r="B476" s="78"/>
      <c r="C476" s="78"/>
      <c r="D476" s="78"/>
      <c r="E476" s="14"/>
      <c r="F476" s="14"/>
      <c r="G476" s="14"/>
      <c r="M476" s="14"/>
      <c r="O476" s="78"/>
      <c r="P476" s="78"/>
      <c r="Q476" s="78"/>
      <c r="R476" s="78"/>
      <c r="S476" s="78"/>
      <c r="T476" s="78"/>
      <c r="U476" s="78"/>
      <c r="V476" s="78"/>
      <c r="W476" s="78"/>
      <c r="X476" s="78"/>
      <c r="Y476" s="78"/>
      <c r="Z476" s="78"/>
      <c r="AA476" s="78"/>
      <c r="AB476" s="78"/>
      <c r="AC476" s="78"/>
      <c r="AD476" s="78"/>
      <c r="AE476" s="78"/>
      <c r="AF476" s="78"/>
      <c r="AG476" s="78"/>
      <c r="AH476" s="78"/>
      <c r="AI476" s="78"/>
      <c r="AJ476" s="78"/>
      <c r="AK476" s="78"/>
      <c r="AL476" s="78"/>
      <c r="AM476" s="78"/>
      <c r="AN476" s="78"/>
      <c r="AO476" s="78"/>
      <c r="AP476" s="78"/>
      <c r="AQ476" s="78"/>
      <c r="AR476" s="78"/>
      <c r="AS476" s="78"/>
      <c r="AT476" s="78"/>
      <c r="AU476" s="78"/>
      <c r="AV476" s="78"/>
      <c r="AW476" s="78"/>
      <c r="AX476" s="78"/>
      <c r="AY476" s="78"/>
      <c r="AZ476" s="78"/>
      <c r="BA476" s="78"/>
      <c r="BB476" s="78"/>
      <c r="BC476" s="78"/>
      <c r="BD476" s="78"/>
      <c r="BE476" s="78"/>
      <c r="BF476" s="78"/>
      <c r="BG476" s="78"/>
      <c r="BH476" s="78"/>
      <c r="BI476" s="78"/>
      <c r="BJ476" s="78"/>
      <c r="BK476" s="78"/>
      <c r="BL476" s="78"/>
    </row>
    <row r="477" spans="2:64" ht="15" x14ac:dyDescent="0.25">
      <c r="B477" s="78"/>
      <c r="C477" s="78"/>
      <c r="D477" s="78"/>
      <c r="E477" s="14"/>
      <c r="F477" s="14"/>
      <c r="G477" s="14"/>
      <c r="M477" s="14"/>
      <c r="O477" s="78"/>
      <c r="P477" s="78"/>
      <c r="Q477" s="78"/>
      <c r="R477" s="78"/>
      <c r="S477" s="78"/>
      <c r="T477" s="78"/>
      <c r="U477" s="78"/>
      <c r="V477" s="78"/>
      <c r="W477" s="78"/>
      <c r="X477" s="78"/>
      <c r="Y477" s="78"/>
      <c r="Z477" s="78"/>
      <c r="AA477" s="78"/>
      <c r="AB477" s="78"/>
      <c r="AC477" s="78"/>
      <c r="AD477" s="78"/>
      <c r="AE477" s="78"/>
      <c r="AF477" s="78"/>
      <c r="AG477" s="78"/>
      <c r="AH477" s="78"/>
      <c r="AI477" s="78"/>
      <c r="AJ477" s="78"/>
      <c r="AK477" s="78"/>
      <c r="AL477" s="78"/>
      <c r="AM477" s="78"/>
      <c r="AN477" s="78"/>
      <c r="AO477" s="78"/>
      <c r="AP477" s="78"/>
      <c r="AQ477" s="78"/>
      <c r="AR477" s="78"/>
      <c r="AS477" s="78"/>
      <c r="AT477" s="78"/>
      <c r="AU477" s="78"/>
      <c r="AV477" s="78"/>
      <c r="AW477" s="78"/>
      <c r="AX477" s="78"/>
      <c r="AY477" s="78"/>
      <c r="AZ477" s="78"/>
      <c r="BA477" s="78"/>
      <c r="BB477" s="78"/>
      <c r="BC477" s="78"/>
      <c r="BD477" s="78"/>
      <c r="BE477" s="78"/>
      <c r="BF477" s="78"/>
      <c r="BG477" s="78"/>
      <c r="BH477" s="78"/>
      <c r="BI477" s="78"/>
      <c r="BJ477" s="78"/>
      <c r="BK477" s="78"/>
      <c r="BL477" s="78"/>
    </row>
    <row r="478" spans="2:64" ht="15" x14ac:dyDescent="0.25">
      <c r="B478" s="78"/>
      <c r="C478" s="78"/>
      <c r="D478" s="78"/>
      <c r="E478" s="14"/>
      <c r="F478" s="14"/>
      <c r="G478" s="14"/>
      <c r="M478" s="14"/>
      <c r="O478" s="78"/>
      <c r="P478" s="78"/>
      <c r="Q478" s="78"/>
      <c r="R478" s="78"/>
      <c r="S478" s="78"/>
      <c r="T478" s="78"/>
      <c r="U478" s="78"/>
      <c r="V478" s="78"/>
      <c r="W478" s="78"/>
      <c r="X478" s="78"/>
      <c r="Y478" s="78"/>
      <c r="Z478" s="78"/>
      <c r="AA478" s="78"/>
      <c r="AB478" s="78"/>
      <c r="AC478" s="78"/>
      <c r="AD478" s="78"/>
      <c r="AE478" s="78"/>
      <c r="AF478" s="78"/>
      <c r="AG478" s="78"/>
      <c r="AH478" s="78"/>
      <c r="AI478" s="78"/>
      <c r="AJ478" s="78"/>
      <c r="AK478" s="78"/>
      <c r="AL478" s="78"/>
      <c r="AM478" s="78"/>
      <c r="AN478" s="78"/>
      <c r="AO478" s="78"/>
      <c r="AP478" s="78"/>
      <c r="AQ478" s="78"/>
      <c r="AR478" s="78"/>
      <c r="AS478" s="78"/>
      <c r="AT478" s="78"/>
      <c r="AU478" s="78"/>
      <c r="AV478" s="78"/>
      <c r="AW478" s="78"/>
      <c r="AX478" s="78"/>
      <c r="AY478" s="78"/>
      <c r="AZ478" s="78"/>
      <c r="BA478" s="78"/>
      <c r="BB478" s="78"/>
      <c r="BC478" s="78"/>
      <c r="BD478" s="78"/>
      <c r="BE478" s="78"/>
      <c r="BF478" s="78"/>
      <c r="BG478" s="78"/>
      <c r="BH478" s="78"/>
      <c r="BI478" s="78"/>
      <c r="BJ478" s="78"/>
      <c r="BK478" s="78"/>
      <c r="BL478" s="78"/>
    </row>
    <row r="479" spans="2:64" ht="15" x14ac:dyDescent="0.25">
      <c r="B479" s="78"/>
      <c r="C479" s="78"/>
      <c r="D479" s="78"/>
      <c r="E479" s="14"/>
      <c r="F479" s="14"/>
      <c r="G479" s="14"/>
      <c r="M479" s="14"/>
      <c r="O479" s="78"/>
      <c r="P479" s="78"/>
      <c r="Q479" s="78"/>
      <c r="R479" s="78"/>
      <c r="S479" s="78"/>
      <c r="T479" s="78"/>
      <c r="U479" s="78"/>
      <c r="V479" s="78"/>
      <c r="W479" s="78"/>
      <c r="X479" s="78"/>
      <c r="Y479" s="78"/>
      <c r="Z479" s="78"/>
      <c r="AA479" s="78"/>
      <c r="AB479" s="78"/>
      <c r="AC479" s="78"/>
      <c r="AD479" s="78"/>
      <c r="AE479" s="78"/>
      <c r="AF479" s="78"/>
      <c r="AG479" s="78"/>
      <c r="AH479" s="78"/>
      <c r="AI479" s="78"/>
      <c r="AJ479" s="78"/>
      <c r="AK479" s="78"/>
      <c r="AL479" s="78"/>
      <c r="AM479" s="78"/>
      <c r="AN479" s="78"/>
      <c r="AO479" s="78"/>
      <c r="AP479" s="78"/>
      <c r="AQ479" s="78"/>
      <c r="AR479" s="78"/>
      <c r="AS479" s="78"/>
      <c r="AT479" s="78"/>
      <c r="AU479" s="78"/>
      <c r="AV479" s="78"/>
      <c r="AW479" s="78"/>
      <c r="AX479" s="78"/>
      <c r="AY479" s="78"/>
      <c r="AZ479" s="78"/>
      <c r="BA479" s="78"/>
      <c r="BB479" s="78"/>
      <c r="BC479" s="78"/>
      <c r="BD479" s="78"/>
      <c r="BE479" s="78"/>
      <c r="BF479" s="78"/>
      <c r="BG479" s="78"/>
      <c r="BH479" s="78"/>
      <c r="BI479" s="78"/>
      <c r="BJ479" s="78"/>
      <c r="BK479" s="78"/>
      <c r="BL479" s="78"/>
    </row>
    <row r="480" spans="2:64" ht="15" x14ac:dyDescent="0.25">
      <c r="B480" s="78"/>
      <c r="C480" s="78"/>
      <c r="D480" s="78"/>
      <c r="E480" s="14"/>
      <c r="F480" s="14"/>
      <c r="G480" s="14"/>
      <c r="M480" s="14"/>
      <c r="O480" s="78"/>
      <c r="P480" s="78"/>
      <c r="Q480" s="78"/>
      <c r="R480" s="78"/>
      <c r="S480" s="78"/>
      <c r="T480" s="78"/>
      <c r="U480" s="78"/>
      <c r="V480" s="78"/>
      <c r="W480" s="78"/>
      <c r="X480" s="78"/>
      <c r="Y480" s="78"/>
      <c r="Z480" s="78"/>
      <c r="AA480" s="78"/>
      <c r="AB480" s="78"/>
      <c r="AC480" s="78"/>
      <c r="AD480" s="78"/>
      <c r="AE480" s="78"/>
      <c r="AF480" s="78"/>
      <c r="AG480" s="78"/>
      <c r="AH480" s="78"/>
      <c r="AI480" s="78"/>
      <c r="AJ480" s="78"/>
      <c r="AK480" s="78"/>
      <c r="AL480" s="78"/>
      <c r="AM480" s="78"/>
      <c r="AN480" s="78"/>
      <c r="AO480" s="78"/>
      <c r="AP480" s="78"/>
      <c r="AQ480" s="78"/>
      <c r="AR480" s="78"/>
      <c r="AS480" s="78"/>
      <c r="AT480" s="78"/>
      <c r="AU480" s="78"/>
      <c r="AV480" s="78"/>
      <c r="AW480" s="78"/>
      <c r="AX480" s="78"/>
      <c r="AY480" s="78"/>
      <c r="AZ480" s="78"/>
      <c r="BA480" s="78"/>
      <c r="BB480" s="78"/>
      <c r="BC480" s="78"/>
      <c r="BD480" s="78"/>
      <c r="BE480" s="78"/>
      <c r="BF480" s="78"/>
      <c r="BG480" s="78"/>
      <c r="BH480" s="78"/>
      <c r="BI480" s="78"/>
      <c r="BJ480" s="78"/>
      <c r="BK480" s="78"/>
      <c r="BL480" s="78"/>
    </row>
    <row r="481" spans="2:64" ht="15" x14ac:dyDescent="0.25">
      <c r="B481" s="78"/>
      <c r="C481" s="78"/>
      <c r="D481" s="78"/>
      <c r="E481" s="14"/>
      <c r="F481" s="14"/>
      <c r="G481" s="14"/>
      <c r="M481" s="14"/>
      <c r="O481" s="78"/>
      <c r="P481" s="78"/>
      <c r="Q481" s="78"/>
      <c r="R481" s="78"/>
      <c r="S481" s="78"/>
      <c r="T481" s="78"/>
      <c r="U481" s="78"/>
      <c r="V481" s="78"/>
      <c r="W481" s="78"/>
      <c r="X481" s="78"/>
      <c r="Y481" s="78"/>
      <c r="Z481" s="78"/>
      <c r="AA481" s="78"/>
      <c r="AB481" s="78"/>
      <c r="AC481" s="78"/>
      <c r="AD481" s="78"/>
      <c r="AE481" s="78"/>
      <c r="AF481" s="78"/>
      <c r="AG481" s="78"/>
      <c r="AH481" s="78"/>
      <c r="AI481" s="78"/>
      <c r="AJ481" s="78"/>
      <c r="AK481" s="78"/>
      <c r="AL481" s="78"/>
      <c r="AM481" s="78"/>
      <c r="AN481" s="78"/>
      <c r="AO481" s="78"/>
      <c r="AP481" s="78"/>
      <c r="AQ481" s="78"/>
      <c r="AR481" s="78"/>
      <c r="AS481" s="78"/>
      <c r="AT481" s="78"/>
      <c r="AU481" s="78"/>
      <c r="AV481" s="78"/>
      <c r="AW481" s="78"/>
      <c r="AX481" s="78"/>
      <c r="AY481" s="78"/>
      <c r="AZ481" s="78"/>
      <c r="BA481" s="78"/>
      <c r="BB481" s="78"/>
      <c r="BC481" s="78"/>
      <c r="BD481" s="78"/>
      <c r="BE481" s="78"/>
      <c r="BF481" s="78"/>
      <c r="BG481" s="78"/>
      <c r="BH481" s="78"/>
      <c r="BI481" s="78"/>
      <c r="BJ481" s="78"/>
      <c r="BK481" s="78"/>
      <c r="BL481" s="78"/>
    </row>
    <row r="482" spans="2:64" ht="15" x14ac:dyDescent="0.25">
      <c r="B482" s="78"/>
      <c r="C482" s="78"/>
      <c r="D482" s="78"/>
      <c r="E482" s="14"/>
      <c r="F482" s="14"/>
      <c r="G482" s="14"/>
      <c r="M482" s="14"/>
      <c r="O482" s="78"/>
      <c r="P482" s="78"/>
      <c r="Q482" s="78"/>
      <c r="R482" s="78"/>
      <c r="S482" s="78"/>
      <c r="T482" s="78"/>
      <c r="U482" s="78"/>
      <c r="V482" s="78"/>
      <c r="W482" s="78"/>
      <c r="X482" s="78"/>
      <c r="Y482" s="78"/>
      <c r="Z482" s="78"/>
      <c r="AA482" s="78"/>
      <c r="AB482" s="78"/>
      <c r="AC482" s="78"/>
      <c r="AD482" s="78"/>
      <c r="AE482" s="78"/>
      <c r="AF482" s="78"/>
      <c r="AG482" s="78"/>
      <c r="AH482" s="78"/>
      <c r="AI482" s="78"/>
      <c r="AJ482" s="78"/>
      <c r="AK482" s="78"/>
      <c r="AL482" s="78"/>
      <c r="AM482" s="78"/>
      <c r="AN482" s="78"/>
      <c r="AO482" s="78"/>
      <c r="AP482" s="78"/>
      <c r="AQ482" s="78"/>
      <c r="AR482" s="78"/>
      <c r="AS482" s="78"/>
      <c r="AT482" s="78"/>
      <c r="AU482" s="78"/>
      <c r="AV482" s="78"/>
      <c r="AW482" s="78"/>
      <c r="AX482" s="78"/>
      <c r="AY482" s="78"/>
      <c r="AZ482" s="78"/>
      <c r="BA482" s="78"/>
      <c r="BB482" s="78"/>
      <c r="BC482" s="78"/>
      <c r="BD482" s="78"/>
      <c r="BE482" s="78"/>
      <c r="BF482" s="78"/>
      <c r="BG482" s="78"/>
      <c r="BH482" s="78"/>
      <c r="BI482" s="78"/>
      <c r="BJ482" s="78"/>
      <c r="BK482" s="78"/>
      <c r="BL482" s="78"/>
    </row>
    <row r="483" spans="2:64" ht="15" x14ac:dyDescent="0.25">
      <c r="B483" s="78"/>
      <c r="C483" s="78"/>
      <c r="D483" s="78"/>
      <c r="E483" s="14"/>
      <c r="F483" s="14"/>
      <c r="G483" s="14"/>
      <c r="M483" s="14"/>
      <c r="O483" s="78"/>
      <c r="P483" s="78"/>
      <c r="Q483" s="78"/>
      <c r="R483" s="78"/>
      <c r="S483" s="78"/>
      <c r="T483" s="78"/>
      <c r="U483" s="78"/>
      <c r="V483" s="78"/>
      <c r="W483" s="78"/>
      <c r="X483" s="78"/>
      <c r="Y483" s="78"/>
      <c r="Z483" s="78"/>
      <c r="AA483" s="78"/>
      <c r="AB483" s="78"/>
      <c r="AC483" s="78"/>
      <c r="AD483" s="78"/>
      <c r="AE483" s="78"/>
      <c r="AF483" s="78"/>
      <c r="AG483" s="78"/>
      <c r="AH483" s="78"/>
      <c r="AI483" s="78"/>
      <c r="AJ483" s="78"/>
      <c r="AK483" s="78"/>
      <c r="AL483" s="78"/>
      <c r="AM483" s="78"/>
      <c r="AN483" s="78"/>
      <c r="AO483" s="78"/>
      <c r="AP483" s="78"/>
      <c r="AQ483" s="78"/>
      <c r="AR483" s="78"/>
      <c r="AS483" s="78"/>
      <c r="AT483" s="78"/>
      <c r="AU483" s="78"/>
      <c r="AV483" s="78"/>
      <c r="AW483" s="78"/>
      <c r="AX483" s="78"/>
      <c r="AY483" s="78"/>
      <c r="AZ483" s="78"/>
      <c r="BA483" s="78"/>
      <c r="BB483" s="78"/>
      <c r="BC483" s="78"/>
      <c r="BD483" s="78"/>
      <c r="BE483" s="78"/>
      <c r="BF483" s="78"/>
      <c r="BG483" s="78"/>
      <c r="BH483" s="78"/>
      <c r="BI483" s="78"/>
      <c r="BJ483" s="78"/>
      <c r="BK483" s="78"/>
      <c r="BL483" s="78"/>
    </row>
    <row r="484" spans="2:64" ht="15" x14ac:dyDescent="0.25">
      <c r="B484" s="78"/>
      <c r="C484" s="78"/>
      <c r="D484" s="78"/>
      <c r="F484" s="14"/>
      <c r="G484" s="14"/>
      <c r="M484" s="14"/>
      <c r="O484" s="78"/>
      <c r="P484" s="78"/>
      <c r="Q484" s="78"/>
      <c r="R484" s="78"/>
      <c r="S484" s="78"/>
      <c r="T484" s="78"/>
      <c r="U484" s="78"/>
      <c r="V484" s="78"/>
      <c r="W484" s="78"/>
      <c r="X484" s="78"/>
      <c r="Y484" s="78"/>
      <c r="Z484" s="78"/>
      <c r="AA484" s="78"/>
      <c r="AB484" s="78"/>
      <c r="AC484" s="78"/>
      <c r="AD484" s="78"/>
      <c r="AE484" s="78"/>
      <c r="AF484" s="78"/>
      <c r="AG484" s="78"/>
      <c r="AH484" s="78"/>
      <c r="AI484" s="78"/>
      <c r="AJ484" s="78"/>
      <c r="AK484" s="78"/>
      <c r="AL484" s="78"/>
      <c r="AM484" s="78"/>
      <c r="AN484" s="78"/>
      <c r="AO484" s="78"/>
      <c r="AP484" s="78"/>
      <c r="AQ484" s="78"/>
      <c r="AR484" s="78"/>
      <c r="AS484" s="78"/>
      <c r="AT484" s="78"/>
      <c r="AU484" s="78"/>
      <c r="AV484" s="78"/>
      <c r="AW484" s="78"/>
      <c r="AX484" s="78"/>
      <c r="AY484" s="78"/>
      <c r="AZ484" s="78"/>
      <c r="BA484" s="78"/>
      <c r="BB484" s="78"/>
      <c r="BC484" s="78"/>
      <c r="BD484" s="78"/>
      <c r="BE484" s="78"/>
      <c r="BF484" s="78"/>
      <c r="BG484" s="78"/>
      <c r="BH484" s="78"/>
      <c r="BI484" s="78"/>
      <c r="BJ484" s="78"/>
      <c r="BK484" s="78"/>
      <c r="BL484" s="78"/>
    </row>
    <row r="485" spans="2:64" ht="15" x14ac:dyDescent="0.25">
      <c r="B485" s="78"/>
      <c r="C485" s="78"/>
      <c r="D485" s="78"/>
      <c r="F485" s="14"/>
      <c r="G485" s="14"/>
      <c r="M485" s="14"/>
      <c r="O485" s="78"/>
      <c r="P485" s="78"/>
      <c r="Q485" s="78"/>
      <c r="R485" s="78"/>
      <c r="S485" s="78"/>
      <c r="T485" s="78"/>
      <c r="U485" s="78"/>
      <c r="V485" s="78"/>
      <c r="W485" s="78"/>
      <c r="X485" s="78"/>
      <c r="Y485" s="78"/>
      <c r="Z485" s="78"/>
      <c r="AA485" s="78"/>
      <c r="AB485" s="78"/>
      <c r="AC485" s="78"/>
      <c r="AD485" s="78"/>
      <c r="AE485" s="78"/>
      <c r="AF485" s="78"/>
      <c r="AG485" s="78"/>
      <c r="AH485" s="78"/>
      <c r="AI485" s="78"/>
      <c r="AJ485" s="78"/>
      <c r="AK485" s="78"/>
      <c r="AL485" s="78"/>
      <c r="AM485" s="78"/>
      <c r="AN485" s="78"/>
      <c r="AO485" s="78"/>
      <c r="AP485" s="78"/>
      <c r="AQ485" s="78"/>
      <c r="AR485" s="78"/>
      <c r="AS485" s="78"/>
      <c r="AT485" s="78"/>
      <c r="AU485" s="78"/>
      <c r="AV485" s="78"/>
      <c r="AW485" s="78"/>
      <c r="AX485" s="78"/>
      <c r="AY485" s="78"/>
      <c r="AZ485" s="78"/>
      <c r="BA485" s="78"/>
      <c r="BB485" s="78"/>
      <c r="BC485" s="78"/>
      <c r="BD485" s="78"/>
      <c r="BE485" s="78"/>
      <c r="BF485" s="78"/>
      <c r="BG485" s="78"/>
      <c r="BH485" s="78"/>
      <c r="BI485" s="78"/>
      <c r="BJ485" s="78"/>
      <c r="BK485" s="78"/>
      <c r="BL485" s="78"/>
    </row>
    <row r="486" spans="2:64" x14ac:dyDescent="0.25">
      <c r="B486" s="78"/>
      <c r="G486" s="14"/>
      <c r="M486" s="14"/>
      <c r="O486" s="78"/>
      <c r="P486" s="78"/>
      <c r="Q486" s="78"/>
      <c r="R486" s="78"/>
      <c r="S486" s="78"/>
      <c r="T486" s="78"/>
      <c r="U486" s="78"/>
      <c r="V486" s="78"/>
      <c r="W486" s="78"/>
      <c r="X486" s="78"/>
      <c r="Y486" s="78"/>
      <c r="Z486" s="78"/>
      <c r="AA486" s="78"/>
      <c r="AB486" s="78"/>
      <c r="AC486" s="78"/>
      <c r="AD486" s="78"/>
      <c r="AE486" s="78"/>
      <c r="AF486" s="78"/>
      <c r="AG486" s="78"/>
      <c r="AH486" s="78"/>
      <c r="AI486" s="78"/>
      <c r="AJ486" s="78"/>
      <c r="AK486" s="78"/>
      <c r="AL486" s="78"/>
      <c r="AM486" s="78"/>
      <c r="AN486" s="78"/>
      <c r="AO486" s="78"/>
      <c r="AP486" s="78"/>
      <c r="AQ486" s="78"/>
      <c r="AR486" s="78"/>
      <c r="AS486" s="78"/>
      <c r="AT486" s="78"/>
      <c r="AU486" s="78"/>
      <c r="AV486" s="78"/>
      <c r="AW486" s="78"/>
      <c r="AX486" s="78"/>
      <c r="AY486" s="78"/>
      <c r="AZ486" s="78"/>
      <c r="BA486" s="78"/>
      <c r="BB486" s="78"/>
      <c r="BC486" s="78"/>
      <c r="BD486" s="78"/>
      <c r="BE486" s="78"/>
      <c r="BF486" s="78"/>
      <c r="BG486" s="78"/>
      <c r="BH486" s="78"/>
      <c r="BI486" s="78"/>
      <c r="BJ486" s="78"/>
      <c r="BK486" s="78"/>
      <c r="BL486" s="78"/>
    </row>
    <row r="487" spans="2:64" x14ac:dyDescent="0.25">
      <c r="B487" s="78"/>
      <c r="G487" s="14"/>
      <c r="M487" s="14"/>
      <c r="O487" s="78"/>
      <c r="P487" s="78"/>
      <c r="Q487" s="78"/>
      <c r="R487" s="78"/>
      <c r="S487" s="78"/>
      <c r="T487" s="78"/>
      <c r="U487" s="78"/>
      <c r="V487" s="78"/>
      <c r="W487" s="78"/>
      <c r="X487" s="78"/>
      <c r="Y487" s="78"/>
      <c r="Z487" s="78"/>
      <c r="AA487" s="78"/>
      <c r="AB487" s="78"/>
      <c r="AC487" s="78"/>
      <c r="AD487" s="78"/>
      <c r="AE487" s="78"/>
      <c r="AF487" s="78"/>
      <c r="AG487" s="78"/>
      <c r="AH487" s="78"/>
      <c r="AI487" s="78"/>
      <c r="AJ487" s="78"/>
      <c r="AK487" s="78"/>
      <c r="AL487" s="78"/>
      <c r="AM487" s="78"/>
      <c r="AN487" s="78"/>
      <c r="AO487" s="78"/>
      <c r="AP487" s="78"/>
      <c r="AQ487" s="78"/>
      <c r="AR487" s="78"/>
      <c r="AS487" s="78"/>
      <c r="AT487" s="78"/>
      <c r="AU487" s="78"/>
      <c r="AV487" s="78"/>
      <c r="AW487" s="78"/>
      <c r="AX487" s="78"/>
      <c r="AY487" s="78"/>
      <c r="AZ487" s="78"/>
      <c r="BA487" s="78"/>
      <c r="BB487" s="78"/>
      <c r="BC487" s="78"/>
      <c r="BD487" s="78"/>
      <c r="BE487" s="78"/>
      <c r="BF487" s="78"/>
      <c r="BG487" s="78"/>
      <c r="BH487" s="78"/>
      <c r="BI487" s="78"/>
      <c r="BJ487" s="78"/>
      <c r="BK487" s="78"/>
      <c r="BL487" s="78"/>
    </row>
    <row r="488" spans="2:64" x14ac:dyDescent="0.25">
      <c r="B488" s="78"/>
      <c r="G488" s="14"/>
      <c r="M488" s="14"/>
      <c r="O488" s="78"/>
      <c r="P488" s="78"/>
      <c r="Q488" s="78"/>
      <c r="R488" s="78"/>
      <c r="S488" s="78"/>
      <c r="T488" s="78"/>
      <c r="U488" s="78"/>
      <c r="V488" s="78"/>
      <c r="W488" s="78"/>
      <c r="X488" s="78"/>
      <c r="Y488" s="78"/>
      <c r="Z488" s="78"/>
      <c r="AA488" s="78"/>
      <c r="AB488" s="78"/>
      <c r="AC488" s="78"/>
      <c r="AD488" s="78"/>
      <c r="AE488" s="78"/>
      <c r="AF488" s="78"/>
      <c r="AG488" s="78"/>
      <c r="AH488" s="78"/>
      <c r="AI488" s="78"/>
      <c r="AJ488" s="78"/>
      <c r="AK488" s="78"/>
      <c r="AL488" s="78"/>
      <c r="AM488" s="78"/>
      <c r="AN488" s="78"/>
      <c r="AO488" s="78"/>
      <c r="AP488" s="78"/>
      <c r="AQ488" s="78"/>
      <c r="AR488" s="78"/>
      <c r="AS488" s="78"/>
      <c r="AT488" s="78"/>
      <c r="AU488" s="78"/>
      <c r="AV488" s="78"/>
      <c r="AW488" s="78"/>
      <c r="AX488" s="78"/>
      <c r="AY488" s="78"/>
      <c r="AZ488" s="78"/>
      <c r="BA488" s="78"/>
      <c r="BB488" s="78"/>
      <c r="BC488" s="78"/>
      <c r="BD488" s="78"/>
      <c r="BE488" s="78"/>
      <c r="BF488" s="78"/>
      <c r="BG488" s="78"/>
      <c r="BH488" s="78"/>
      <c r="BI488" s="78"/>
      <c r="BJ488" s="78"/>
      <c r="BK488" s="78"/>
      <c r="BL488" s="78"/>
    </row>
    <row r="489" spans="2:64" x14ac:dyDescent="0.25">
      <c r="B489" s="78"/>
      <c r="G489" s="14"/>
      <c r="M489" s="14"/>
      <c r="O489" s="78"/>
      <c r="P489" s="78"/>
      <c r="Q489" s="78"/>
      <c r="R489" s="78"/>
      <c r="S489" s="78"/>
      <c r="T489" s="78"/>
      <c r="U489" s="78"/>
      <c r="V489" s="78"/>
      <c r="W489" s="78"/>
      <c r="X489" s="78"/>
      <c r="Y489" s="78"/>
      <c r="Z489" s="78"/>
      <c r="AA489" s="78"/>
      <c r="AB489" s="78"/>
      <c r="AC489" s="78"/>
      <c r="AD489" s="78"/>
      <c r="AE489" s="78"/>
      <c r="AF489" s="78"/>
      <c r="AG489" s="78"/>
      <c r="AH489" s="78"/>
      <c r="AI489" s="78"/>
      <c r="AJ489" s="78"/>
      <c r="AK489" s="78"/>
      <c r="AL489" s="78"/>
      <c r="AM489" s="78"/>
      <c r="AN489" s="78"/>
      <c r="AO489" s="78"/>
      <c r="AP489" s="78"/>
      <c r="AQ489" s="78"/>
      <c r="AR489" s="78"/>
      <c r="AS489" s="78"/>
      <c r="AT489" s="78"/>
      <c r="AU489" s="78"/>
      <c r="AV489" s="78"/>
      <c r="AW489" s="78"/>
      <c r="AX489" s="78"/>
      <c r="AY489" s="78"/>
      <c r="AZ489" s="78"/>
      <c r="BA489" s="78"/>
      <c r="BB489" s="78"/>
      <c r="BC489" s="78"/>
      <c r="BD489" s="78"/>
      <c r="BE489" s="78"/>
      <c r="BF489" s="78"/>
      <c r="BG489" s="78"/>
      <c r="BH489" s="78"/>
      <c r="BI489" s="78"/>
      <c r="BJ489" s="78"/>
      <c r="BK489" s="78"/>
      <c r="BL489" s="78"/>
    </row>
    <row r="490" spans="2:64" x14ac:dyDescent="0.25">
      <c r="B490" s="78"/>
      <c r="G490" s="14"/>
      <c r="M490" s="14"/>
      <c r="O490" s="78"/>
      <c r="P490" s="78"/>
      <c r="Q490" s="78"/>
      <c r="R490" s="78"/>
      <c r="S490" s="78"/>
      <c r="T490" s="78"/>
      <c r="U490" s="78"/>
      <c r="V490" s="78"/>
      <c r="W490" s="78"/>
      <c r="X490" s="78"/>
      <c r="Y490" s="78"/>
      <c r="Z490" s="78"/>
      <c r="AA490" s="78"/>
      <c r="AB490" s="78"/>
      <c r="AC490" s="78"/>
      <c r="AD490" s="78"/>
      <c r="AE490" s="78"/>
      <c r="AF490" s="78"/>
      <c r="AG490" s="78"/>
      <c r="AH490" s="78"/>
      <c r="AI490" s="78"/>
      <c r="AJ490" s="78"/>
      <c r="AK490" s="78"/>
      <c r="AL490" s="78"/>
      <c r="AM490" s="78"/>
      <c r="AN490" s="78"/>
      <c r="AO490" s="78"/>
      <c r="AP490" s="78"/>
      <c r="AQ490" s="78"/>
      <c r="AR490" s="78"/>
      <c r="AS490" s="78"/>
      <c r="AT490" s="78"/>
      <c r="AU490" s="78"/>
      <c r="AV490" s="78"/>
      <c r="AW490" s="78"/>
      <c r="AX490" s="78"/>
      <c r="AY490" s="78"/>
      <c r="AZ490" s="78"/>
      <c r="BA490" s="78"/>
      <c r="BB490" s="78"/>
      <c r="BC490" s="78"/>
      <c r="BD490" s="78"/>
      <c r="BE490" s="78"/>
      <c r="BF490" s="78"/>
      <c r="BG490" s="78"/>
      <c r="BH490" s="78"/>
      <c r="BI490" s="78"/>
      <c r="BJ490" s="78"/>
      <c r="BK490" s="78"/>
      <c r="BL490" s="78"/>
    </row>
    <row r="491" spans="2:64" x14ac:dyDescent="0.25">
      <c r="B491" s="78"/>
      <c r="G491" s="14"/>
      <c r="M491" s="14"/>
      <c r="O491" s="78"/>
      <c r="P491" s="78"/>
      <c r="Q491" s="78"/>
      <c r="R491" s="78"/>
      <c r="S491" s="78"/>
      <c r="T491" s="78"/>
      <c r="U491" s="78"/>
      <c r="V491" s="78"/>
      <c r="W491" s="78"/>
      <c r="X491" s="78"/>
      <c r="Y491" s="78"/>
      <c r="Z491" s="78"/>
      <c r="AA491" s="78"/>
      <c r="AB491" s="78"/>
      <c r="AC491" s="78"/>
      <c r="AD491" s="78"/>
      <c r="AE491" s="78"/>
      <c r="AF491" s="78"/>
      <c r="AG491" s="78"/>
      <c r="AH491" s="78"/>
      <c r="AI491" s="78"/>
      <c r="AJ491" s="78"/>
      <c r="AK491" s="78"/>
      <c r="AL491" s="78"/>
      <c r="AM491" s="78"/>
      <c r="AN491" s="78"/>
      <c r="AO491" s="78"/>
      <c r="AP491" s="78"/>
      <c r="AQ491" s="78"/>
      <c r="AR491" s="78"/>
      <c r="AS491" s="78"/>
      <c r="AT491" s="78"/>
      <c r="AU491" s="78"/>
      <c r="AV491" s="78"/>
      <c r="AW491" s="78"/>
      <c r="AX491" s="78"/>
      <c r="AY491" s="78"/>
      <c r="AZ491" s="78"/>
      <c r="BA491" s="78"/>
      <c r="BB491" s="78"/>
      <c r="BC491" s="78"/>
      <c r="BD491" s="78"/>
      <c r="BE491" s="78"/>
      <c r="BF491" s="78"/>
      <c r="BG491" s="78"/>
      <c r="BH491" s="78"/>
      <c r="BI491" s="78"/>
      <c r="BJ491" s="78"/>
      <c r="BK491" s="78"/>
      <c r="BL491" s="78"/>
    </row>
    <row r="492" spans="2:64" x14ac:dyDescent="0.25">
      <c r="B492" s="78"/>
      <c r="G492" s="14"/>
      <c r="M492" s="14"/>
      <c r="O492" s="78"/>
      <c r="P492" s="78"/>
      <c r="Q492" s="78"/>
      <c r="R492" s="78"/>
      <c r="S492" s="78"/>
      <c r="T492" s="78"/>
      <c r="U492" s="78"/>
      <c r="V492" s="78"/>
      <c r="W492" s="78"/>
      <c r="X492" s="78"/>
      <c r="Y492" s="78"/>
      <c r="Z492" s="78"/>
      <c r="AA492" s="78"/>
      <c r="AB492" s="78"/>
      <c r="AC492" s="78"/>
      <c r="AD492" s="78"/>
      <c r="AE492" s="78"/>
      <c r="AF492" s="78"/>
      <c r="AG492" s="78"/>
      <c r="AH492" s="78"/>
      <c r="AI492" s="78"/>
      <c r="AJ492" s="78"/>
      <c r="AK492" s="78"/>
      <c r="AL492" s="78"/>
      <c r="AM492" s="78"/>
      <c r="AN492" s="78"/>
      <c r="AO492" s="78"/>
      <c r="AP492" s="78"/>
      <c r="AQ492" s="78"/>
      <c r="AR492" s="78"/>
      <c r="AS492" s="78"/>
      <c r="AT492" s="78"/>
      <c r="AU492" s="78"/>
      <c r="AV492" s="78"/>
      <c r="AW492" s="78"/>
      <c r="AX492" s="78"/>
      <c r="AY492" s="78"/>
      <c r="AZ492" s="78"/>
      <c r="BA492" s="78"/>
      <c r="BB492" s="78"/>
      <c r="BC492" s="78"/>
      <c r="BD492" s="78"/>
      <c r="BE492" s="78"/>
      <c r="BF492" s="78"/>
      <c r="BG492" s="78"/>
      <c r="BH492" s="78"/>
      <c r="BI492" s="78"/>
      <c r="BJ492" s="78"/>
      <c r="BK492" s="78"/>
      <c r="BL492" s="78"/>
    </row>
    <row r="493" spans="2:64" x14ac:dyDescent="0.25">
      <c r="B493" s="78"/>
      <c r="G493" s="14"/>
      <c r="M493" s="14"/>
      <c r="O493" s="78"/>
      <c r="P493" s="78"/>
      <c r="Q493" s="78"/>
      <c r="R493" s="78"/>
      <c r="S493" s="78"/>
      <c r="T493" s="78"/>
      <c r="U493" s="78"/>
      <c r="V493" s="78"/>
      <c r="W493" s="78"/>
      <c r="X493" s="78"/>
      <c r="Y493" s="78"/>
      <c r="Z493" s="78"/>
      <c r="AA493" s="78"/>
      <c r="AB493" s="78"/>
      <c r="AC493" s="78"/>
      <c r="AD493" s="78"/>
      <c r="AE493" s="78"/>
      <c r="AF493" s="78"/>
      <c r="AG493" s="78"/>
      <c r="AH493" s="78"/>
      <c r="AI493" s="78"/>
      <c r="AJ493" s="78"/>
      <c r="AK493" s="78"/>
      <c r="AL493" s="78"/>
      <c r="AM493" s="78"/>
      <c r="AN493" s="78"/>
      <c r="AO493" s="78"/>
      <c r="AP493" s="78"/>
      <c r="AQ493" s="78"/>
      <c r="AR493" s="78"/>
      <c r="AS493" s="78"/>
      <c r="AT493" s="78"/>
      <c r="AU493" s="78"/>
      <c r="AV493" s="78"/>
      <c r="AW493" s="78"/>
      <c r="AX493" s="78"/>
      <c r="AY493" s="78"/>
      <c r="AZ493" s="78"/>
      <c r="BA493" s="78"/>
      <c r="BB493" s="78"/>
      <c r="BC493" s="78"/>
      <c r="BD493" s="78"/>
      <c r="BE493" s="78"/>
      <c r="BF493" s="78"/>
      <c r="BG493" s="78"/>
      <c r="BH493" s="78"/>
      <c r="BI493" s="78"/>
      <c r="BJ493" s="78"/>
      <c r="BK493" s="78"/>
      <c r="BL493" s="78"/>
    </row>
    <row r="494" spans="2:64" x14ac:dyDescent="0.25">
      <c r="B494" s="78"/>
      <c r="G494" s="14"/>
      <c r="M494" s="14"/>
      <c r="O494" s="78"/>
      <c r="P494" s="78"/>
      <c r="Q494" s="78"/>
      <c r="R494" s="78"/>
      <c r="S494" s="78"/>
      <c r="T494" s="78"/>
      <c r="U494" s="78"/>
      <c r="V494" s="78"/>
      <c r="W494" s="78"/>
      <c r="X494" s="78"/>
      <c r="Y494" s="78"/>
      <c r="Z494" s="78"/>
      <c r="AA494" s="78"/>
      <c r="AB494" s="78"/>
      <c r="AC494" s="78"/>
      <c r="AD494" s="78"/>
      <c r="AE494" s="78"/>
      <c r="AF494" s="78"/>
      <c r="AG494" s="78"/>
      <c r="AH494" s="78"/>
      <c r="AI494" s="78"/>
      <c r="AJ494" s="78"/>
      <c r="AK494" s="78"/>
      <c r="AL494" s="78"/>
      <c r="AM494" s="78"/>
      <c r="AN494" s="78"/>
      <c r="AO494" s="78"/>
      <c r="AP494" s="78"/>
      <c r="AQ494" s="78"/>
      <c r="AR494" s="78"/>
      <c r="AS494" s="78"/>
      <c r="AT494" s="78"/>
      <c r="AU494" s="78"/>
      <c r="AV494" s="78"/>
      <c r="AW494" s="78"/>
      <c r="AX494" s="78"/>
      <c r="AY494" s="78"/>
      <c r="AZ494" s="78"/>
      <c r="BA494" s="78"/>
      <c r="BB494" s="78"/>
      <c r="BC494" s="78"/>
      <c r="BD494" s="78"/>
      <c r="BE494" s="78"/>
      <c r="BF494" s="78"/>
      <c r="BG494" s="78"/>
      <c r="BH494" s="78"/>
      <c r="BI494" s="78"/>
      <c r="BJ494" s="78"/>
      <c r="BK494" s="78"/>
      <c r="BL494" s="78"/>
    </row>
    <row r="495" spans="2:64" x14ac:dyDescent="0.25">
      <c r="B495" s="78"/>
      <c r="G495" s="14"/>
      <c r="M495" s="14"/>
      <c r="O495" s="78"/>
      <c r="P495" s="78"/>
      <c r="Q495" s="78"/>
      <c r="R495" s="78"/>
      <c r="S495" s="78"/>
      <c r="T495" s="78"/>
      <c r="U495" s="78"/>
      <c r="V495" s="78"/>
      <c r="W495" s="78"/>
      <c r="X495" s="78"/>
      <c r="Y495" s="78"/>
      <c r="Z495" s="78"/>
      <c r="AA495" s="78"/>
      <c r="AB495" s="78"/>
      <c r="AC495" s="78"/>
      <c r="AD495" s="78"/>
      <c r="AE495" s="78"/>
      <c r="AF495" s="78"/>
      <c r="AG495" s="78"/>
      <c r="AH495" s="78"/>
      <c r="AI495" s="78"/>
      <c r="AJ495" s="78"/>
      <c r="AK495" s="78"/>
      <c r="AL495" s="78"/>
      <c r="AM495" s="78"/>
      <c r="AN495" s="78"/>
      <c r="AO495" s="78"/>
      <c r="AP495" s="78"/>
      <c r="AQ495" s="78"/>
      <c r="AR495" s="78"/>
      <c r="AS495" s="78"/>
      <c r="AT495" s="78"/>
      <c r="AU495" s="78"/>
      <c r="AV495" s="78"/>
      <c r="AW495" s="78"/>
      <c r="AX495" s="78"/>
      <c r="AY495" s="78"/>
      <c r="AZ495" s="78"/>
      <c r="BA495" s="78"/>
      <c r="BB495" s="78"/>
      <c r="BC495" s="78"/>
      <c r="BD495" s="78"/>
      <c r="BE495" s="78"/>
      <c r="BF495" s="78"/>
      <c r="BG495" s="78"/>
      <c r="BH495" s="78"/>
      <c r="BI495" s="78"/>
      <c r="BJ495" s="78"/>
      <c r="BK495" s="78"/>
      <c r="BL495" s="78"/>
    </row>
    <row r="496" spans="2:64" x14ac:dyDescent="0.25">
      <c r="B496" s="78"/>
      <c r="G496" s="14"/>
      <c r="M496" s="14"/>
      <c r="O496" s="78"/>
      <c r="P496" s="78"/>
      <c r="Q496" s="78"/>
      <c r="R496" s="78"/>
      <c r="S496" s="78"/>
      <c r="T496" s="78"/>
      <c r="U496" s="78"/>
      <c r="V496" s="78"/>
      <c r="W496" s="78"/>
      <c r="X496" s="78"/>
      <c r="Y496" s="78"/>
      <c r="Z496" s="78"/>
      <c r="AA496" s="78"/>
      <c r="AB496" s="78"/>
      <c r="AC496" s="78"/>
      <c r="AD496" s="78"/>
      <c r="AE496" s="78"/>
      <c r="AF496" s="78"/>
      <c r="AG496" s="78"/>
      <c r="AH496" s="78"/>
      <c r="AI496" s="78"/>
      <c r="AJ496" s="78"/>
      <c r="AK496" s="78"/>
      <c r="AL496" s="78"/>
      <c r="AM496" s="78"/>
      <c r="AN496" s="78"/>
      <c r="AO496" s="78"/>
      <c r="AP496" s="78"/>
      <c r="AQ496" s="78"/>
      <c r="AR496" s="78"/>
      <c r="AS496" s="78"/>
      <c r="AT496" s="78"/>
      <c r="AU496" s="78"/>
      <c r="AV496" s="78"/>
      <c r="AW496" s="78"/>
      <c r="AX496" s="78"/>
      <c r="AY496" s="78"/>
      <c r="AZ496" s="78"/>
      <c r="BA496" s="78"/>
      <c r="BB496" s="78"/>
      <c r="BC496" s="78"/>
      <c r="BD496" s="78"/>
      <c r="BE496" s="78"/>
      <c r="BF496" s="78"/>
      <c r="BG496" s="78"/>
      <c r="BH496" s="78"/>
      <c r="BI496" s="78"/>
      <c r="BJ496" s="78"/>
      <c r="BK496" s="78"/>
      <c r="BL496" s="78"/>
    </row>
    <row r="497" spans="2:64" x14ac:dyDescent="0.25">
      <c r="B497" s="78"/>
      <c r="G497" s="14"/>
      <c r="M497" s="14"/>
      <c r="O497" s="78"/>
      <c r="P497" s="78"/>
      <c r="Q497" s="78"/>
      <c r="R497" s="78"/>
      <c r="S497" s="78"/>
      <c r="T497" s="78"/>
      <c r="U497" s="78"/>
      <c r="V497" s="78"/>
      <c r="W497" s="78"/>
      <c r="X497" s="78"/>
      <c r="Y497" s="78"/>
      <c r="Z497" s="78"/>
      <c r="AA497" s="78"/>
      <c r="AB497" s="78"/>
      <c r="AC497" s="78"/>
      <c r="AD497" s="78"/>
      <c r="AE497" s="78"/>
      <c r="AF497" s="78"/>
      <c r="AG497" s="78"/>
      <c r="AH497" s="78"/>
      <c r="AI497" s="78"/>
      <c r="AJ497" s="78"/>
      <c r="AK497" s="78"/>
      <c r="AL497" s="78"/>
      <c r="AM497" s="78"/>
      <c r="AN497" s="78"/>
      <c r="AO497" s="78"/>
      <c r="AP497" s="78"/>
      <c r="AQ497" s="78"/>
      <c r="AR497" s="78"/>
      <c r="AS497" s="78"/>
      <c r="AT497" s="78"/>
      <c r="AU497" s="78"/>
      <c r="AV497" s="78"/>
      <c r="AW497" s="78"/>
      <c r="AX497" s="78"/>
      <c r="AY497" s="78"/>
      <c r="AZ497" s="78"/>
      <c r="BA497" s="78"/>
      <c r="BB497" s="78"/>
      <c r="BC497" s="78"/>
      <c r="BD497" s="78"/>
      <c r="BE497" s="78"/>
      <c r="BF497" s="78"/>
      <c r="BG497" s="78"/>
      <c r="BH497" s="78"/>
      <c r="BI497" s="78"/>
      <c r="BJ497" s="78"/>
      <c r="BK497" s="78"/>
      <c r="BL497" s="78"/>
    </row>
    <row r="498" spans="2:64" x14ac:dyDescent="0.25">
      <c r="B498" s="78"/>
      <c r="G498" s="14"/>
      <c r="M498" s="14"/>
      <c r="O498" s="78"/>
      <c r="P498" s="78"/>
      <c r="Q498" s="78"/>
      <c r="R498" s="78"/>
      <c r="S498" s="78"/>
      <c r="T498" s="78"/>
      <c r="U498" s="78"/>
      <c r="V498" s="78"/>
      <c r="W498" s="78"/>
      <c r="X498" s="78"/>
      <c r="Y498" s="78"/>
      <c r="Z498" s="78"/>
      <c r="AA498" s="78"/>
      <c r="AB498" s="78"/>
      <c r="AC498" s="78"/>
      <c r="AD498" s="78"/>
      <c r="AE498" s="78"/>
      <c r="AF498" s="78"/>
      <c r="AG498" s="78"/>
      <c r="AH498" s="78"/>
      <c r="AI498" s="78"/>
      <c r="AJ498" s="78"/>
      <c r="AK498" s="78"/>
      <c r="AL498" s="78"/>
      <c r="AM498" s="78"/>
      <c r="AN498" s="78"/>
      <c r="AO498" s="78"/>
      <c r="AP498" s="78"/>
      <c r="AQ498" s="78"/>
      <c r="AR498" s="78"/>
      <c r="AS498" s="78"/>
      <c r="AT498" s="78"/>
      <c r="AU498" s="78"/>
      <c r="AV498" s="78"/>
      <c r="AW498" s="78"/>
      <c r="AX498" s="78"/>
      <c r="AY498" s="78"/>
      <c r="AZ498" s="78"/>
      <c r="BA498" s="78"/>
      <c r="BB498" s="78"/>
      <c r="BC498" s="78"/>
      <c r="BD498" s="78"/>
      <c r="BE498" s="78"/>
      <c r="BF498" s="78"/>
      <c r="BG498" s="78"/>
      <c r="BH498" s="78"/>
      <c r="BI498" s="78"/>
      <c r="BJ498" s="78"/>
      <c r="BK498" s="78"/>
      <c r="BL498" s="78"/>
    </row>
    <row r="499" spans="2:64" x14ac:dyDescent="0.25">
      <c r="B499" s="78"/>
      <c r="G499" s="14"/>
      <c r="M499" s="14"/>
      <c r="O499" s="78"/>
      <c r="P499" s="78"/>
      <c r="Q499" s="78"/>
      <c r="R499" s="78"/>
      <c r="S499" s="78"/>
      <c r="T499" s="78"/>
      <c r="U499" s="78"/>
      <c r="V499" s="78"/>
      <c r="W499" s="78"/>
      <c r="X499" s="78"/>
      <c r="Y499" s="78"/>
      <c r="Z499" s="78"/>
      <c r="AA499" s="78"/>
      <c r="AB499" s="78"/>
      <c r="AC499" s="78"/>
      <c r="AD499" s="78"/>
      <c r="AE499" s="78"/>
      <c r="AF499" s="78"/>
      <c r="AG499" s="78"/>
      <c r="AH499" s="78"/>
      <c r="AI499" s="78"/>
      <c r="AJ499" s="78"/>
      <c r="AK499" s="78"/>
      <c r="AL499" s="78"/>
      <c r="AM499" s="78"/>
      <c r="AN499" s="78"/>
      <c r="AO499" s="78"/>
      <c r="AP499" s="78"/>
      <c r="AQ499" s="78"/>
      <c r="AR499" s="78"/>
      <c r="AS499" s="78"/>
      <c r="AT499" s="78"/>
      <c r="AU499" s="78"/>
      <c r="AV499" s="78"/>
      <c r="AW499" s="78"/>
      <c r="AX499" s="78"/>
      <c r="AY499" s="78"/>
      <c r="AZ499" s="78"/>
      <c r="BA499" s="78"/>
      <c r="BB499" s="78"/>
      <c r="BC499" s="78"/>
      <c r="BD499" s="78"/>
      <c r="BE499" s="78"/>
      <c r="BF499" s="78"/>
      <c r="BG499" s="78"/>
      <c r="BH499" s="78"/>
      <c r="BI499" s="78"/>
      <c r="BJ499" s="78"/>
      <c r="BK499" s="78"/>
      <c r="BL499" s="78"/>
    </row>
    <row r="500" spans="2:64" x14ac:dyDescent="0.25">
      <c r="B500" s="78"/>
      <c r="G500" s="14"/>
      <c r="M500" s="14"/>
      <c r="O500" s="78"/>
      <c r="P500" s="78"/>
      <c r="Q500" s="78"/>
      <c r="R500" s="78"/>
      <c r="S500" s="78"/>
      <c r="T500" s="78"/>
      <c r="U500" s="78"/>
      <c r="V500" s="78"/>
      <c r="W500" s="78"/>
      <c r="X500" s="78"/>
      <c r="Y500" s="78"/>
      <c r="Z500" s="78"/>
      <c r="AA500" s="78"/>
      <c r="AB500" s="78"/>
      <c r="AC500" s="78"/>
      <c r="AD500" s="78"/>
      <c r="AE500" s="78"/>
      <c r="AF500" s="78"/>
      <c r="AG500" s="78"/>
      <c r="AH500" s="78"/>
      <c r="AI500" s="78"/>
      <c r="AJ500" s="78"/>
      <c r="AK500" s="78"/>
      <c r="AL500" s="78"/>
      <c r="AM500" s="78"/>
      <c r="AN500" s="78"/>
      <c r="AO500" s="78"/>
      <c r="AP500" s="78"/>
      <c r="AQ500" s="78"/>
      <c r="AR500" s="78"/>
      <c r="AS500" s="78"/>
      <c r="AT500" s="78"/>
      <c r="AU500" s="78"/>
      <c r="AV500" s="78"/>
      <c r="AW500" s="78"/>
      <c r="AX500" s="78"/>
      <c r="AY500" s="78"/>
      <c r="AZ500" s="78"/>
      <c r="BA500" s="78"/>
      <c r="BB500" s="78"/>
      <c r="BC500" s="78"/>
      <c r="BD500" s="78"/>
      <c r="BE500" s="78"/>
      <c r="BF500" s="78"/>
      <c r="BG500" s="78"/>
      <c r="BH500" s="78"/>
      <c r="BI500" s="78"/>
      <c r="BJ500" s="78"/>
      <c r="BK500" s="78"/>
      <c r="BL500" s="78"/>
    </row>
    <row r="501" spans="2:64" x14ac:dyDescent="0.25">
      <c r="B501" s="78"/>
      <c r="G501" s="14"/>
      <c r="M501" s="14"/>
      <c r="O501" s="78"/>
      <c r="P501" s="78"/>
      <c r="Q501" s="78"/>
      <c r="R501" s="78"/>
      <c r="S501" s="78"/>
      <c r="T501" s="78"/>
      <c r="U501" s="78"/>
      <c r="V501" s="78"/>
      <c r="W501" s="78"/>
      <c r="X501" s="78"/>
      <c r="Y501" s="78"/>
      <c r="Z501" s="78"/>
      <c r="AA501" s="78"/>
      <c r="AB501" s="78"/>
      <c r="AC501" s="78"/>
      <c r="AD501" s="78"/>
      <c r="AE501" s="78"/>
      <c r="AF501" s="78"/>
      <c r="AG501" s="78"/>
      <c r="AH501" s="78"/>
      <c r="AI501" s="78"/>
      <c r="AJ501" s="78"/>
      <c r="AK501" s="78"/>
      <c r="AL501" s="78"/>
      <c r="AM501" s="78"/>
      <c r="AN501" s="78"/>
      <c r="AO501" s="78"/>
      <c r="AP501" s="78"/>
      <c r="AQ501" s="78"/>
      <c r="AR501" s="78"/>
      <c r="AS501" s="78"/>
      <c r="AT501" s="78"/>
      <c r="AU501" s="78"/>
      <c r="AV501" s="78"/>
      <c r="AW501" s="78"/>
      <c r="AX501" s="78"/>
      <c r="AY501" s="78"/>
      <c r="AZ501" s="78"/>
      <c r="BA501" s="78"/>
      <c r="BB501" s="78"/>
      <c r="BC501" s="78"/>
      <c r="BD501" s="78"/>
      <c r="BE501" s="78"/>
      <c r="BF501" s="78"/>
      <c r="BG501" s="78"/>
      <c r="BH501" s="78"/>
      <c r="BI501" s="78"/>
      <c r="BJ501" s="78"/>
      <c r="BK501" s="78"/>
      <c r="BL501" s="78"/>
    </row>
    <row r="502" spans="2:64" x14ac:dyDescent="0.25">
      <c r="B502" s="78"/>
      <c r="G502" s="14"/>
      <c r="M502" s="14"/>
      <c r="O502" s="78"/>
      <c r="P502" s="78"/>
      <c r="Q502" s="78"/>
      <c r="R502" s="78"/>
      <c r="S502" s="78"/>
      <c r="T502" s="78"/>
      <c r="U502" s="78"/>
      <c r="V502" s="78"/>
      <c r="W502" s="78"/>
      <c r="X502" s="78"/>
      <c r="Y502" s="78"/>
      <c r="Z502" s="78"/>
      <c r="AA502" s="78"/>
      <c r="AB502" s="78"/>
      <c r="AC502" s="78"/>
      <c r="AD502" s="78"/>
      <c r="AE502" s="78"/>
      <c r="AF502" s="78"/>
      <c r="AG502" s="78"/>
      <c r="AH502" s="78"/>
      <c r="AI502" s="78"/>
      <c r="AJ502" s="78"/>
      <c r="AK502" s="78"/>
      <c r="AL502" s="78"/>
      <c r="AM502" s="78"/>
      <c r="AN502" s="78"/>
      <c r="AO502" s="78"/>
      <c r="AP502" s="78"/>
      <c r="AQ502" s="78"/>
      <c r="AR502" s="78"/>
      <c r="AS502" s="78"/>
      <c r="AT502" s="78"/>
      <c r="AU502" s="78"/>
      <c r="AV502" s="78"/>
      <c r="AW502" s="78"/>
      <c r="AX502" s="78"/>
      <c r="AY502" s="78"/>
      <c r="AZ502" s="78"/>
      <c r="BA502" s="78"/>
      <c r="BB502" s="78"/>
      <c r="BC502" s="78"/>
      <c r="BD502" s="78"/>
      <c r="BE502" s="78"/>
      <c r="BF502" s="78"/>
      <c r="BG502" s="78"/>
      <c r="BH502" s="78"/>
      <c r="BI502" s="78"/>
      <c r="BJ502" s="78"/>
      <c r="BK502" s="78"/>
      <c r="BL502" s="78"/>
    </row>
    <row r="503" spans="2:64" x14ac:dyDescent="0.25">
      <c r="B503" s="78"/>
      <c r="G503" s="14"/>
      <c r="M503" s="14"/>
      <c r="O503" s="78"/>
      <c r="P503" s="78"/>
      <c r="Q503" s="78"/>
      <c r="R503" s="78"/>
      <c r="S503" s="78"/>
      <c r="T503" s="78"/>
      <c r="U503" s="78"/>
      <c r="V503" s="78"/>
      <c r="W503" s="78"/>
      <c r="X503" s="78"/>
      <c r="Y503" s="78"/>
      <c r="Z503" s="78"/>
      <c r="AA503" s="78"/>
      <c r="AB503" s="78"/>
      <c r="AC503" s="78"/>
      <c r="AD503" s="78"/>
      <c r="AE503" s="78"/>
      <c r="AF503" s="78"/>
      <c r="AG503" s="78"/>
      <c r="AH503" s="78"/>
      <c r="AI503" s="78"/>
      <c r="AJ503" s="78"/>
      <c r="AK503" s="78"/>
      <c r="AL503" s="78"/>
      <c r="AM503" s="78"/>
      <c r="AN503" s="78"/>
      <c r="AO503" s="78"/>
      <c r="AP503" s="78"/>
      <c r="AQ503" s="78"/>
      <c r="AR503" s="78"/>
      <c r="AS503" s="78"/>
      <c r="AT503" s="78"/>
      <c r="AU503" s="78"/>
      <c r="AV503" s="78"/>
      <c r="AW503" s="78"/>
      <c r="AX503" s="78"/>
      <c r="AY503" s="78"/>
      <c r="AZ503" s="78"/>
      <c r="BA503" s="78"/>
      <c r="BB503" s="78"/>
      <c r="BC503" s="78"/>
      <c r="BD503" s="78"/>
      <c r="BE503" s="78"/>
      <c r="BF503" s="78"/>
      <c r="BG503" s="78"/>
      <c r="BH503" s="78"/>
      <c r="BI503" s="78"/>
      <c r="BJ503" s="78"/>
      <c r="BK503" s="78"/>
      <c r="BL503" s="78"/>
    </row>
    <row r="504" spans="2:64" x14ac:dyDescent="0.25">
      <c r="B504" s="78"/>
      <c r="G504" s="14"/>
      <c r="M504" s="14"/>
      <c r="O504" s="78"/>
      <c r="P504" s="78"/>
      <c r="Q504" s="78"/>
      <c r="R504" s="78"/>
      <c r="S504" s="78"/>
      <c r="T504" s="78"/>
      <c r="U504" s="78"/>
      <c r="V504" s="78"/>
      <c r="W504" s="78"/>
      <c r="X504" s="78"/>
      <c r="Y504" s="78"/>
      <c r="Z504" s="78"/>
      <c r="AA504" s="78"/>
      <c r="AB504" s="78"/>
      <c r="AC504" s="78"/>
      <c r="AD504" s="78"/>
      <c r="AE504" s="78"/>
      <c r="AF504" s="78"/>
      <c r="AG504" s="78"/>
      <c r="AH504" s="78"/>
      <c r="AI504" s="78"/>
      <c r="AJ504" s="78"/>
      <c r="AK504" s="78"/>
      <c r="AL504" s="78"/>
      <c r="AM504" s="78"/>
      <c r="AN504" s="78"/>
      <c r="AO504" s="78"/>
      <c r="AP504" s="78"/>
      <c r="AQ504" s="78"/>
      <c r="AR504" s="78"/>
      <c r="AS504" s="78"/>
      <c r="AT504" s="78"/>
      <c r="AU504" s="78"/>
      <c r="AV504" s="78"/>
      <c r="AW504" s="78"/>
      <c r="AX504" s="78"/>
      <c r="AY504" s="78"/>
      <c r="AZ504" s="78"/>
      <c r="BA504" s="78"/>
      <c r="BB504" s="78"/>
      <c r="BC504" s="78"/>
      <c r="BD504" s="78"/>
      <c r="BE504" s="78"/>
      <c r="BF504" s="78"/>
      <c r="BG504" s="78"/>
      <c r="BH504" s="78"/>
      <c r="BI504" s="78"/>
      <c r="BJ504" s="78"/>
      <c r="BK504" s="78"/>
      <c r="BL504" s="78"/>
    </row>
    <row r="505" spans="2:64" x14ac:dyDescent="0.25">
      <c r="B505" s="78"/>
      <c r="G505" s="14"/>
      <c r="M505" s="14"/>
      <c r="O505" s="78"/>
      <c r="P505" s="78"/>
      <c r="Q505" s="78"/>
      <c r="R505" s="78"/>
      <c r="S505" s="78"/>
      <c r="T505" s="78"/>
      <c r="U505" s="78"/>
      <c r="V505" s="78"/>
      <c r="W505" s="78"/>
      <c r="X505" s="78"/>
      <c r="Y505" s="78"/>
      <c r="Z505" s="78"/>
      <c r="AA505" s="78"/>
      <c r="AB505" s="78"/>
      <c r="AC505" s="78"/>
      <c r="AD505" s="78"/>
      <c r="AE505" s="78"/>
      <c r="AF505" s="78"/>
      <c r="AG505" s="78"/>
      <c r="AH505" s="78"/>
      <c r="AI505" s="78"/>
      <c r="AJ505" s="78"/>
      <c r="AK505" s="78"/>
      <c r="AL505" s="78"/>
      <c r="AM505" s="78"/>
      <c r="AN505" s="78"/>
      <c r="AO505" s="78"/>
      <c r="AP505" s="78"/>
      <c r="AQ505" s="78"/>
      <c r="AR505" s="78"/>
      <c r="AS505" s="78"/>
      <c r="AT505" s="78"/>
      <c r="AU505" s="78"/>
      <c r="AV505" s="78"/>
      <c r="AW505" s="78"/>
      <c r="AX505" s="78"/>
      <c r="AY505" s="78"/>
      <c r="AZ505" s="78"/>
      <c r="BA505" s="78"/>
      <c r="BB505" s="78"/>
      <c r="BC505" s="78"/>
      <c r="BD505" s="78"/>
      <c r="BE505" s="78"/>
      <c r="BF505" s="78"/>
      <c r="BG505" s="78"/>
      <c r="BH505" s="78"/>
      <c r="BI505" s="78"/>
      <c r="BJ505" s="78"/>
      <c r="BK505" s="78"/>
      <c r="BL505" s="78"/>
    </row>
    <row r="506" spans="2:64" x14ac:dyDescent="0.25">
      <c r="B506" s="78"/>
      <c r="G506" s="14"/>
      <c r="M506" s="14"/>
      <c r="O506" s="78"/>
      <c r="P506" s="78"/>
      <c r="Q506" s="78"/>
      <c r="R506" s="78"/>
      <c r="S506" s="78"/>
      <c r="T506" s="78"/>
      <c r="U506" s="78"/>
      <c r="V506" s="78"/>
      <c r="W506" s="78"/>
      <c r="X506" s="78"/>
      <c r="Y506" s="78"/>
      <c r="Z506" s="78"/>
      <c r="AA506" s="78"/>
      <c r="AB506" s="78"/>
      <c r="AC506" s="78"/>
      <c r="AD506" s="78"/>
      <c r="AE506" s="78"/>
      <c r="AF506" s="78"/>
      <c r="AG506" s="78"/>
      <c r="AH506" s="78"/>
      <c r="AI506" s="78"/>
      <c r="AJ506" s="78"/>
      <c r="AK506" s="78"/>
      <c r="AL506" s="78"/>
      <c r="AM506" s="78"/>
      <c r="AN506" s="78"/>
      <c r="AO506" s="78"/>
      <c r="AP506" s="78"/>
      <c r="AQ506" s="78"/>
      <c r="AR506" s="78"/>
      <c r="AS506" s="78"/>
      <c r="AT506" s="78"/>
      <c r="AU506" s="78"/>
      <c r="AV506" s="78"/>
      <c r="AW506" s="78"/>
      <c r="AX506" s="78"/>
      <c r="AY506" s="78"/>
      <c r="AZ506" s="78"/>
      <c r="BA506" s="78"/>
      <c r="BB506" s="78"/>
      <c r="BC506" s="78"/>
      <c r="BD506" s="78"/>
      <c r="BE506" s="78"/>
      <c r="BF506" s="78"/>
      <c r="BG506" s="78"/>
      <c r="BH506" s="78"/>
      <c r="BI506" s="78"/>
      <c r="BJ506" s="78"/>
      <c r="BK506" s="78"/>
      <c r="BL506" s="78"/>
    </row>
    <row r="507" spans="2:64" x14ac:dyDescent="0.25">
      <c r="B507" s="78"/>
      <c r="G507" s="14"/>
      <c r="M507" s="14"/>
      <c r="O507" s="78"/>
      <c r="P507" s="78"/>
      <c r="Q507" s="78"/>
      <c r="R507" s="78"/>
      <c r="S507" s="78"/>
      <c r="T507" s="78"/>
      <c r="U507" s="78"/>
      <c r="V507" s="78"/>
      <c r="W507" s="78"/>
      <c r="X507" s="78"/>
      <c r="Y507" s="78"/>
      <c r="Z507" s="78"/>
      <c r="AA507" s="78"/>
      <c r="AB507" s="78"/>
      <c r="AC507" s="78"/>
      <c r="AD507" s="78"/>
      <c r="AE507" s="78"/>
      <c r="AF507" s="78"/>
      <c r="AG507" s="78"/>
      <c r="AH507" s="78"/>
      <c r="AI507" s="78"/>
      <c r="AJ507" s="78"/>
      <c r="AK507" s="78"/>
      <c r="AL507" s="78"/>
      <c r="AM507" s="78"/>
      <c r="AN507" s="78"/>
      <c r="AO507" s="78"/>
      <c r="AP507" s="78"/>
      <c r="AQ507" s="78"/>
      <c r="AR507" s="78"/>
      <c r="AS507" s="78"/>
      <c r="AT507" s="78"/>
      <c r="AU507" s="78"/>
      <c r="AV507" s="78"/>
      <c r="AW507" s="78"/>
      <c r="AX507" s="78"/>
      <c r="AY507" s="78"/>
      <c r="AZ507" s="78"/>
      <c r="BA507" s="78"/>
      <c r="BB507" s="78"/>
      <c r="BC507" s="78"/>
      <c r="BD507" s="78"/>
      <c r="BE507" s="78"/>
      <c r="BF507" s="78"/>
      <c r="BG507" s="78"/>
      <c r="BH507" s="78"/>
      <c r="BI507" s="78"/>
      <c r="BJ507" s="78"/>
      <c r="BK507" s="78"/>
      <c r="BL507" s="78"/>
    </row>
    <row r="508" spans="2:64" x14ac:dyDescent="0.25">
      <c r="B508" s="78"/>
      <c r="G508" s="14"/>
      <c r="M508" s="14"/>
      <c r="O508" s="78"/>
      <c r="P508" s="78"/>
      <c r="Q508" s="78"/>
      <c r="R508" s="78"/>
      <c r="S508" s="78"/>
      <c r="T508" s="78"/>
      <c r="U508" s="78"/>
      <c r="V508" s="78"/>
      <c r="W508" s="78"/>
      <c r="X508" s="78"/>
      <c r="Y508" s="78"/>
      <c r="Z508" s="78"/>
      <c r="AA508" s="78"/>
      <c r="AB508" s="78"/>
      <c r="AC508" s="78"/>
      <c r="AD508" s="78"/>
      <c r="AE508" s="78"/>
      <c r="AF508" s="78"/>
      <c r="AG508" s="78"/>
      <c r="AH508" s="78"/>
      <c r="AI508" s="78"/>
      <c r="AJ508" s="78"/>
      <c r="AK508" s="78"/>
      <c r="AL508" s="78"/>
      <c r="AM508" s="78"/>
      <c r="AN508" s="78"/>
      <c r="AO508" s="78"/>
      <c r="AP508" s="78"/>
      <c r="AQ508" s="78"/>
      <c r="AR508" s="78"/>
      <c r="AS508" s="78"/>
      <c r="AT508" s="78"/>
      <c r="AU508" s="78"/>
      <c r="AV508" s="78"/>
      <c r="AW508" s="78"/>
      <c r="AX508" s="78"/>
      <c r="AY508" s="78"/>
      <c r="AZ508" s="78"/>
      <c r="BA508" s="78"/>
      <c r="BB508" s="78"/>
      <c r="BC508" s="78"/>
      <c r="BD508" s="78"/>
      <c r="BE508" s="78"/>
      <c r="BF508" s="78"/>
      <c r="BG508" s="78"/>
      <c r="BH508" s="78"/>
      <c r="BI508" s="78"/>
      <c r="BJ508" s="78"/>
      <c r="BK508" s="78"/>
      <c r="BL508" s="78"/>
    </row>
    <row r="509" spans="2:64" x14ac:dyDescent="0.25">
      <c r="B509" s="78"/>
      <c r="G509" s="14"/>
      <c r="M509" s="14"/>
      <c r="O509" s="78"/>
      <c r="P509" s="78"/>
      <c r="Q509" s="78"/>
      <c r="R509" s="78"/>
      <c r="S509" s="78"/>
      <c r="T509" s="78"/>
      <c r="U509" s="78"/>
      <c r="V509" s="78"/>
      <c r="W509" s="78"/>
      <c r="X509" s="78"/>
      <c r="Y509" s="78"/>
      <c r="Z509" s="78"/>
      <c r="AA509" s="78"/>
      <c r="AB509" s="78"/>
      <c r="AC509" s="78"/>
      <c r="AD509" s="78"/>
      <c r="AE509" s="78"/>
      <c r="AF509" s="78"/>
      <c r="AG509" s="78"/>
      <c r="AH509" s="78"/>
      <c r="AI509" s="78"/>
      <c r="AJ509" s="78"/>
      <c r="AK509" s="78"/>
      <c r="AL509" s="78"/>
      <c r="AM509" s="78"/>
      <c r="AN509" s="78"/>
      <c r="AO509" s="78"/>
      <c r="AP509" s="78"/>
      <c r="AQ509" s="78"/>
      <c r="AR509" s="78"/>
      <c r="AS509" s="78"/>
      <c r="AT509" s="78"/>
      <c r="AU509" s="78"/>
      <c r="AV509" s="78"/>
      <c r="AW509" s="78"/>
      <c r="AX509" s="78"/>
      <c r="AY509" s="78"/>
      <c r="AZ509" s="78"/>
      <c r="BA509" s="78"/>
      <c r="BB509" s="78"/>
      <c r="BC509" s="78"/>
      <c r="BD509" s="78"/>
      <c r="BE509" s="78"/>
      <c r="BF509" s="78"/>
      <c r="BG509" s="78"/>
      <c r="BH509" s="78"/>
      <c r="BI509" s="78"/>
      <c r="BJ509" s="78"/>
      <c r="BK509" s="78"/>
      <c r="BL509" s="78"/>
    </row>
    <row r="510" spans="2:64" x14ac:dyDescent="0.25">
      <c r="B510" s="78"/>
      <c r="G510" s="14"/>
      <c r="M510" s="14"/>
      <c r="O510" s="78"/>
      <c r="P510" s="78"/>
      <c r="Q510" s="78"/>
      <c r="R510" s="78"/>
      <c r="S510" s="78"/>
      <c r="T510" s="78"/>
      <c r="U510" s="78"/>
      <c r="V510" s="78"/>
      <c r="W510" s="78"/>
      <c r="X510" s="78"/>
      <c r="Y510" s="78"/>
      <c r="Z510" s="78"/>
      <c r="AA510" s="78"/>
      <c r="AB510" s="78"/>
      <c r="AC510" s="78"/>
      <c r="AD510" s="78"/>
      <c r="AE510" s="78"/>
      <c r="AF510" s="78"/>
      <c r="AG510" s="78"/>
      <c r="AH510" s="78"/>
      <c r="AI510" s="78"/>
      <c r="AJ510" s="78"/>
      <c r="AK510" s="78"/>
      <c r="AL510" s="78"/>
      <c r="AM510" s="78"/>
      <c r="AN510" s="78"/>
      <c r="AO510" s="78"/>
      <c r="AP510" s="78"/>
      <c r="AQ510" s="78"/>
      <c r="AR510" s="78"/>
      <c r="AS510" s="78"/>
      <c r="AT510" s="78"/>
      <c r="AU510" s="78"/>
      <c r="AV510" s="78"/>
      <c r="AW510" s="78"/>
      <c r="AX510" s="78"/>
      <c r="AY510" s="78"/>
      <c r="AZ510" s="78"/>
      <c r="BA510" s="78"/>
      <c r="BB510" s="78"/>
      <c r="BC510" s="78"/>
      <c r="BD510" s="78"/>
      <c r="BE510" s="78"/>
      <c r="BF510" s="78"/>
      <c r="BG510" s="78"/>
      <c r="BH510" s="78"/>
      <c r="BI510" s="78"/>
      <c r="BJ510" s="78"/>
      <c r="BK510" s="78"/>
      <c r="BL510" s="78"/>
    </row>
    <row r="511" spans="2:64" x14ac:dyDescent="0.25">
      <c r="B511" s="78"/>
      <c r="G511" s="14"/>
      <c r="M511" s="14"/>
      <c r="O511" s="78"/>
      <c r="P511" s="78"/>
      <c r="Q511" s="78"/>
      <c r="R511" s="78"/>
      <c r="S511" s="78"/>
      <c r="T511" s="78"/>
      <c r="U511" s="78"/>
      <c r="V511" s="78"/>
      <c r="W511" s="78"/>
      <c r="X511" s="78"/>
      <c r="Y511" s="78"/>
      <c r="Z511" s="78"/>
      <c r="AA511" s="78"/>
      <c r="AB511" s="78"/>
      <c r="AC511" s="78"/>
      <c r="AD511" s="78"/>
      <c r="AE511" s="78"/>
      <c r="AF511" s="78"/>
      <c r="AG511" s="78"/>
      <c r="AH511" s="78"/>
      <c r="AI511" s="78"/>
      <c r="AJ511" s="78"/>
      <c r="AK511" s="78"/>
      <c r="AL511" s="78"/>
      <c r="AM511" s="78"/>
      <c r="AN511" s="78"/>
      <c r="AO511" s="78"/>
      <c r="AP511" s="78"/>
      <c r="AQ511" s="78"/>
      <c r="AR511" s="78"/>
      <c r="AS511" s="78"/>
      <c r="AT511" s="78"/>
      <c r="AU511" s="78"/>
      <c r="AV511" s="78"/>
      <c r="AW511" s="78"/>
      <c r="AX511" s="78"/>
      <c r="AY511" s="78"/>
      <c r="AZ511" s="78"/>
      <c r="BA511" s="78"/>
      <c r="BB511" s="78"/>
      <c r="BC511" s="78"/>
      <c r="BD511" s="78"/>
      <c r="BE511" s="78"/>
      <c r="BF511" s="78"/>
      <c r="BG511" s="78"/>
      <c r="BH511" s="78"/>
      <c r="BI511" s="78"/>
      <c r="BJ511" s="78"/>
      <c r="BK511" s="78"/>
      <c r="BL511" s="78"/>
    </row>
    <row r="512" spans="2:64" x14ac:dyDescent="0.25">
      <c r="B512" s="78"/>
      <c r="G512" s="14"/>
      <c r="M512" s="14"/>
      <c r="O512" s="78"/>
      <c r="P512" s="78"/>
      <c r="Q512" s="78"/>
      <c r="R512" s="78"/>
      <c r="S512" s="78"/>
      <c r="T512" s="78"/>
      <c r="U512" s="78"/>
      <c r="V512" s="78"/>
      <c r="W512" s="78"/>
      <c r="X512" s="78"/>
      <c r="Y512" s="78"/>
      <c r="Z512" s="78"/>
      <c r="AA512" s="78"/>
      <c r="AB512" s="78"/>
      <c r="AC512" s="78"/>
      <c r="AD512" s="78"/>
      <c r="AE512" s="78"/>
      <c r="AF512" s="78"/>
      <c r="AG512" s="78"/>
      <c r="AH512" s="78"/>
      <c r="AI512" s="78"/>
      <c r="AJ512" s="78"/>
      <c r="AK512" s="78"/>
      <c r="AL512" s="78"/>
      <c r="AM512" s="78"/>
      <c r="AN512" s="78"/>
      <c r="AO512" s="78"/>
      <c r="AP512" s="78"/>
      <c r="AQ512" s="78"/>
      <c r="AR512" s="78"/>
      <c r="AS512" s="78"/>
      <c r="AT512" s="78"/>
      <c r="AU512" s="78"/>
      <c r="AV512" s="78"/>
      <c r="AW512" s="78"/>
      <c r="AX512" s="78"/>
      <c r="AY512" s="78"/>
      <c r="AZ512" s="78"/>
      <c r="BA512" s="78"/>
      <c r="BB512" s="78"/>
      <c r="BC512" s="78"/>
      <c r="BD512" s="78"/>
      <c r="BE512" s="78"/>
      <c r="BF512" s="78"/>
      <c r="BG512" s="78"/>
      <c r="BH512" s="78"/>
      <c r="BI512" s="78"/>
      <c r="BJ512" s="78"/>
      <c r="BK512" s="78"/>
      <c r="BL512" s="78"/>
    </row>
    <row r="513" spans="2:64" x14ac:dyDescent="0.25">
      <c r="B513" s="78"/>
      <c r="G513" s="14"/>
      <c r="M513" s="14"/>
      <c r="O513" s="78"/>
      <c r="P513" s="78"/>
      <c r="Q513" s="78"/>
      <c r="R513" s="78"/>
      <c r="S513" s="78"/>
      <c r="T513" s="78"/>
      <c r="U513" s="78"/>
      <c r="V513" s="78"/>
      <c r="W513" s="78"/>
      <c r="X513" s="78"/>
      <c r="Y513" s="78"/>
      <c r="Z513" s="78"/>
      <c r="AA513" s="78"/>
      <c r="AB513" s="78"/>
      <c r="AC513" s="78"/>
      <c r="AD513" s="78"/>
      <c r="AE513" s="78"/>
      <c r="AF513" s="78"/>
      <c r="AG513" s="78"/>
      <c r="AH513" s="78"/>
      <c r="AI513" s="78"/>
      <c r="AJ513" s="78"/>
      <c r="AK513" s="78"/>
      <c r="AL513" s="78"/>
      <c r="AM513" s="78"/>
      <c r="AN513" s="78"/>
      <c r="AO513" s="78"/>
      <c r="AP513" s="78"/>
      <c r="AQ513" s="78"/>
      <c r="AR513" s="78"/>
      <c r="AS513" s="78"/>
      <c r="AT513" s="78"/>
      <c r="AU513" s="78"/>
      <c r="AV513" s="78"/>
      <c r="AW513" s="78"/>
      <c r="AX513" s="78"/>
      <c r="AY513" s="78"/>
      <c r="AZ513" s="78"/>
      <c r="BA513" s="78"/>
      <c r="BB513" s="78"/>
      <c r="BC513" s="78"/>
      <c r="BD513" s="78"/>
      <c r="BE513" s="78"/>
      <c r="BF513" s="78"/>
      <c r="BG513" s="78"/>
      <c r="BH513" s="78"/>
      <c r="BI513" s="78"/>
      <c r="BJ513" s="78"/>
      <c r="BK513" s="78"/>
      <c r="BL513" s="78"/>
    </row>
    <row r="514" spans="2:64" x14ac:dyDescent="0.25">
      <c r="B514" s="78"/>
      <c r="G514" s="14"/>
      <c r="M514" s="14"/>
      <c r="O514" s="78"/>
      <c r="P514" s="78"/>
      <c r="Q514" s="78"/>
      <c r="R514" s="78"/>
      <c r="S514" s="78"/>
      <c r="T514" s="78"/>
      <c r="U514" s="78"/>
      <c r="V514" s="78"/>
      <c r="W514" s="78"/>
      <c r="X514" s="78"/>
      <c r="Y514" s="78"/>
      <c r="Z514" s="78"/>
      <c r="AA514" s="78"/>
      <c r="AB514" s="78"/>
      <c r="AC514" s="78"/>
      <c r="AD514" s="78"/>
      <c r="AE514" s="78"/>
      <c r="AF514" s="78"/>
      <c r="AG514" s="78"/>
      <c r="AH514" s="78"/>
      <c r="AI514" s="78"/>
      <c r="AJ514" s="78"/>
      <c r="AK514" s="78"/>
      <c r="AL514" s="78"/>
      <c r="AM514" s="78"/>
      <c r="AN514" s="78"/>
      <c r="AO514" s="78"/>
      <c r="AP514" s="78"/>
      <c r="AQ514" s="78"/>
      <c r="AR514" s="78"/>
      <c r="AS514" s="78"/>
      <c r="AT514" s="78"/>
      <c r="AU514" s="78"/>
      <c r="AV514" s="78"/>
      <c r="AW514" s="78"/>
      <c r="AX514" s="78"/>
      <c r="AY514" s="78"/>
      <c r="AZ514" s="78"/>
      <c r="BA514" s="78"/>
      <c r="BB514" s="78"/>
      <c r="BC514" s="78"/>
      <c r="BD514" s="78"/>
      <c r="BE514" s="78"/>
      <c r="BF514" s="78"/>
      <c r="BG514" s="78"/>
      <c r="BH514" s="78"/>
      <c r="BI514" s="78"/>
      <c r="BJ514" s="78"/>
      <c r="BK514" s="78"/>
      <c r="BL514" s="78"/>
    </row>
    <row r="515" spans="2:64" x14ac:dyDescent="0.25">
      <c r="B515" s="78"/>
      <c r="G515" s="14"/>
      <c r="M515" s="14"/>
      <c r="O515" s="78"/>
      <c r="P515" s="78"/>
      <c r="Q515" s="78"/>
      <c r="R515" s="78"/>
      <c r="S515" s="78"/>
      <c r="T515" s="78"/>
      <c r="U515" s="78"/>
      <c r="V515" s="78"/>
      <c r="W515" s="78"/>
      <c r="X515" s="78"/>
      <c r="Y515" s="78"/>
      <c r="Z515" s="78"/>
      <c r="AA515" s="78"/>
      <c r="AB515" s="78"/>
      <c r="AC515" s="78"/>
      <c r="AD515" s="78"/>
      <c r="AE515" s="78"/>
      <c r="AF515" s="78"/>
      <c r="AG515" s="78"/>
      <c r="AH515" s="78"/>
      <c r="AI515" s="78"/>
      <c r="AJ515" s="78"/>
      <c r="AK515" s="78"/>
      <c r="AL515" s="78"/>
      <c r="AM515" s="78"/>
      <c r="AN515" s="78"/>
      <c r="AO515" s="78"/>
      <c r="AP515" s="78"/>
      <c r="AQ515" s="78"/>
      <c r="AR515" s="78"/>
      <c r="AS515" s="78"/>
      <c r="AT515" s="78"/>
      <c r="AU515" s="78"/>
      <c r="AV515" s="78"/>
      <c r="AW515" s="78"/>
      <c r="AX515" s="78"/>
      <c r="AY515" s="78"/>
      <c r="AZ515" s="78"/>
      <c r="BA515" s="78"/>
      <c r="BB515" s="78"/>
      <c r="BC515" s="78"/>
      <c r="BD515" s="78"/>
      <c r="BE515" s="78"/>
      <c r="BF515" s="78"/>
      <c r="BG515" s="78"/>
      <c r="BH515" s="78"/>
      <c r="BI515" s="78"/>
      <c r="BJ515" s="78"/>
      <c r="BK515" s="78"/>
      <c r="BL515" s="78"/>
    </row>
    <row r="516" spans="2:64" x14ac:dyDescent="0.25">
      <c r="B516" s="78"/>
      <c r="G516" s="14"/>
      <c r="M516" s="14"/>
      <c r="O516" s="78"/>
      <c r="P516" s="78"/>
      <c r="Q516" s="78"/>
      <c r="R516" s="78"/>
      <c r="S516" s="78"/>
      <c r="T516" s="78"/>
      <c r="U516" s="78"/>
      <c r="V516" s="78"/>
      <c r="W516" s="78"/>
      <c r="X516" s="78"/>
      <c r="Y516" s="78"/>
      <c r="Z516" s="78"/>
      <c r="AA516" s="78"/>
      <c r="AB516" s="78"/>
      <c r="AC516" s="78"/>
      <c r="AD516" s="78"/>
      <c r="AE516" s="78"/>
      <c r="AF516" s="78"/>
      <c r="AG516" s="78"/>
      <c r="AH516" s="78"/>
      <c r="AI516" s="78"/>
      <c r="AJ516" s="78"/>
      <c r="AK516" s="78"/>
      <c r="AL516" s="78"/>
      <c r="AM516" s="78"/>
      <c r="AN516" s="78"/>
      <c r="AO516" s="78"/>
      <c r="AP516" s="78"/>
      <c r="AQ516" s="78"/>
      <c r="AR516" s="78"/>
      <c r="AS516" s="78"/>
      <c r="AT516" s="78"/>
      <c r="AU516" s="78"/>
      <c r="AV516" s="78"/>
      <c r="AW516" s="78"/>
      <c r="AX516" s="78"/>
      <c r="AY516" s="78"/>
      <c r="AZ516" s="78"/>
      <c r="BA516" s="78"/>
      <c r="BB516" s="78"/>
      <c r="BC516" s="78"/>
      <c r="BD516" s="78"/>
      <c r="BE516" s="78"/>
      <c r="BF516" s="78"/>
      <c r="BG516" s="78"/>
      <c r="BH516" s="78"/>
      <c r="BI516" s="78"/>
      <c r="BJ516" s="78"/>
      <c r="BK516" s="78"/>
      <c r="BL516" s="78"/>
    </row>
    <row r="517" spans="2:64" x14ac:dyDescent="0.25">
      <c r="B517" s="78"/>
      <c r="G517" s="14"/>
      <c r="M517" s="14"/>
      <c r="O517" s="78"/>
      <c r="P517" s="78"/>
      <c r="Q517" s="78"/>
      <c r="R517" s="78"/>
      <c r="S517" s="78"/>
      <c r="T517" s="78"/>
      <c r="U517" s="78"/>
      <c r="V517" s="78"/>
      <c r="W517" s="78"/>
      <c r="X517" s="78"/>
      <c r="Y517" s="78"/>
      <c r="Z517" s="78"/>
      <c r="AA517" s="78"/>
      <c r="AB517" s="78"/>
      <c r="AC517" s="78"/>
      <c r="AD517" s="78"/>
      <c r="AE517" s="78"/>
      <c r="AF517" s="78"/>
      <c r="AG517" s="78"/>
      <c r="AH517" s="78"/>
      <c r="AI517" s="78"/>
      <c r="AJ517" s="78"/>
      <c r="AK517" s="78"/>
      <c r="AL517" s="78"/>
      <c r="AM517" s="78"/>
      <c r="AN517" s="78"/>
      <c r="AO517" s="78"/>
      <c r="AP517" s="78"/>
      <c r="AQ517" s="78"/>
      <c r="AR517" s="78"/>
      <c r="AS517" s="78"/>
      <c r="AT517" s="78"/>
      <c r="AU517" s="78"/>
      <c r="AV517" s="78"/>
      <c r="AW517" s="78"/>
      <c r="AX517" s="78"/>
      <c r="AY517" s="78"/>
      <c r="AZ517" s="78"/>
      <c r="BA517" s="78"/>
      <c r="BB517" s="78"/>
      <c r="BC517" s="78"/>
      <c r="BD517" s="78"/>
      <c r="BE517" s="78"/>
      <c r="BF517" s="78"/>
      <c r="BG517" s="78"/>
      <c r="BH517" s="78"/>
      <c r="BI517" s="78"/>
      <c r="BJ517" s="78"/>
      <c r="BK517" s="78"/>
      <c r="BL517" s="78"/>
    </row>
    <row r="518" spans="2:64" x14ac:dyDescent="0.25">
      <c r="B518" s="78"/>
      <c r="G518" s="14"/>
      <c r="M518" s="14"/>
      <c r="O518" s="78"/>
      <c r="P518" s="78"/>
      <c r="Q518" s="78"/>
      <c r="R518" s="78"/>
      <c r="S518" s="78"/>
      <c r="T518" s="78"/>
      <c r="U518" s="78"/>
      <c r="V518" s="78"/>
      <c r="W518" s="78"/>
      <c r="X518" s="78"/>
      <c r="Y518" s="78"/>
      <c r="Z518" s="78"/>
      <c r="AA518" s="78"/>
      <c r="AB518" s="78"/>
      <c r="AC518" s="78"/>
      <c r="AD518" s="78"/>
      <c r="AE518" s="78"/>
      <c r="AF518" s="78"/>
      <c r="AG518" s="78"/>
      <c r="AH518" s="78"/>
      <c r="AI518" s="78"/>
      <c r="AJ518" s="78"/>
      <c r="AK518" s="78"/>
      <c r="AL518" s="78"/>
      <c r="AM518" s="78"/>
      <c r="AN518" s="78"/>
      <c r="AO518" s="78"/>
      <c r="AP518" s="78"/>
      <c r="AQ518" s="78"/>
      <c r="AR518" s="78"/>
      <c r="AS518" s="78"/>
      <c r="AT518" s="78"/>
      <c r="AU518" s="78"/>
      <c r="AV518" s="78"/>
      <c r="AW518" s="78"/>
      <c r="AX518" s="78"/>
      <c r="AY518" s="78"/>
      <c r="AZ518" s="78"/>
      <c r="BA518" s="78"/>
      <c r="BB518" s="78"/>
      <c r="BC518" s="78"/>
      <c r="BD518" s="78"/>
      <c r="BE518" s="78"/>
      <c r="BF518" s="78"/>
      <c r="BG518" s="78"/>
      <c r="BH518" s="78"/>
      <c r="BI518" s="78"/>
      <c r="BJ518" s="78"/>
      <c r="BK518" s="78"/>
      <c r="BL518" s="78"/>
    </row>
    <row r="519" spans="2:64" x14ac:dyDescent="0.25">
      <c r="B519" s="78"/>
      <c r="G519" s="14"/>
      <c r="M519" s="14"/>
      <c r="O519" s="78"/>
      <c r="P519" s="78"/>
      <c r="Q519" s="78"/>
      <c r="R519" s="78"/>
      <c r="S519" s="78"/>
      <c r="T519" s="78"/>
      <c r="U519" s="78"/>
      <c r="V519" s="78"/>
      <c r="W519" s="78"/>
      <c r="X519" s="78"/>
      <c r="Y519" s="78"/>
      <c r="Z519" s="78"/>
      <c r="AA519" s="78"/>
      <c r="AB519" s="78"/>
      <c r="AC519" s="78"/>
      <c r="AD519" s="78"/>
      <c r="AE519" s="78"/>
      <c r="AF519" s="78"/>
      <c r="AG519" s="78"/>
      <c r="AH519" s="78"/>
      <c r="AI519" s="78"/>
      <c r="AJ519" s="78"/>
      <c r="AK519" s="78"/>
      <c r="AL519" s="78"/>
      <c r="AM519" s="78"/>
      <c r="AN519" s="78"/>
      <c r="AO519" s="78"/>
      <c r="AP519" s="78"/>
      <c r="AQ519" s="78"/>
      <c r="AR519" s="78"/>
      <c r="AS519" s="78"/>
      <c r="AT519" s="78"/>
      <c r="AU519" s="78"/>
      <c r="AV519" s="78"/>
      <c r="AW519" s="78"/>
      <c r="AX519" s="78"/>
      <c r="AY519" s="78"/>
      <c r="AZ519" s="78"/>
      <c r="BA519" s="78"/>
      <c r="BB519" s="78"/>
      <c r="BC519" s="78"/>
      <c r="BD519" s="78"/>
      <c r="BE519" s="78"/>
      <c r="BF519" s="78"/>
      <c r="BG519" s="78"/>
      <c r="BH519" s="78"/>
      <c r="BI519" s="78"/>
      <c r="BJ519" s="78"/>
      <c r="BK519" s="78"/>
      <c r="BL519" s="78"/>
    </row>
    <row r="520" spans="2:64" x14ac:dyDescent="0.25">
      <c r="B520" s="78"/>
      <c r="G520" s="14"/>
      <c r="M520" s="14"/>
      <c r="O520" s="78"/>
      <c r="P520" s="78"/>
      <c r="Q520" s="78"/>
      <c r="R520" s="78"/>
      <c r="S520" s="78"/>
      <c r="T520" s="78"/>
      <c r="U520" s="78"/>
      <c r="V520" s="78"/>
      <c r="W520" s="78"/>
      <c r="X520" s="78"/>
      <c r="Y520" s="78"/>
      <c r="Z520" s="78"/>
      <c r="AA520" s="78"/>
      <c r="AB520" s="78"/>
      <c r="AC520" s="78"/>
      <c r="AD520" s="78"/>
      <c r="AE520" s="78"/>
      <c r="AF520" s="78"/>
      <c r="AG520" s="78"/>
      <c r="AH520" s="78"/>
      <c r="AI520" s="78"/>
      <c r="AJ520" s="78"/>
      <c r="AK520" s="78"/>
      <c r="AL520" s="78"/>
      <c r="AM520" s="78"/>
      <c r="AN520" s="78"/>
      <c r="AO520" s="78"/>
      <c r="AP520" s="78"/>
      <c r="AQ520" s="78"/>
      <c r="AR520" s="78"/>
      <c r="AS520" s="78"/>
      <c r="AT520" s="78"/>
      <c r="AU520" s="78"/>
      <c r="AV520" s="78"/>
      <c r="AW520" s="78"/>
      <c r="AX520" s="78"/>
      <c r="AY520" s="78"/>
      <c r="AZ520" s="78"/>
      <c r="BA520" s="78"/>
      <c r="BB520" s="78"/>
      <c r="BC520" s="78"/>
      <c r="BD520" s="78"/>
      <c r="BE520" s="78"/>
      <c r="BF520" s="78"/>
      <c r="BG520" s="78"/>
      <c r="BH520" s="78"/>
      <c r="BI520" s="78"/>
      <c r="BJ520" s="78"/>
      <c r="BK520" s="78"/>
      <c r="BL520" s="78"/>
    </row>
    <row r="521" spans="2:64" x14ac:dyDescent="0.25">
      <c r="B521" s="78"/>
      <c r="G521" s="14"/>
      <c r="M521" s="14"/>
      <c r="O521" s="78"/>
      <c r="P521" s="78"/>
      <c r="Q521" s="78"/>
      <c r="R521" s="78"/>
      <c r="S521" s="78"/>
      <c r="T521" s="78"/>
      <c r="U521" s="78"/>
      <c r="V521" s="78"/>
      <c r="W521" s="78"/>
      <c r="X521" s="78"/>
      <c r="Y521" s="78"/>
      <c r="Z521" s="78"/>
      <c r="AA521" s="78"/>
      <c r="AB521" s="78"/>
      <c r="AC521" s="78"/>
      <c r="AD521" s="78"/>
      <c r="AE521" s="78"/>
      <c r="AF521" s="78"/>
      <c r="AG521" s="78"/>
      <c r="AH521" s="78"/>
      <c r="AI521" s="78"/>
      <c r="AJ521" s="78"/>
      <c r="AK521" s="78"/>
      <c r="AL521" s="78"/>
      <c r="AM521" s="78"/>
      <c r="AN521" s="78"/>
      <c r="AO521" s="78"/>
      <c r="AP521" s="78"/>
      <c r="AQ521" s="78"/>
      <c r="AR521" s="78"/>
      <c r="AS521" s="78"/>
      <c r="AT521" s="78"/>
      <c r="AU521" s="78"/>
      <c r="AV521" s="78"/>
      <c r="AW521" s="78"/>
      <c r="AX521" s="78"/>
      <c r="AY521" s="78"/>
      <c r="AZ521" s="78"/>
      <c r="BA521" s="78"/>
      <c r="BB521" s="78"/>
      <c r="BC521" s="78"/>
      <c r="BD521" s="78"/>
      <c r="BE521" s="78"/>
      <c r="BF521" s="78"/>
      <c r="BG521" s="78"/>
      <c r="BH521" s="78"/>
      <c r="BI521" s="78"/>
      <c r="BJ521" s="78"/>
      <c r="BK521" s="78"/>
      <c r="BL521" s="78"/>
    </row>
    <row r="522" spans="2:64" x14ac:dyDescent="0.25">
      <c r="B522" s="78"/>
      <c r="G522" s="14"/>
      <c r="M522" s="14"/>
      <c r="O522" s="78"/>
      <c r="P522" s="78"/>
      <c r="Q522" s="78"/>
      <c r="R522" s="78"/>
      <c r="S522" s="78"/>
      <c r="T522" s="78"/>
      <c r="U522" s="78"/>
      <c r="V522" s="78"/>
      <c r="W522" s="78"/>
      <c r="X522" s="78"/>
      <c r="Y522" s="78"/>
      <c r="Z522" s="78"/>
      <c r="AA522" s="78"/>
      <c r="AB522" s="78"/>
      <c r="AC522" s="78"/>
      <c r="AD522" s="78"/>
      <c r="AE522" s="78"/>
      <c r="AF522" s="78"/>
      <c r="AG522" s="78"/>
      <c r="AH522" s="78"/>
      <c r="AI522" s="78"/>
      <c r="AJ522" s="78"/>
      <c r="AK522" s="78"/>
      <c r="AL522" s="78"/>
      <c r="AM522" s="78"/>
      <c r="AN522" s="78"/>
      <c r="AO522" s="78"/>
      <c r="AP522" s="78"/>
      <c r="AQ522" s="78"/>
      <c r="AR522" s="78"/>
      <c r="AS522" s="78"/>
      <c r="AT522" s="78"/>
      <c r="AU522" s="78"/>
      <c r="AV522" s="78"/>
      <c r="AW522" s="78"/>
      <c r="AX522" s="78"/>
      <c r="AY522" s="78"/>
      <c r="AZ522" s="78"/>
      <c r="BA522" s="78"/>
      <c r="BB522" s="78"/>
      <c r="BC522" s="78"/>
      <c r="BD522" s="78"/>
      <c r="BE522" s="78"/>
      <c r="BF522" s="78"/>
      <c r="BG522" s="78"/>
      <c r="BH522" s="78"/>
      <c r="BI522" s="78"/>
      <c r="BJ522" s="78"/>
      <c r="BK522" s="78"/>
      <c r="BL522" s="78"/>
    </row>
    <row r="523" spans="2:64" x14ac:dyDescent="0.25">
      <c r="B523" s="78"/>
      <c r="G523" s="14"/>
      <c r="M523" s="14"/>
      <c r="O523" s="78"/>
      <c r="P523" s="78"/>
      <c r="Q523" s="78"/>
      <c r="R523" s="78"/>
      <c r="S523" s="78"/>
      <c r="T523" s="78"/>
      <c r="U523" s="78"/>
      <c r="V523" s="78"/>
      <c r="W523" s="78"/>
      <c r="X523" s="78"/>
      <c r="Y523" s="78"/>
      <c r="Z523" s="78"/>
      <c r="AA523" s="78"/>
      <c r="AB523" s="78"/>
      <c r="AC523" s="78"/>
      <c r="AD523" s="78"/>
      <c r="AE523" s="78"/>
      <c r="AF523" s="78"/>
      <c r="AG523" s="78"/>
      <c r="AH523" s="78"/>
      <c r="AI523" s="78"/>
      <c r="AJ523" s="78"/>
      <c r="AK523" s="78"/>
      <c r="AL523" s="78"/>
      <c r="AM523" s="78"/>
      <c r="AN523" s="78"/>
      <c r="AO523" s="78"/>
      <c r="AP523" s="78"/>
      <c r="AQ523" s="78"/>
      <c r="AR523" s="78"/>
      <c r="AS523" s="78"/>
      <c r="AT523" s="78"/>
      <c r="AU523" s="78"/>
      <c r="AV523" s="78"/>
      <c r="AW523" s="78"/>
      <c r="AX523" s="78"/>
      <c r="AY523" s="78"/>
      <c r="AZ523" s="78"/>
      <c r="BA523" s="78"/>
      <c r="BB523" s="78"/>
      <c r="BC523" s="78"/>
      <c r="BD523" s="78"/>
      <c r="BE523" s="78"/>
      <c r="BF523" s="78"/>
      <c r="BG523" s="78"/>
      <c r="BH523" s="78"/>
      <c r="BI523" s="78"/>
      <c r="BJ523" s="78"/>
      <c r="BK523" s="78"/>
      <c r="BL523" s="78"/>
    </row>
    <row r="524" spans="2:64" x14ac:dyDescent="0.25">
      <c r="B524" s="78"/>
      <c r="G524" s="14"/>
      <c r="M524" s="14"/>
      <c r="O524" s="78"/>
      <c r="P524" s="78"/>
      <c r="Q524" s="78"/>
      <c r="R524" s="78"/>
      <c r="S524" s="78"/>
      <c r="T524" s="78"/>
      <c r="U524" s="78"/>
      <c r="V524" s="78"/>
      <c r="W524" s="78"/>
      <c r="X524" s="78"/>
      <c r="Y524" s="78"/>
      <c r="Z524" s="78"/>
      <c r="AA524" s="78"/>
      <c r="AB524" s="78"/>
      <c r="AC524" s="78"/>
      <c r="AD524" s="78"/>
      <c r="AE524" s="78"/>
      <c r="AF524" s="78"/>
      <c r="AG524" s="78"/>
      <c r="AH524" s="78"/>
      <c r="AI524" s="78"/>
      <c r="AJ524" s="78"/>
      <c r="AK524" s="78"/>
      <c r="AL524" s="78"/>
      <c r="AM524" s="78"/>
      <c r="AN524" s="78"/>
      <c r="AO524" s="78"/>
      <c r="AP524" s="78"/>
      <c r="AQ524" s="78"/>
      <c r="AR524" s="78"/>
      <c r="AS524" s="78"/>
      <c r="AT524" s="78"/>
      <c r="AU524" s="78"/>
      <c r="AV524" s="78"/>
      <c r="AW524" s="78"/>
      <c r="AX524" s="78"/>
      <c r="AY524" s="78"/>
      <c r="AZ524" s="78"/>
      <c r="BA524" s="78"/>
      <c r="BB524" s="78"/>
      <c r="BC524" s="78"/>
      <c r="BD524" s="78"/>
      <c r="BE524" s="78"/>
      <c r="BF524" s="78"/>
      <c r="BG524" s="78"/>
      <c r="BH524" s="78"/>
      <c r="BI524" s="78"/>
      <c r="BJ524" s="78"/>
      <c r="BK524" s="78"/>
      <c r="BL524" s="78"/>
    </row>
    <row r="525" spans="2:64" x14ac:dyDescent="0.25">
      <c r="B525" s="78"/>
      <c r="O525" s="78"/>
      <c r="P525" s="78"/>
      <c r="Q525" s="78"/>
      <c r="R525" s="78"/>
      <c r="S525" s="78"/>
      <c r="T525" s="78"/>
      <c r="U525" s="78"/>
      <c r="V525" s="78"/>
      <c r="W525" s="78"/>
      <c r="X525" s="78"/>
      <c r="Y525" s="78"/>
      <c r="Z525" s="78"/>
      <c r="AA525" s="78"/>
      <c r="AB525" s="78"/>
      <c r="AC525" s="78"/>
      <c r="AD525" s="78"/>
      <c r="AE525" s="78"/>
      <c r="AF525" s="78"/>
      <c r="AG525" s="78"/>
      <c r="AH525" s="78"/>
      <c r="AI525" s="78"/>
      <c r="AJ525" s="78"/>
      <c r="AK525" s="78"/>
      <c r="AL525" s="78"/>
      <c r="AM525" s="78"/>
      <c r="AN525" s="78"/>
      <c r="AO525" s="78"/>
      <c r="AP525" s="78"/>
      <c r="AQ525" s="78"/>
      <c r="AR525" s="78"/>
      <c r="AS525" s="78"/>
      <c r="AT525" s="78"/>
      <c r="AU525" s="78"/>
      <c r="AV525" s="78"/>
      <c r="AW525" s="78"/>
      <c r="AX525" s="78"/>
      <c r="AY525" s="78"/>
      <c r="AZ525" s="78"/>
      <c r="BA525" s="78"/>
      <c r="BB525" s="78"/>
      <c r="BC525" s="78"/>
      <c r="BD525" s="78"/>
      <c r="BE525" s="78"/>
      <c r="BF525" s="78"/>
      <c r="BG525" s="78"/>
      <c r="BH525" s="78"/>
      <c r="BI525" s="78"/>
      <c r="BJ525" s="78"/>
      <c r="BK525" s="78"/>
      <c r="BL525" s="78"/>
    </row>
  </sheetData>
  <sheetProtection password="DD71" sheet="1"/>
  <protectedRanges>
    <protectedRange sqref="D245:D254" name="Rango1_36"/>
    <protectedRange sqref="E321:E324" name="Rango1_4_1"/>
    <protectedRange sqref="E257:E260" name="Rango1_6_2"/>
    <protectedRange sqref="F257:F272 F173:F174 F249:F252" name="Rango1_2_2_2"/>
    <protectedRange sqref="E261:E262" name="Rango1_16_2_2"/>
    <protectedRange sqref="E263:E264" name="Rango1_4_3_1_3_2"/>
    <protectedRange sqref="E265:E272 E249:E252" name="Rango1_16_2_1_1_1_2"/>
    <protectedRange sqref="E239:E242" name="Rango1_16_2_1_1_1_2_1"/>
    <protectedRange sqref="F239:F242" name="Rango1_2_2_2_1"/>
    <protectedRange sqref="F171:F172" name="Rango1_2_2_2_2"/>
    <protectedRange sqref="D319:D320 D313:E314" name="Rango1_16_2_1_1_1_2_4"/>
  </protectedRanges>
  <autoFilter ref="A1:BV426" xr:uid="{D36B6F30-68D6-4E2F-8089-78F53B7B04EE}">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4" showButton="0"/>
    <filterColumn colId="65" showButton="0"/>
    <filterColumn colId="66" showButton="0"/>
    <filterColumn colId="67" showButton="0"/>
    <filterColumn colId="68" showButton="0"/>
    <filterColumn colId="69" showButton="0"/>
    <filterColumn colId="70" showButton="0"/>
    <filterColumn colId="71" showButton="0"/>
    <filterColumn colId="72" showButton="0"/>
  </autoFilter>
  <mergeCells count="3187">
    <mergeCell ref="A1:E2"/>
    <mergeCell ref="F1:BL1"/>
    <mergeCell ref="F2:BL2"/>
    <mergeCell ref="D161:E162"/>
    <mergeCell ref="F161:F162"/>
    <mergeCell ref="H161:H162"/>
    <mergeCell ref="I161:I162"/>
    <mergeCell ref="J161:J162"/>
    <mergeCell ref="K161:K162"/>
    <mergeCell ref="BU161:BU162"/>
    <mergeCell ref="BV161:BV162"/>
    <mergeCell ref="BM161:BM162"/>
    <mergeCell ref="BN161:BN162"/>
    <mergeCell ref="BO161:BO162"/>
    <mergeCell ref="L161:L162"/>
    <mergeCell ref="M161:M162"/>
    <mergeCell ref="N161:N162"/>
    <mergeCell ref="BR161:BR162"/>
    <mergeCell ref="BS161:BS162"/>
    <mergeCell ref="H267:H268"/>
    <mergeCell ref="I267:I268"/>
    <mergeCell ref="J267:J268"/>
    <mergeCell ref="BU223:BU224"/>
    <mergeCell ref="BV193:BV194"/>
    <mergeCell ref="BV207:BV208"/>
    <mergeCell ref="BV205:BV206"/>
    <mergeCell ref="BV203:BV204"/>
    <mergeCell ref="BV197:BV198"/>
    <mergeCell ref="BU227:BU228"/>
    <mergeCell ref="D63:E64"/>
    <mergeCell ref="C147:C160"/>
    <mergeCell ref="D55:D60"/>
    <mergeCell ref="C61:C62"/>
    <mergeCell ref="E81:E82"/>
    <mergeCell ref="D75:D82"/>
    <mergeCell ref="D67:D68"/>
    <mergeCell ref="D97:E98"/>
    <mergeCell ref="D99:E100"/>
    <mergeCell ref="K149:K150"/>
    <mergeCell ref="L149:L150"/>
    <mergeCell ref="BU147:BU148"/>
    <mergeCell ref="BU149:BU150"/>
    <mergeCell ref="M147:M148"/>
    <mergeCell ref="N147:N148"/>
    <mergeCell ref="BT149:BT150"/>
    <mergeCell ref="M149:M150"/>
    <mergeCell ref="BS149:BS150"/>
    <mergeCell ref="O426:BL426"/>
    <mergeCell ref="O424:AA424"/>
    <mergeCell ref="AB424:AM424"/>
    <mergeCell ref="AN424:AZ424"/>
    <mergeCell ref="BA424:BL424"/>
    <mergeCell ref="BV159:BV160"/>
    <mergeCell ref="BV265:BV266"/>
    <mergeCell ref="BV261:BV262"/>
    <mergeCell ref="BT259:BT260"/>
    <mergeCell ref="BT245:BT246"/>
    <mergeCell ref="BU253:BU254"/>
    <mergeCell ref="BV247:BV248"/>
    <mergeCell ref="O425:AM425"/>
    <mergeCell ref="AN425:BL425"/>
    <mergeCell ref="BV345:BV346"/>
    <mergeCell ref="BV343:BV344"/>
    <mergeCell ref="J155:J156"/>
    <mergeCell ref="BR157:BR158"/>
    <mergeCell ref="J157:J158"/>
    <mergeCell ref="L159:L160"/>
    <mergeCell ref="BU157:BU158"/>
    <mergeCell ref="BS159:BS160"/>
    <mergeCell ref="BT159:BT160"/>
    <mergeCell ref="BU159:BU160"/>
    <mergeCell ref="BR159:BR160"/>
    <mergeCell ref="L157:L158"/>
    <mergeCell ref="M157:M158"/>
    <mergeCell ref="M159:M160"/>
    <mergeCell ref="J323:J324"/>
    <mergeCell ref="K323:K324"/>
    <mergeCell ref="BQ161:BQ162"/>
    <mergeCell ref="BS415:BS416"/>
    <mergeCell ref="BS409:BS410"/>
    <mergeCell ref="BR363:BR364"/>
    <mergeCell ref="BS363:BS364"/>
    <mergeCell ref="BR407:BR408"/>
    <mergeCell ref="BR405:BR406"/>
    <mergeCell ref="BR359:BR360"/>
    <mergeCell ref="BS407:BS408"/>
    <mergeCell ref="BR353:BR354"/>
    <mergeCell ref="BS343:BS344"/>
    <mergeCell ref="BR339:BR340"/>
    <mergeCell ref="BR347:BR348"/>
    <mergeCell ref="BR341:BR342"/>
    <mergeCell ref="BS347:BS348"/>
    <mergeCell ref="BR409:BR410"/>
    <mergeCell ref="BR415:BR416"/>
    <mergeCell ref="BU151:BU152"/>
    <mergeCell ref="BT157:BT158"/>
    <mergeCell ref="BT153:BT154"/>
    <mergeCell ref="BU153:BU154"/>
    <mergeCell ref="BU155:BU156"/>
    <mergeCell ref="BT155:BT156"/>
    <mergeCell ref="BS157:BS158"/>
    <mergeCell ref="BR153:BR154"/>
    <mergeCell ref="BS153:BS154"/>
    <mergeCell ref="BR155:BR156"/>
    <mergeCell ref="BS155:BS156"/>
    <mergeCell ref="BU261:BU262"/>
    <mergeCell ref="BU343:BU344"/>
    <mergeCell ref="BV327:BV328"/>
    <mergeCell ref="BV297:BV298"/>
    <mergeCell ref="BU331:BU332"/>
    <mergeCell ref="BV331:BV332"/>
    <mergeCell ref="BV299:BV300"/>
    <mergeCell ref="BV335:BV336"/>
    <mergeCell ref="BV339:BV340"/>
    <mergeCell ref="BV351:BV352"/>
    <mergeCell ref="BS417:BS418"/>
    <mergeCell ref="BS413:BS414"/>
    <mergeCell ref="BR401:BR402"/>
    <mergeCell ref="BS405:BS406"/>
    <mergeCell ref="BU327:BU328"/>
    <mergeCell ref="BT341:BT342"/>
    <mergeCell ref="BU341:BU342"/>
    <mergeCell ref="BV341:BV342"/>
    <mergeCell ref="BT345:BT346"/>
    <mergeCell ref="BV417:BV418"/>
    <mergeCell ref="BU417:BU418"/>
    <mergeCell ref="BT417:BT418"/>
    <mergeCell ref="BT413:BT414"/>
    <mergeCell ref="BU413:BU414"/>
    <mergeCell ref="BR417:BR418"/>
    <mergeCell ref="BV415:BV416"/>
    <mergeCell ref="BR413:BR414"/>
    <mergeCell ref="BT415:BT416"/>
    <mergeCell ref="BU415:BU416"/>
    <mergeCell ref="BR361:BR362"/>
    <mergeCell ref="BR355:BR356"/>
    <mergeCell ref="BU345:BU346"/>
    <mergeCell ref="BT347:BT348"/>
    <mergeCell ref="BU225:BU226"/>
    <mergeCell ref="BT225:BT226"/>
    <mergeCell ref="BV231:BV232"/>
    <mergeCell ref="BV229:BV230"/>
    <mergeCell ref="BU203:BU204"/>
    <mergeCell ref="BV225:BV226"/>
    <mergeCell ref="BV219:BV220"/>
    <mergeCell ref="BV227:BV228"/>
    <mergeCell ref="BV223:BV224"/>
    <mergeCell ref="BR295:BR296"/>
    <mergeCell ref="BR289:BR290"/>
    <mergeCell ref="BU289:BU290"/>
    <mergeCell ref="BT289:BT290"/>
    <mergeCell ref="BS247:BS248"/>
    <mergeCell ref="BS265:BS266"/>
    <mergeCell ref="BT275:BT276"/>
    <mergeCell ref="BR279:BR280"/>
    <mergeCell ref="BT265:BT266"/>
    <mergeCell ref="BT253:BT254"/>
    <mergeCell ref="BT269:BT270"/>
    <mergeCell ref="BS261:BS262"/>
    <mergeCell ref="BT277:BT278"/>
    <mergeCell ref="BR261:BR262"/>
    <mergeCell ref="BU293:BU294"/>
    <mergeCell ref="BS267:BS268"/>
    <mergeCell ref="BU233:BU234"/>
    <mergeCell ref="BR273:BR274"/>
    <mergeCell ref="BS273:BS274"/>
    <mergeCell ref="BS289:BS290"/>
    <mergeCell ref="BV271:BV272"/>
    <mergeCell ref="BV279:BV280"/>
    <mergeCell ref="BV211:BV212"/>
    <mergeCell ref="BU195:BU196"/>
    <mergeCell ref="BS203:BS204"/>
    <mergeCell ref="BT205:BT206"/>
    <mergeCell ref="BT203:BT204"/>
    <mergeCell ref="BS201:BS202"/>
    <mergeCell ref="BT199:BT200"/>
    <mergeCell ref="BU191:BU192"/>
    <mergeCell ref="BV199:BV200"/>
    <mergeCell ref="BV195:BV196"/>
    <mergeCell ref="BV201:BV202"/>
    <mergeCell ref="BU197:BU198"/>
    <mergeCell ref="BU173:BU174"/>
    <mergeCell ref="BS183:BS184"/>
    <mergeCell ref="BS185:BS186"/>
    <mergeCell ref="BU189:BU190"/>
    <mergeCell ref="BT173:BT174"/>
    <mergeCell ref="BU181:BU182"/>
    <mergeCell ref="BU183:BU184"/>
    <mergeCell ref="BV183:BV184"/>
    <mergeCell ref="BU179:BU180"/>
    <mergeCell ref="BV187:BV188"/>
    <mergeCell ref="BV179:BV180"/>
    <mergeCell ref="BU187:BU188"/>
    <mergeCell ref="BV181:BV182"/>
    <mergeCell ref="BV185:BV186"/>
    <mergeCell ref="BU185:BU186"/>
    <mergeCell ref="BT193:BT194"/>
    <mergeCell ref="BT191:BT192"/>
    <mergeCell ref="BS45:BS46"/>
    <mergeCell ref="BS47:BS48"/>
    <mergeCell ref="BV41:BV42"/>
    <mergeCell ref="BU45:BU46"/>
    <mergeCell ref="BT45:BT46"/>
    <mergeCell ref="BR65:BR66"/>
    <mergeCell ref="BS65:BS66"/>
    <mergeCell ref="BT65:BT66"/>
    <mergeCell ref="BU65:BU66"/>
    <mergeCell ref="BV65:BV66"/>
    <mergeCell ref="BR63:BR64"/>
    <mergeCell ref="BU63:BU64"/>
    <mergeCell ref="BV63:BV64"/>
    <mergeCell ref="BT63:BT64"/>
    <mergeCell ref="BS63:BS64"/>
    <mergeCell ref="BR53:BR54"/>
    <mergeCell ref="BS187:BS188"/>
    <mergeCell ref="BT183:BT184"/>
    <mergeCell ref="BT181:BT182"/>
    <mergeCell ref="BT187:BT188"/>
    <mergeCell ref="BV147:BV148"/>
    <mergeCell ref="BS147:BS148"/>
    <mergeCell ref="BV149:BV150"/>
    <mergeCell ref="BV151:BV152"/>
    <mergeCell ref="BR151:BR152"/>
    <mergeCell ref="BR149:BR150"/>
    <mergeCell ref="BR147:BR148"/>
    <mergeCell ref="BV155:BV156"/>
    <mergeCell ref="BV153:BV154"/>
    <mergeCell ref="BV157:BV158"/>
    <mergeCell ref="BU167:BU168"/>
    <mergeCell ref="BT167:BT168"/>
    <mergeCell ref="BS167:BS168"/>
    <mergeCell ref="BS133:BS134"/>
    <mergeCell ref="BS139:BS140"/>
    <mergeCell ref="BS131:BS132"/>
    <mergeCell ref="BT129:BT130"/>
    <mergeCell ref="BS151:BS152"/>
    <mergeCell ref="BT147:BT148"/>
    <mergeCell ref="BT151:BT152"/>
    <mergeCell ref="BT161:BT162"/>
    <mergeCell ref="BV233:BV234"/>
    <mergeCell ref="BM83:BM84"/>
    <mergeCell ref="BO83:BO84"/>
    <mergeCell ref="BR97:BR98"/>
    <mergeCell ref="BU99:BU100"/>
    <mergeCell ref="BV99:BV100"/>
    <mergeCell ref="BP83:BP84"/>
    <mergeCell ref="BQ83:BQ84"/>
    <mergeCell ref="BU163:BU164"/>
    <mergeCell ref="BV163:BV164"/>
    <mergeCell ref="BU83:BU84"/>
    <mergeCell ref="BV145:BV146"/>
    <mergeCell ref="BT109:BT110"/>
    <mergeCell ref="BV101:BV102"/>
    <mergeCell ref="BT99:BT100"/>
    <mergeCell ref="BT111:BT112"/>
    <mergeCell ref="BU111:BU112"/>
    <mergeCell ref="BT101:BT102"/>
    <mergeCell ref="BV109:BV110"/>
    <mergeCell ref="BU129:BU130"/>
    <mergeCell ref="BV85:BV86"/>
    <mergeCell ref="K111:K112"/>
    <mergeCell ref="J107:J108"/>
    <mergeCell ref="L109:L110"/>
    <mergeCell ref="N105:N106"/>
    <mergeCell ref="BR135:BR136"/>
    <mergeCell ref="BR139:BR140"/>
    <mergeCell ref="BR133:BR134"/>
    <mergeCell ref="BR141:BR142"/>
    <mergeCell ref="BU101:BU102"/>
    <mergeCell ref="BR111:BR112"/>
    <mergeCell ref="BU109:BU110"/>
    <mergeCell ref="BU107:BU108"/>
    <mergeCell ref="BT115:BT116"/>
    <mergeCell ref="BS123:BS124"/>
    <mergeCell ref="BU115:BU116"/>
    <mergeCell ref="BT131:BT132"/>
    <mergeCell ref="BT123:BT124"/>
    <mergeCell ref="K137:K138"/>
    <mergeCell ref="L137:L138"/>
    <mergeCell ref="N135:N136"/>
    <mergeCell ref="M133:M134"/>
    <mergeCell ref="M139:M140"/>
    <mergeCell ref="L141:L142"/>
    <mergeCell ref="K139:K140"/>
    <mergeCell ref="K133:K134"/>
    <mergeCell ref="L133:L134"/>
    <mergeCell ref="J117:J118"/>
    <mergeCell ref="J111:J112"/>
    <mergeCell ref="M123:M124"/>
    <mergeCell ref="F97:F98"/>
    <mergeCell ref="BV97:BV98"/>
    <mergeCell ref="BU97:BU98"/>
    <mergeCell ref="BT97:BT98"/>
    <mergeCell ref="N97:N98"/>
    <mergeCell ref="M97:M98"/>
    <mergeCell ref="BO93:BO94"/>
    <mergeCell ref="BN93:BN94"/>
    <mergeCell ref="BU93:BU94"/>
    <mergeCell ref="BP93:BP94"/>
    <mergeCell ref="BQ93:BQ94"/>
    <mergeCell ref="BV95:BV96"/>
    <mergeCell ref="BU95:BU96"/>
    <mergeCell ref="BT95:BT96"/>
    <mergeCell ref="BR95:BR96"/>
    <mergeCell ref="BR93:BR94"/>
    <mergeCell ref="F101:F102"/>
    <mergeCell ref="H101:H102"/>
    <mergeCell ref="I101:I102"/>
    <mergeCell ref="J101:J102"/>
    <mergeCell ref="L99:L100"/>
    <mergeCell ref="J99:J100"/>
    <mergeCell ref="BV87:BV88"/>
    <mergeCell ref="BT89:BT90"/>
    <mergeCell ref="BU89:BU90"/>
    <mergeCell ref="BV89:BV90"/>
    <mergeCell ref="BT85:BT86"/>
    <mergeCell ref="BS89:BS90"/>
    <mergeCell ref="BV91:BV92"/>
    <mergeCell ref="M91:M92"/>
    <mergeCell ref="B93:B94"/>
    <mergeCell ref="C93:C94"/>
    <mergeCell ref="D93:E94"/>
    <mergeCell ref="F93:F94"/>
    <mergeCell ref="H93:H94"/>
    <mergeCell ref="BV93:BV94"/>
    <mergeCell ref="BT93:BT94"/>
    <mergeCell ref="N93:N94"/>
    <mergeCell ref="BU85:BU86"/>
    <mergeCell ref="H85:H86"/>
    <mergeCell ref="I93:I94"/>
    <mergeCell ref="K93:K94"/>
    <mergeCell ref="F91:F92"/>
    <mergeCell ref="H87:H88"/>
    <mergeCell ref="BS85:BS86"/>
    <mergeCell ref="I89:I90"/>
    <mergeCell ref="J91:J92"/>
    <mergeCell ref="K89:K90"/>
    <mergeCell ref="L89:L90"/>
    <mergeCell ref="K87:K88"/>
    <mergeCell ref="F85:F86"/>
    <mergeCell ref="BT91:BT92"/>
    <mergeCell ref="BU91:BU92"/>
    <mergeCell ref="N91:N92"/>
    <mergeCell ref="N87:N88"/>
    <mergeCell ref="BR91:BR92"/>
    <mergeCell ref="BR87:BR88"/>
    <mergeCell ref="A91:A92"/>
    <mergeCell ref="I85:I86"/>
    <mergeCell ref="J87:J88"/>
    <mergeCell ref="L91:L92"/>
    <mergeCell ref="BS87:BS88"/>
    <mergeCell ref="BT87:BT88"/>
    <mergeCell ref="BU87:BU88"/>
    <mergeCell ref="BU79:BU80"/>
    <mergeCell ref="BU77:BU78"/>
    <mergeCell ref="BS77:BS78"/>
    <mergeCell ref="BR77:BR78"/>
    <mergeCell ref="BR79:BR80"/>
    <mergeCell ref="BS79:BS80"/>
    <mergeCell ref="M79:M80"/>
    <mergeCell ref="BT77:BT78"/>
    <mergeCell ref="N79:N80"/>
    <mergeCell ref="BV83:BV84"/>
    <mergeCell ref="BT83:BT84"/>
    <mergeCell ref="H83:H84"/>
    <mergeCell ref="J83:J84"/>
    <mergeCell ref="BV79:BV80"/>
    <mergeCell ref="H81:H82"/>
    <mergeCell ref="I81:I82"/>
    <mergeCell ref="BU81:BU82"/>
    <mergeCell ref="J81:J82"/>
    <mergeCell ref="K83:K84"/>
    <mergeCell ref="L83:L84"/>
    <mergeCell ref="I83:I84"/>
    <mergeCell ref="A165:A166"/>
    <mergeCell ref="B125:B126"/>
    <mergeCell ref="D127:D128"/>
    <mergeCell ref="C125:C126"/>
    <mergeCell ref="D167:E168"/>
    <mergeCell ref="E127:E128"/>
    <mergeCell ref="A139:A140"/>
    <mergeCell ref="L79:L80"/>
    <mergeCell ref="BT79:BT80"/>
    <mergeCell ref="BR357:BR358"/>
    <mergeCell ref="BN73:BN74"/>
    <mergeCell ref="D343:D348"/>
    <mergeCell ref="F345:F346"/>
    <mergeCell ref="E345:E346"/>
    <mergeCell ref="N345:N346"/>
    <mergeCell ref="N347:N348"/>
    <mergeCell ref="N77:N78"/>
    <mergeCell ref="BR81:BR82"/>
    <mergeCell ref="BS81:BS82"/>
    <mergeCell ref="BT81:BT82"/>
    <mergeCell ref="J97:J98"/>
    <mergeCell ref="I79:I80"/>
    <mergeCell ref="F81:F82"/>
    <mergeCell ref="F87:F88"/>
    <mergeCell ref="A83:A84"/>
    <mergeCell ref="B83:B84"/>
    <mergeCell ref="C83:C84"/>
    <mergeCell ref="D83:E84"/>
    <mergeCell ref="F95:F96"/>
    <mergeCell ref="M77:M78"/>
    <mergeCell ref="K77:K78"/>
    <mergeCell ref="L77:L78"/>
    <mergeCell ref="A149:A150"/>
    <mergeCell ref="B127:B144"/>
    <mergeCell ref="D71:E72"/>
    <mergeCell ref="A73:A74"/>
    <mergeCell ref="C127:C144"/>
    <mergeCell ref="A85:A86"/>
    <mergeCell ref="B85:B92"/>
    <mergeCell ref="A147:A148"/>
    <mergeCell ref="D145:E146"/>
    <mergeCell ref="A141:A142"/>
    <mergeCell ref="A55:A56"/>
    <mergeCell ref="D87:E88"/>
    <mergeCell ref="E111:E112"/>
    <mergeCell ref="D125:E126"/>
    <mergeCell ref="D73:E74"/>
    <mergeCell ref="A79:A80"/>
    <mergeCell ref="A77:A78"/>
    <mergeCell ref="D95:E96"/>
    <mergeCell ref="D101:E102"/>
    <mergeCell ref="E129:E130"/>
    <mergeCell ref="A105:A106"/>
    <mergeCell ref="D89:E90"/>
    <mergeCell ref="A93:A94"/>
    <mergeCell ref="A101:A102"/>
    <mergeCell ref="D107:D116"/>
    <mergeCell ref="D91:E92"/>
    <mergeCell ref="C103:E104"/>
    <mergeCell ref="D105:E106"/>
    <mergeCell ref="A115:A116"/>
    <mergeCell ref="A125:A126"/>
    <mergeCell ref="A87:A88"/>
    <mergeCell ref="C85:C92"/>
    <mergeCell ref="BO273:BO274"/>
    <mergeCell ref="A289:A290"/>
    <mergeCell ref="A291:A292"/>
    <mergeCell ref="H269:H270"/>
    <mergeCell ref="H273:H274"/>
    <mergeCell ref="D299:E300"/>
    <mergeCell ref="F301:F302"/>
    <mergeCell ref="D301:E302"/>
    <mergeCell ref="A293:A294"/>
    <mergeCell ref="A279:A280"/>
    <mergeCell ref="H277:H278"/>
    <mergeCell ref="E263:E264"/>
    <mergeCell ref="J265:J266"/>
    <mergeCell ref="N267:N268"/>
    <mergeCell ref="I299:I300"/>
    <mergeCell ref="I295:I296"/>
    <mergeCell ref="L277:L278"/>
    <mergeCell ref="H299:H300"/>
    <mergeCell ref="L279:L280"/>
    <mergeCell ref="I301:I302"/>
    <mergeCell ref="N269:N270"/>
    <mergeCell ref="M293:M294"/>
    <mergeCell ref="M301:M302"/>
    <mergeCell ref="N299:N300"/>
    <mergeCell ref="M299:M300"/>
    <mergeCell ref="M297:M298"/>
    <mergeCell ref="N291:N292"/>
    <mergeCell ref="BT231:BT232"/>
    <mergeCell ref="BT175:BT176"/>
    <mergeCell ref="BS175:BS176"/>
    <mergeCell ref="BS231:BS232"/>
    <mergeCell ref="A199:A200"/>
    <mergeCell ref="H193:H194"/>
    <mergeCell ref="F187:F188"/>
    <mergeCell ref="BT227:BT228"/>
    <mergeCell ref="H183:H184"/>
    <mergeCell ref="C221:C222"/>
    <mergeCell ref="F197:F198"/>
    <mergeCell ref="M169:M170"/>
    <mergeCell ref="N167:N168"/>
    <mergeCell ref="BS259:BS260"/>
    <mergeCell ref="BS233:BS234"/>
    <mergeCell ref="BT233:BT234"/>
    <mergeCell ref="BT185:BT186"/>
    <mergeCell ref="BT195:BT196"/>
    <mergeCell ref="BS195:BS196"/>
    <mergeCell ref="A181:A182"/>
    <mergeCell ref="K145:K146"/>
    <mergeCell ref="J145:J146"/>
    <mergeCell ref="F143:F144"/>
    <mergeCell ref="H145:H146"/>
    <mergeCell ref="I143:I144"/>
    <mergeCell ref="L143:L144"/>
    <mergeCell ref="M145:M146"/>
    <mergeCell ref="N145:N146"/>
    <mergeCell ref="N157:N158"/>
    <mergeCell ref="N155:N156"/>
    <mergeCell ref="L153:L154"/>
    <mergeCell ref="L155:L156"/>
    <mergeCell ref="M155:M156"/>
    <mergeCell ref="J141:J142"/>
    <mergeCell ref="J139:J140"/>
    <mergeCell ref="K141:K142"/>
    <mergeCell ref="J143:J144"/>
    <mergeCell ref="K143:K144"/>
    <mergeCell ref="J149:J150"/>
    <mergeCell ref="H151:H152"/>
    <mergeCell ref="I151:I152"/>
    <mergeCell ref="J151:J152"/>
    <mergeCell ref="L151:L152"/>
    <mergeCell ref="J147:J148"/>
    <mergeCell ref="I149:I150"/>
    <mergeCell ref="M151:M152"/>
    <mergeCell ref="K147:K148"/>
    <mergeCell ref="L147:L148"/>
    <mergeCell ref="K155:K156"/>
    <mergeCell ref="I157:I158"/>
    <mergeCell ref="N159:N160"/>
    <mergeCell ref="N141:N142"/>
    <mergeCell ref="BM145:BM146"/>
    <mergeCell ref="BN145:BN146"/>
    <mergeCell ref="N149:N150"/>
    <mergeCell ref="N139:N140"/>
    <mergeCell ref="N143:N144"/>
    <mergeCell ref="L131:L132"/>
    <mergeCell ref="BS135:BS136"/>
    <mergeCell ref="BS129:BS130"/>
    <mergeCell ref="L135:L136"/>
    <mergeCell ref="M135:M136"/>
    <mergeCell ref="M131:M132"/>
    <mergeCell ref="BR131:BR132"/>
    <mergeCell ref="L129:L130"/>
    <mergeCell ref="L145:L146"/>
    <mergeCell ref="M141:M142"/>
    <mergeCell ref="BR145:BR146"/>
    <mergeCell ref="BS145:BS146"/>
    <mergeCell ref="BS141:BS142"/>
    <mergeCell ref="BQ145:BQ146"/>
    <mergeCell ref="N151:N152"/>
    <mergeCell ref="BR129:BR130"/>
    <mergeCell ref="M143:M144"/>
    <mergeCell ref="N133:N134"/>
    <mergeCell ref="L139:L140"/>
    <mergeCell ref="I189:I190"/>
    <mergeCell ref="I183:I184"/>
    <mergeCell ref="H179:H180"/>
    <mergeCell ref="F179:F180"/>
    <mergeCell ref="H185:H186"/>
    <mergeCell ref="H187:H188"/>
    <mergeCell ref="I185:I186"/>
    <mergeCell ref="F189:F190"/>
    <mergeCell ref="F181:F182"/>
    <mergeCell ref="F183:F184"/>
    <mergeCell ref="F177:F178"/>
    <mergeCell ref="J179:J180"/>
    <mergeCell ref="J177:J178"/>
    <mergeCell ref="I177:I178"/>
    <mergeCell ref="F169:F170"/>
    <mergeCell ref="H177:H178"/>
    <mergeCell ref="H181:H182"/>
    <mergeCell ref="J183:J184"/>
    <mergeCell ref="F175:F176"/>
    <mergeCell ref="I175:I176"/>
    <mergeCell ref="J175:J176"/>
    <mergeCell ref="I217:I218"/>
    <mergeCell ref="I237:I238"/>
    <mergeCell ref="H223:H224"/>
    <mergeCell ref="F309:F310"/>
    <mergeCell ref="F313:F314"/>
    <mergeCell ref="I259:I260"/>
    <mergeCell ref="I235:I236"/>
    <mergeCell ref="I247:I248"/>
    <mergeCell ref="I265:I266"/>
    <mergeCell ref="I249:I250"/>
    <mergeCell ref="H239:H240"/>
    <mergeCell ref="E283:E284"/>
    <mergeCell ref="I245:I246"/>
    <mergeCell ref="H235:H236"/>
    <mergeCell ref="H237:H238"/>
    <mergeCell ref="B215:B216"/>
    <mergeCell ref="A277:A278"/>
    <mergeCell ref="A267:A268"/>
    <mergeCell ref="A283:A284"/>
    <mergeCell ref="A275:A276"/>
    <mergeCell ref="A247:A248"/>
    <mergeCell ref="I227:I228"/>
    <mergeCell ref="E249:E250"/>
    <mergeCell ref="F263:F264"/>
    <mergeCell ref="E265:E266"/>
    <mergeCell ref="E269:E270"/>
    <mergeCell ref="I229:I230"/>
    <mergeCell ref="I233:I234"/>
    <mergeCell ref="A265:A266"/>
    <mergeCell ref="A287:A288"/>
    <mergeCell ref="A223:A224"/>
    <mergeCell ref="B217:B220"/>
    <mergeCell ref="M231:M232"/>
    <mergeCell ref="N205:N206"/>
    <mergeCell ref="M175:M176"/>
    <mergeCell ref="M189:M190"/>
    <mergeCell ref="K217:K218"/>
    <mergeCell ref="L185:L186"/>
    <mergeCell ref="M183:M184"/>
    <mergeCell ref="L207:L208"/>
    <mergeCell ref="J211:J212"/>
    <mergeCell ref="J213:J214"/>
    <mergeCell ref="I211:I212"/>
    <mergeCell ref="K215:K216"/>
    <mergeCell ref="I191:I192"/>
    <mergeCell ref="I193:I194"/>
    <mergeCell ref="I197:I198"/>
    <mergeCell ref="I207:I208"/>
    <mergeCell ref="L203:L204"/>
    <mergeCell ref="K205:K206"/>
    <mergeCell ref="I201:I202"/>
    <mergeCell ref="J205:J206"/>
    <mergeCell ref="J217:J218"/>
    <mergeCell ref="J215:J216"/>
    <mergeCell ref="I203:I204"/>
    <mergeCell ref="I205:I206"/>
    <mergeCell ref="I215:I216"/>
    <mergeCell ref="J227:J228"/>
    <mergeCell ref="I219:I220"/>
    <mergeCell ref="J221:J222"/>
    <mergeCell ref="I225:I226"/>
    <mergeCell ref="I221:I222"/>
    <mergeCell ref="I223:I224"/>
    <mergeCell ref="J219:J220"/>
    <mergeCell ref="I251:I252"/>
    <mergeCell ref="K249:K250"/>
    <mergeCell ref="J257:J258"/>
    <mergeCell ref="J207:J208"/>
    <mergeCell ref="J229:J230"/>
    <mergeCell ref="J225:J226"/>
    <mergeCell ref="H249:H250"/>
    <mergeCell ref="I255:I256"/>
    <mergeCell ref="J249:J250"/>
    <mergeCell ref="J237:J238"/>
    <mergeCell ref="J239:J240"/>
    <mergeCell ref="K247:K248"/>
    <mergeCell ref="J241:J242"/>
    <mergeCell ref="K239:K240"/>
    <mergeCell ref="K241:K242"/>
    <mergeCell ref="K243:K244"/>
    <mergeCell ref="J223:J224"/>
    <mergeCell ref="K245:K246"/>
    <mergeCell ref="K233:K234"/>
    <mergeCell ref="K223:K224"/>
    <mergeCell ref="J235:J236"/>
    <mergeCell ref="K221:K222"/>
    <mergeCell ref="K219:K220"/>
    <mergeCell ref="H209:H210"/>
    <mergeCell ref="H207:H208"/>
    <mergeCell ref="H213:H214"/>
    <mergeCell ref="H211:H212"/>
    <mergeCell ref="H251:H252"/>
    <mergeCell ref="H243:H244"/>
    <mergeCell ref="H241:H242"/>
    <mergeCell ref="H229:H230"/>
    <mergeCell ref="H217:H218"/>
    <mergeCell ref="C413:C418"/>
    <mergeCell ref="C329:C330"/>
    <mergeCell ref="C331:C340"/>
    <mergeCell ref="C341:C342"/>
    <mergeCell ref="C343:C344"/>
    <mergeCell ref="C411:C412"/>
    <mergeCell ref="C345:C346"/>
    <mergeCell ref="C347:C348"/>
    <mergeCell ref="C403:C410"/>
    <mergeCell ref="C401:C402"/>
    <mergeCell ref="F297:F298"/>
    <mergeCell ref="BT197:BT198"/>
    <mergeCell ref="M207:M208"/>
    <mergeCell ref="M223:M224"/>
    <mergeCell ref="N225:N226"/>
    <mergeCell ref="BM223:BM224"/>
    <mergeCell ref="I271:I272"/>
    <mergeCell ref="I281:I282"/>
    <mergeCell ref="I297:I298"/>
    <mergeCell ref="I291:I292"/>
    <mergeCell ref="N223:N224"/>
    <mergeCell ref="M221:M222"/>
    <mergeCell ref="K229:K230"/>
    <mergeCell ref="BS197:BS198"/>
    <mergeCell ref="BS199:BS200"/>
    <mergeCell ref="N201:N202"/>
    <mergeCell ref="BP201:BP202"/>
    <mergeCell ref="M205:M206"/>
    <mergeCell ref="M203:M204"/>
    <mergeCell ref="BS217:BS218"/>
    <mergeCell ref="N233:N234"/>
    <mergeCell ref="BS225:BS226"/>
    <mergeCell ref="H303:H304"/>
    <mergeCell ref="I303:I304"/>
    <mergeCell ref="L297:L298"/>
    <mergeCell ref="H297:H298"/>
    <mergeCell ref="H301:H302"/>
    <mergeCell ref="L301:L302"/>
    <mergeCell ref="K287:K288"/>
    <mergeCell ref="J275:J276"/>
    <mergeCell ref="J285:J286"/>
    <mergeCell ref="J273:J274"/>
    <mergeCell ref="K265:K266"/>
    <mergeCell ref="K269:K270"/>
    <mergeCell ref="K275:K276"/>
    <mergeCell ref="J277:J278"/>
    <mergeCell ref="J283:J284"/>
    <mergeCell ref="J299:J300"/>
    <mergeCell ref="J297:J298"/>
    <mergeCell ref="I273:I274"/>
    <mergeCell ref="K281:K282"/>
    <mergeCell ref="K299:K300"/>
    <mergeCell ref="J287:J288"/>
    <mergeCell ref="I283:I284"/>
    <mergeCell ref="I285:I286"/>
    <mergeCell ref="K291:K292"/>
    <mergeCell ref="I279:I280"/>
    <mergeCell ref="H265:H266"/>
    <mergeCell ref="L299:L300"/>
    <mergeCell ref="L293:L294"/>
    <mergeCell ref="L295:L296"/>
    <mergeCell ref="J291:J292"/>
    <mergeCell ref="K293:K294"/>
    <mergeCell ref="H283:H284"/>
    <mergeCell ref="N257:N258"/>
    <mergeCell ref="L287:L288"/>
    <mergeCell ref="L285:L286"/>
    <mergeCell ref="N279:N280"/>
    <mergeCell ref="N273:N274"/>
    <mergeCell ref="M261:M262"/>
    <mergeCell ref="M247:M248"/>
    <mergeCell ref="N283:N284"/>
    <mergeCell ref="L283:L284"/>
    <mergeCell ref="L247:L248"/>
    <mergeCell ref="N247:N248"/>
    <mergeCell ref="N245:N246"/>
    <mergeCell ref="M245:M246"/>
    <mergeCell ref="M233:M234"/>
    <mergeCell ref="M253:M254"/>
    <mergeCell ref="L261:L262"/>
    <mergeCell ref="M255:M256"/>
    <mergeCell ref="L235:L236"/>
    <mergeCell ref="L241:L242"/>
    <mergeCell ref="L239:L240"/>
    <mergeCell ref="L249:L250"/>
    <mergeCell ref="L243:L244"/>
    <mergeCell ref="M251:M252"/>
    <mergeCell ref="M249:M250"/>
    <mergeCell ref="M267:M268"/>
    <mergeCell ref="L245:L246"/>
    <mergeCell ref="N285:N286"/>
    <mergeCell ref="M285:M286"/>
    <mergeCell ref="M273:M274"/>
    <mergeCell ref="M271:M272"/>
    <mergeCell ref="N263:N264"/>
    <mergeCell ref="N265:N266"/>
    <mergeCell ref="M291:M292"/>
    <mergeCell ref="N295:N296"/>
    <mergeCell ref="N289:N290"/>
    <mergeCell ref="M289:M290"/>
    <mergeCell ref="M295:M296"/>
    <mergeCell ref="N293:N294"/>
    <mergeCell ref="M287:M288"/>
    <mergeCell ref="K301:K302"/>
    <mergeCell ref="J321:J322"/>
    <mergeCell ref="H327:H328"/>
    <mergeCell ref="J301:J302"/>
    <mergeCell ref="K303:K304"/>
    <mergeCell ref="J303:J304"/>
    <mergeCell ref="J319:J320"/>
    <mergeCell ref="K319:K320"/>
    <mergeCell ref="K317:K318"/>
    <mergeCell ref="H311:H312"/>
    <mergeCell ref="L313:L314"/>
    <mergeCell ref="L309:L310"/>
    <mergeCell ref="N303:N304"/>
    <mergeCell ref="M303:M304"/>
    <mergeCell ref="L303:L304"/>
    <mergeCell ref="J309:J310"/>
    <mergeCell ref="K309:K310"/>
    <mergeCell ref="M309:M310"/>
    <mergeCell ref="M313:M314"/>
    <mergeCell ref="M305:M306"/>
    <mergeCell ref="H309:H310"/>
    <mergeCell ref="L323:L324"/>
    <mergeCell ref="M323:M324"/>
    <mergeCell ref="N323:N324"/>
    <mergeCell ref="K297:K298"/>
    <mergeCell ref="J333:J334"/>
    <mergeCell ref="I337:I338"/>
    <mergeCell ref="J341:J342"/>
    <mergeCell ref="J337:J338"/>
    <mergeCell ref="J339:J340"/>
    <mergeCell ref="K331:K332"/>
    <mergeCell ref="I333:I334"/>
    <mergeCell ref="J313:J314"/>
    <mergeCell ref="I321:I322"/>
    <mergeCell ref="K327:K328"/>
    <mergeCell ref="I309:I310"/>
    <mergeCell ref="J329:J330"/>
    <mergeCell ref="J327:J328"/>
    <mergeCell ref="J331:J332"/>
    <mergeCell ref="I329:I330"/>
    <mergeCell ref="H333:H334"/>
    <mergeCell ref="I327:I328"/>
    <mergeCell ref="H321:H322"/>
    <mergeCell ref="H331:H332"/>
    <mergeCell ref="K313:K314"/>
    <mergeCell ref="I325:I326"/>
    <mergeCell ref="H313:H314"/>
    <mergeCell ref="I313:I314"/>
    <mergeCell ref="H325:H326"/>
    <mergeCell ref="K321:K322"/>
    <mergeCell ref="K329:K330"/>
    <mergeCell ref="H323:H324"/>
    <mergeCell ref="I323:I324"/>
    <mergeCell ref="AJ422:AM422"/>
    <mergeCell ref="AS422:AV422"/>
    <mergeCell ref="AW422:AZ422"/>
    <mergeCell ref="BE422:BH422"/>
    <mergeCell ref="BA422:BD422"/>
    <mergeCell ref="BA421:BD421"/>
    <mergeCell ref="BI423:BL423"/>
    <mergeCell ref="BA423:BD423"/>
    <mergeCell ref="J405:J406"/>
    <mergeCell ref="AJ421:AM421"/>
    <mergeCell ref="AN421:AR421"/>
    <mergeCell ref="AS421:AV421"/>
    <mergeCell ref="AW421:AZ421"/>
    <mergeCell ref="BE423:BH423"/>
    <mergeCell ref="AW423:AZ423"/>
    <mergeCell ref="AB421:AE421"/>
    <mergeCell ref="M417:M418"/>
    <mergeCell ref="J407:J408"/>
    <mergeCell ref="K409:K410"/>
    <mergeCell ref="L407:L408"/>
    <mergeCell ref="N409:N410"/>
    <mergeCell ref="M407:M408"/>
    <mergeCell ref="M413:M414"/>
    <mergeCell ref="N413:N414"/>
    <mergeCell ref="K413:K414"/>
    <mergeCell ref="K411:K412"/>
    <mergeCell ref="L413:L414"/>
    <mergeCell ref="M415:M416"/>
    <mergeCell ref="K415:K416"/>
    <mergeCell ref="K417:K418"/>
    <mergeCell ref="I415:I416"/>
    <mergeCell ref="L415:L416"/>
    <mergeCell ref="BI421:BL421"/>
    <mergeCell ref="O422:R422"/>
    <mergeCell ref="S422:V422"/>
    <mergeCell ref="W422:AA422"/>
    <mergeCell ref="AB422:AE422"/>
    <mergeCell ref="AN422:AR422"/>
    <mergeCell ref="BI422:BL422"/>
    <mergeCell ref="S421:V421"/>
    <mergeCell ref="M423:N423"/>
    <mergeCell ref="N417:N418"/>
    <mergeCell ref="M422:N422"/>
    <mergeCell ref="O421:R421"/>
    <mergeCell ref="AS423:AV423"/>
    <mergeCell ref="AN423:AR423"/>
    <mergeCell ref="L417:L418"/>
    <mergeCell ref="AF421:AI421"/>
    <mergeCell ref="O423:R423"/>
    <mergeCell ref="W423:AA423"/>
    <mergeCell ref="AB423:AE423"/>
    <mergeCell ref="AJ423:AM423"/>
    <mergeCell ref="S423:V423"/>
    <mergeCell ref="AF423:AI423"/>
    <mergeCell ref="W421:AA421"/>
    <mergeCell ref="M421:N421"/>
    <mergeCell ref="N415:N416"/>
    <mergeCell ref="BE421:BH421"/>
    <mergeCell ref="AF422:AI422"/>
    <mergeCell ref="N407:N408"/>
    <mergeCell ref="N411:N412"/>
    <mergeCell ref="M409:M410"/>
    <mergeCell ref="M411:M412"/>
    <mergeCell ref="L411:L412"/>
    <mergeCell ref="M405:M406"/>
    <mergeCell ref="N405:N406"/>
    <mergeCell ref="L409:L410"/>
    <mergeCell ref="K403:K404"/>
    <mergeCell ref="D411:E412"/>
    <mergeCell ref="F409:F410"/>
    <mergeCell ref="J411:J412"/>
    <mergeCell ref="H409:H410"/>
    <mergeCell ref="J401:J402"/>
    <mergeCell ref="F401:F402"/>
    <mergeCell ref="E407:E408"/>
    <mergeCell ref="I411:I412"/>
    <mergeCell ref="L405:L406"/>
    <mergeCell ref="H349:H350"/>
    <mergeCell ref="L339:L340"/>
    <mergeCell ref="F417:F418"/>
    <mergeCell ref="J415:J416"/>
    <mergeCell ref="J409:J410"/>
    <mergeCell ref="I407:I408"/>
    <mergeCell ref="H411:H412"/>
    <mergeCell ref="H413:H414"/>
    <mergeCell ref="I413:I414"/>
    <mergeCell ref="H415:H416"/>
    <mergeCell ref="J413:J414"/>
    <mergeCell ref="D413:D418"/>
    <mergeCell ref="E413:E414"/>
    <mergeCell ref="F413:F414"/>
    <mergeCell ref="D403:D410"/>
    <mergeCell ref="F411:F412"/>
    <mergeCell ref="E415:E416"/>
    <mergeCell ref="F415:F416"/>
    <mergeCell ref="E417:E418"/>
    <mergeCell ref="E403:E404"/>
    <mergeCell ref="F405:F406"/>
    <mergeCell ref="I405:I406"/>
    <mergeCell ref="H405:H406"/>
    <mergeCell ref="I409:I410"/>
    <mergeCell ref="H417:H418"/>
    <mergeCell ref="E409:E410"/>
    <mergeCell ref="L403:L404"/>
    <mergeCell ref="I417:I418"/>
    <mergeCell ref="J417:J418"/>
    <mergeCell ref="K325:K326"/>
    <mergeCell ref="N327:N328"/>
    <mergeCell ref="L343:L344"/>
    <mergeCell ref="M343:M344"/>
    <mergeCell ref="L337:L338"/>
    <mergeCell ref="K333:K334"/>
    <mergeCell ref="M329:M330"/>
    <mergeCell ref="M349:M350"/>
    <mergeCell ref="L331:L332"/>
    <mergeCell ref="M333:M334"/>
    <mergeCell ref="L333:L334"/>
    <mergeCell ref="M331:M332"/>
    <mergeCell ref="E405:E406"/>
    <mergeCell ref="F407:F408"/>
    <mergeCell ref="H407:H408"/>
    <mergeCell ref="L401:L402"/>
    <mergeCell ref="F403:F404"/>
    <mergeCell ref="K407:K408"/>
    <mergeCell ref="K405:K406"/>
    <mergeCell ref="H403:H404"/>
    <mergeCell ref="J403:J404"/>
    <mergeCell ref="I403:I404"/>
    <mergeCell ref="H401:H402"/>
    <mergeCell ref="I401:I402"/>
    <mergeCell ref="H343:H344"/>
    <mergeCell ref="J343:J344"/>
    <mergeCell ref="H337:H338"/>
    <mergeCell ref="F343:F344"/>
    <mergeCell ref="I349:I350"/>
    <mergeCell ref="H341:H342"/>
    <mergeCell ref="H339:H340"/>
    <mergeCell ref="F349:F350"/>
    <mergeCell ref="N391:N392"/>
    <mergeCell ref="N387:N388"/>
    <mergeCell ref="N389:N390"/>
    <mergeCell ref="L335:L336"/>
    <mergeCell ref="K339:K340"/>
    <mergeCell ref="H335:H336"/>
    <mergeCell ref="I343:I344"/>
    <mergeCell ref="K335:K336"/>
    <mergeCell ref="K349:K350"/>
    <mergeCell ref="J349:J350"/>
    <mergeCell ref="I339:I340"/>
    <mergeCell ref="J335:J336"/>
    <mergeCell ref="K337:K338"/>
    <mergeCell ref="K343:K344"/>
    <mergeCell ref="K341:K342"/>
    <mergeCell ref="H329:H330"/>
    <mergeCell ref="L321:L322"/>
    <mergeCell ref="N343:N344"/>
    <mergeCell ref="M321:M322"/>
    <mergeCell ref="M339:M340"/>
    <mergeCell ref="N325:N326"/>
    <mergeCell ref="L327:L328"/>
    <mergeCell ref="L329:L330"/>
    <mergeCell ref="N335:N336"/>
    <mergeCell ref="I335:I336"/>
    <mergeCell ref="N333:N334"/>
    <mergeCell ref="I331:I332"/>
    <mergeCell ref="N321:N322"/>
    <mergeCell ref="L325:L326"/>
    <mergeCell ref="N329:N330"/>
    <mergeCell ref="M325:M326"/>
    <mergeCell ref="J325:J326"/>
    <mergeCell ref="N253:N254"/>
    <mergeCell ref="BR215:BR216"/>
    <mergeCell ref="BV221:BV222"/>
    <mergeCell ref="BP283:BP284"/>
    <mergeCell ref="N275:N276"/>
    <mergeCell ref="N313:N314"/>
    <mergeCell ref="N301:N302"/>
    <mergeCell ref="N287:N288"/>
    <mergeCell ref="BM297:BM298"/>
    <mergeCell ref="BP297:BP298"/>
    <mergeCell ref="N297:N298"/>
    <mergeCell ref="N341:N342"/>
    <mergeCell ref="N337:N338"/>
    <mergeCell ref="N339:N340"/>
    <mergeCell ref="M403:M404"/>
    <mergeCell ref="N401:N402"/>
    <mergeCell ref="N331:N332"/>
    <mergeCell ref="M337:M338"/>
    <mergeCell ref="N349:N350"/>
    <mergeCell ref="M345:M346"/>
    <mergeCell ref="M335:M336"/>
    <mergeCell ref="M327:M328"/>
    <mergeCell ref="N277:N278"/>
    <mergeCell ref="N281:N282"/>
    <mergeCell ref="M281:M282"/>
    <mergeCell ref="M279:M280"/>
    <mergeCell ref="M275:M276"/>
    <mergeCell ref="M283:M284"/>
    <mergeCell ref="M277:M278"/>
    <mergeCell ref="BO297:BO298"/>
    <mergeCell ref="N403:N404"/>
    <mergeCell ref="N385:N386"/>
    <mergeCell ref="BT281:BT282"/>
    <mergeCell ref="BT263:BT264"/>
    <mergeCell ref="BV273:BV274"/>
    <mergeCell ref="BS253:BS254"/>
    <mergeCell ref="BS257:BS258"/>
    <mergeCell ref="BS271:BS272"/>
    <mergeCell ref="BV245:BV246"/>
    <mergeCell ref="BU245:BU246"/>
    <mergeCell ref="BU257:BU258"/>
    <mergeCell ref="BV257:BV258"/>
    <mergeCell ref="BV269:BV270"/>
    <mergeCell ref="BT255:BT256"/>
    <mergeCell ref="BV263:BV264"/>
    <mergeCell ref="BU255:BU256"/>
    <mergeCell ref="BV255:BV256"/>
    <mergeCell ref="BU265:BU266"/>
    <mergeCell ref="BT273:BT274"/>
    <mergeCell ref="BS279:BS280"/>
    <mergeCell ref="BS245:BS246"/>
    <mergeCell ref="BT247:BT248"/>
    <mergeCell ref="BT267:BT268"/>
    <mergeCell ref="BT279:BT280"/>
    <mergeCell ref="BS277:BS278"/>
    <mergeCell ref="BS275:BS276"/>
    <mergeCell ref="BS269:BS270"/>
    <mergeCell ref="I195:I196"/>
    <mergeCell ref="I181:I182"/>
    <mergeCell ref="I187:I188"/>
    <mergeCell ref="J185:J186"/>
    <mergeCell ref="J163:J164"/>
    <mergeCell ref="J181:J182"/>
    <mergeCell ref="N207:N208"/>
    <mergeCell ref="BN215:BN216"/>
    <mergeCell ref="BM215:BM216"/>
    <mergeCell ref="N213:N214"/>
    <mergeCell ref="BR213:BR214"/>
    <mergeCell ref="BU207:BU208"/>
    <mergeCell ref="N209:N210"/>
    <mergeCell ref="BS209:BS210"/>
    <mergeCell ref="BU213:BU214"/>
    <mergeCell ref="BU209:BU210"/>
    <mergeCell ref="N221:N222"/>
    <mergeCell ref="BS191:BS192"/>
    <mergeCell ref="BR191:BR192"/>
    <mergeCell ref="BS189:BS190"/>
    <mergeCell ref="BR189:BR190"/>
    <mergeCell ref="BS219:BS220"/>
    <mergeCell ref="N215:N216"/>
    <mergeCell ref="BS193:BS194"/>
    <mergeCell ref="N199:N200"/>
    <mergeCell ref="M211:M212"/>
    <mergeCell ref="M219:M220"/>
    <mergeCell ref="M217:M218"/>
    <mergeCell ref="L215:L216"/>
    <mergeCell ref="L219:L220"/>
    <mergeCell ref="L217:L218"/>
    <mergeCell ref="K213:K214"/>
    <mergeCell ref="I117:I118"/>
    <mergeCell ref="I115:I116"/>
    <mergeCell ref="I87:I88"/>
    <mergeCell ref="I91:I92"/>
    <mergeCell ref="J109:J110"/>
    <mergeCell ref="H115:H116"/>
    <mergeCell ref="I113:I114"/>
    <mergeCell ref="I103:I104"/>
    <mergeCell ref="I95:I96"/>
    <mergeCell ref="H99:H100"/>
    <mergeCell ref="I99:I100"/>
    <mergeCell ref="H107:H108"/>
    <mergeCell ref="H111:H112"/>
    <mergeCell ref="I109:I110"/>
    <mergeCell ref="I107:I108"/>
    <mergeCell ref="H113:H114"/>
    <mergeCell ref="J113:J114"/>
    <mergeCell ref="H95:H96"/>
    <mergeCell ref="H97:H98"/>
    <mergeCell ref="I97:I98"/>
    <mergeCell ref="I105:I106"/>
    <mergeCell ref="I111:I112"/>
    <mergeCell ref="H105:H106"/>
    <mergeCell ref="H109:H110"/>
    <mergeCell ref="H103:H104"/>
    <mergeCell ref="J103:J104"/>
    <mergeCell ref="H65:H66"/>
    <mergeCell ref="C65:C66"/>
    <mergeCell ref="H57:H58"/>
    <mergeCell ref="F41:F42"/>
    <mergeCell ref="H53:H54"/>
    <mergeCell ref="C71:C72"/>
    <mergeCell ref="H91:H92"/>
    <mergeCell ref="H89:H90"/>
    <mergeCell ref="M85:M86"/>
    <mergeCell ref="K91:K92"/>
    <mergeCell ref="J85:J86"/>
    <mergeCell ref="K99:K100"/>
    <mergeCell ref="K97:K98"/>
    <mergeCell ref="L97:L98"/>
    <mergeCell ref="L85:L86"/>
    <mergeCell ref="L93:L94"/>
    <mergeCell ref="F69:F70"/>
    <mergeCell ref="F67:F68"/>
    <mergeCell ref="K65:K66"/>
    <mergeCell ref="H67:H68"/>
    <mergeCell ref="F65:F66"/>
    <mergeCell ref="I65:I66"/>
    <mergeCell ref="H69:H70"/>
    <mergeCell ref="I69:I70"/>
    <mergeCell ref="I67:I68"/>
    <mergeCell ref="K67:K68"/>
    <mergeCell ref="K95:K96"/>
    <mergeCell ref="J93:J94"/>
    <mergeCell ref="J89:J90"/>
    <mergeCell ref="J95:J96"/>
    <mergeCell ref="M69:M70"/>
    <mergeCell ref="K73:K74"/>
    <mergeCell ref="J127:J128"/>
    <mergeCell ref="A49:A50"/>
    <mergeCell ref="A51:A52"/>
    <mergeCell ref="A113:A114"/>
    <mergeCell ref="D61:E62"/>
    <mergeCell ref="H61:H62"/>
    <mergeCell ref="C55:C60"/>
    <mergeCell ref="N113:N114"/>
    <mergeCell ref="A39:A40"/>
    <mergeCell ref="A13:A14"/>
    <mergeCell ref="A41:A42"/>
    <mergeCell ref="E47:E48"/>
    <mergeCell ref="E49:E50"/>
    <mergeCell ref="E39:E40"/>
    <mergeCell ref="C37:C38"/>
    <mergeCell ref="D37:E38"/>
    <mergeCell ref="A45:A46"/>
    <mergeCell ref="A37:A38"/>
    <mergeCell ref="A53:A54"/>
    <mergeCell ref="H55:H56"/>
    <mergeCell ref="F63:F64"/>
    <mergeCell ref="A17:A18"/>
    <mergeCell ref="D53:E54"/>
    <mergeCell ref="C63:C64"/>
    <mergeCell ref="F45:F46"/>
    <mergeCell ref="H49:H50"/>
    <mergeCell ref="F49:F50"/>
    <mergeCell ref="C39:C52"/>
    <mergeCell ref="H63:H64"/>
    <mergeCell ref="F39:F40"/>
    <mergeCell ref="F53:F54"/>
    <mergeCell ref="M113:M114"/>
    <mergeCell ref="N115:N116"/>
    <mergeCell ref="M121:M122"/>
    <mergeCell ref="M127:M128"/>
    <mergeCell ref="N129:N130"/>
    <mergeCell ref="N123:N124"/>
    <mergeCell ref="K129:K130"/>
    <mergeCell ref="L119:L120"/>
    <mergeCell ref="N125:N126"/>
    <mergeCell ref="M119:M120"/>
    <mergeCell ref="N119:N120"/>
    <mergeCell ref="K127:K128"/>
    <mergeCell ref="L123:L124"/>
    <mergeCell ref="N121:N122"/>
    <mergeCell ref="K119:K120"/>
    <mergeCell ref="M129:M130"/>
    <mergeCell ref="M125:M126"/>
    <mergeCell ref="K125:K126"/>
    <mergeCell ref="L125:L126"/>
    <mergeCell ref="K69:K70"/>
    <mergeCell ref="J69:J70"/>
    <mergeCell ref="L71:L72"/>
    <mergeCell ref="L81:L82"/>
    <mergeCell ref="L101:L102"/>
    <mergeCell ref="L95:L96"/>
    <mergeCell ref="L87:L88"/>
    <mergeCell ref="M71:M72"/>
    <mergeCell ref="K105:K106"/>
    <mergeCell ref="M101:M102"/>
    <mergeCell ref="M103:M104"/>
    <mergeCell ref="M105:M106"/>
    <mergeCell ref="K101:K102"/>
    <mergeCell ref="M83:M84"/>
    <mergeCell ref="M93:M94"/>
    <mergeCell ref="M99:M100"/>
    <mergeCell ref="M73:M74"/>
    <mergeCell ref="J73:J74"/>
    <mergeCell ref="L73:L74"/>
    <mergeCell ref="J71:J72"/>
    <mergeCell ref="M75:M76"/>
    <mergeCell ref="M89:M90"/>
    <mergeCell ref="K103:K104"/>
    <mergeCell ref="F55:F56"/>
    <mergeCell ref="H51:H52"/>
    <mergeCell ref="J53:J54"/>
    <mergeCell ref="BV51:BV52"/>
    <mergeCell ref="BR51:BR52"/>
    <mergeCell ref="I63:I64"/>
    <mergeCell ref="BV57:BV58"/>
    <mergeCell ref="K61:K62"/>
    <mergeCell ref="K59:K60"/>
    <mergeCell ref="I61:I62"/>
    <mergeCell ref="J59:J60"/>
    <mergeCell ref="I57:I58"/>
    <mergeCell ref="BS57:BS58"/>
    <mergeCell ref="K63:K64"/>
    <mergeCell ref="M63:M64"/>
    <mergeCell ref="A61:A62"/>
    <mergeCell ref="B13:B72"/>
    <mergeCell ref="A47:A48"/>
    <mergeCell ref="F61:F62"/>
    <mergeCell ref="C53:C54"/>
    <mergeCell ref="E35:E36"/>
    <mergeCell ref="A33:A34"/>
    <mergeCell ref="C31:C32"/>
    <mergeCell ref="D31:E32"/>
    <mergeCell ref="A35:A36"/>
    <mergeCell ref="A63:A64"/>
    <mergeCell ref="L69:L70"/>
    <mergeCell ref="J55:J56"/>
    <mergeCell ref="J65:J66"/>
    <mergeCell ref="L61:L62"/>
    <mergeCell ref="J67:J68"/>
    <mergeCell ref="L59:L60"/>
    <mergeCell ref="M51:M52"/>
    <mergeCell ref="BQ31:BQ32"/>
    <mergeCell ref="BR31:BR32"/>
    <mergeCell ref="BR49:BR50"/>
    <mergeCell ref="N29:N30"/>
    <mergeCell ref="BO53:BO54"/>
    <mergeCell ref="I53:I54"/>
    <mergeCell ref="BP53:BP54"/>
    <mergeCell ref="L53:L54"/>
    <mergeCell ref="BS55:BS56"/>
    <mergeCell ref="K53:K54"/>
    <mergeCell ref="BM53:BM54"/>
    <mergeCell ref="BV53:BV54"/>
    <mergeCell ref="BV49:BV50"/>
    <mergeCell ref="BS49:BS50"/>
    <mergeCell ref="BU49:BU50"/>
    <mergeCell ref="BU37:BU38"/>
    <mergeCell ref="BV37:BV38"/>
    <mergeCell ref="BR37:BR38"/>
    <mergeCell ref="BU47:BU48"/>
    <mergeCell ref="BT41:BT42"/>
    <mergeCell ref="BU41:BU42"/>
    <mergeCell ref="BU31:BU32"/>
    <mergeCell ref="BS39:BS40"/>
    <mergeCell ref="BR33:BR34"/>
    <mergeCell ref="BT33:BT34"/>
    <mergeCell ref="BT47:BT48"/>
    <mergeCell ref="BV47:BV48"/>
    <mergeCell ref="BV39:BV40"/>
    <mergeCell ref="BU39:BU40"/>
    <mergeCell ref="BR47:BR48"/>
    <mergeCell ref="BV43:BV44"/>
    <mergeCell ref="F35:F36"/>
    <mergeCell ref="C33:C36"/>
    <mergeCell ref="N33:N34"/>
    <mergeCell ref="K33:K34"/>
    <mergeCell ref="F33:F34"/>
    <mergeCell ref="L23:L24"/>
    <mergeCell ref="K23:K24"/>
    <mergeCell ref="J27:J28"/>
    <mergeCell ref="E29:E30"/>
    <mergeCell ref="I23:I24"/>
    <mergeCell ref="BV35:BV36"/>
    <mergeCell ref="BR39:BR40"/>
    <mergeCell ref="BS37:BS38"/>
    <mergeCell ref="H37:H38"/>
    <mergeCell ref="K37:K38"/>
    <mergeCell ref="BT49:BT50"/>
    <mergeCell ref="BT35:BT36"/>
    <mergeCell ref="BU35:BU36"/>
    <mergeCell ref="BS35:BS36"/>
    <mergeCell ref="J35:J36"/>
    <mergeCell ref="BQ37:BQ38"/>
    <mergeCell ref="BO37:BO38"/>
    <mergeCell ref="N37:N38"/>
    <mergeCell ref="BN37:BN38"/>
    <mergeCell ref="D39:D52"/>
    <mergeCell ref="H35:H36"/>
    <mergeCell ref="D33:D36"/>
    <mergeCell ref="E33:E34"/>
    <mergeCell ref="H33:H34"/>
    <mergeCell ref="I35:I36"/>
    <mergeCell ref="I49:I50"/>
    <mergeCell ref="L49:L50"/>
    <mergeCell ref="K29:K30"/>
    <mergeCell ref="H31:H32"/>
    <mergeCell ref="K25:K26"/>
    <mergeCell ref="I27:I28"/>
    <mergeCell ref="F31:F32"/>
    <mergeCell ref="J31:J32"/>
    <mergeCell ref="J29:J30"/>
    <mergeCell ref="BR19:BR20"/>
    <mergeCell ref="L21:L22"/>
    <mergeCell ref="H23:H24"/>
    <mergeCell ref="J21:J22"/>
    <mergeCell ref="I25:I26"/>
    <mergeCell ref="BM31:BM32"/>
    <mergeCell ref="F23:F24"/>
    <mergeCell ref="F27:F28"/>
    <mergeCell ref="H27:H28"/>
    <mergeCell ref="H29:H30"/>
    <mergeCell ref="I29:I30"/>
    <mergeCell ref="L27:L28"/>
    <mergeCell ref="M21:M22"/>
    <mergeCell ref="N21:N22"/>
    <mergeCell ref="H21:H22"/>
    <mergeCell ref="F29:F30"/>
    <mergeCell ref="N31:N32"/>
    <mergeCell ref="BN31:BN32"/>
    <mergeCell ref="BO31:BO32"/>
    <mergeCell ref="F19:F20"/>
    <mergeCell ref="I31:I32"/>
    <mergeCell ref="M27:M28"/>
    <mergeCell ref="BP31:BP32"/>
    <mergeCell ref="K27:K28"/>
    <mergeCell ref="F15:F16"/>
    <mergeCell ref="F25:F26"/>
    <mergeCell ref="H19:H20"/>
    <mergeCell ref="H13:H14"/>
    <mergeCell ref="F13:F14"/>
    <mergeCell ref="I19:I20"/>
    <mergeCell ref="I17:I18"/>
    <mergeCell ref="K15:K16"/>
    <mergeCell ref="I15:I16"/>
    <mergeCell ref="F21:F22"/>
    <mergeCell ref="F17:F18"/>
    <mergeCell ref="J15:J16"/>
    <mergeCell ref="H17:H18"/>
    <mergeCell ref="K17:K18"/>
    <mergeCell ref="I21:I22"/>
    <mergeCell ref="J17:J18"/>
    <mergeCell ref="H25:H26"/>
    <mergeCell ref="K19:K20"/>
    <mergeCell ref="K21:K22"/>
    <mergeCell ref="H15:H16"/>
    <mergeCell ref="J19:J20"/>
    <mergeCell ref="O6:BL6"/>
    <mergeCell ref="AJ7:AM7"/>
    <mergeCell ref="BE7:BH7"/>
    <mergeCell ref="H9:H10"/>
    <mergeCell ref="BU13:BU14"/>
    <mergeCell ref="BV13:BV14"/>
    <mergeCell ref="K13:K14"/>
    <mergeCell ref="L13:L14"/>
    <mergeCell ref="BT13:BT14"/>
    <mergeCell ref="M13:M14"/>
    <mergeCell ref="N13:N14"/>
    <mergeCell ref="BR13:BR14"/>
    <mergeCell ref="BS13:BS14"/>
    <mergeCell ref="BT15:BT16"/>
    <mergeCell ref="M15:M16"/>
    <mergeCell ref="BR15:BR16"/>
    <mergeCell ref="N15:N16"/>
    <mergeCell ref="L15:L16"/>
    <mergeCell ref="BS15:BS16"/>
    <mergeCell ref="BR6:BV7"/>
    <mergeCell ref="BR11:BR12"/>
    <mergeCell ref="BS11:BS12"/>
    <mergeCell ref="BT11:BT12"/>
    <mergeCell ref="BU11:BU12"/>
    <mergeCell ref="BV11:BV12"/>
    <mergeCell ref="BR9:BR10"/>
    <mergeCell ref="BS9:BS10"/>
    <mergeCell ref="BT9:BT10"/>
    <mergeCell ref="BU9:BU10"/>
    <mergeCell ref="BM6:BQ7"/>
    <mergeCell ref="BV15:BV16"/>
    <mergeCell ref="BU15:BU16"/>
    <mergeCell ref="AW7:AZ7"/>
    <mergeCell ref="BI7:BL7"/>
    <mergeCell ref="L19:L20"/>
    <mergeCell ref="A9:A10"/>
    <mergeCell ref="K7:K8"/>
    <mergeCell ref="B6:B8"/>
    <mergeCell ref="F6:F8"/>
    <mergeCell ref="E6:E8"/>
    <mergeCell ref="D6:D8"/>
    <mergeCell ref="F9:F10"/>
    <mergeCell ref="A6:A8"/>
    <mergeCell ref="I9:I10"/>
    <mergeCell ref="I13:I14"/>
    <mergeCell ref="H11:H12"/>
    <mergeCell ref="S7:V7"/>
    <mergeCell ref="L7:L8"/>
    <mergeCell ref="I7:I8"/>
    <mergeCell ref="K9:K10"/>
    <mergeCell ref="I11:I12"/>
    <mergeCell ref="L11:L12"/>
    <mergeCell ref="L9:L10"/>
    <mergeCell ref="N9:N10"/>
    <mergeCell ref="AN7:AR7"/>
    <mergeCell ref="G13:G14"/>
    <mergeCell ref="J9:J10"/>
    <mergeCell ref="J13:J14"/>
    <mergeCell ref="H7:H8"/>
    <mergeCell ref="M6:N7"/>
    <mergeCell ref="E13:E14"/>
    <mergeCell ref="E17:E18"/>
    <mergeCell ref="A15:A16"/>
    <mergeCell ref="E15:E16"/>
    <mergeCell ref="A4:BV5"/>
    <mergeCell ref="C11:C12"/>
    <mergeCell ref="A11:A12"/>
    <mergeCell ref="BP11:BP12"/>
    <mergeCell ref="BV9:BV10"/>
    <mergeCell ref="L37:L38"/>
    <mergeCell ref="M25:M26"/>
    <mergeCell ref="L25:L26"/>
    <mergeCell ref="J25:J26"/>
    <mergeCell ref="M37:M38"/>
    <mergeCell ref="BM1:BV2"/>
    <mergeCell ref="K11:K12"/>
    <mergeCell ref="M11:M12"/>
    <mergeCell ref="N11:N12"/>
    <mergeCell ref="BM11:BM12"/>
    <mergeCell ref="BN11:BN12"/>
    <mergeCell ref="BO11:BO12"/>
    <mergeCell ref="O7:R7"/>
    <mergeCell ref="H6:L6"/>
    <mergeCell ref="J11:J12"/>
    <mergeCell ref="B11:B12"/>
    <mergeCell ref="J7:J8"/>
    <mergeCell ref="B9:B10"/>
    <mergeCell ref="C9:E10"/>
    <mergeCell ref="C6:C8"/>
    <mergeCell ref="M9:M10"/>
    <mergeCell ref="F11:F12"/>
    <mergeCell ref="D11:E12"/>
    <mergeCell ref="AS7:AV7"/>
    <mergeCell ref="AF7:AI7"/>
    <mergeCell ref="J23:J24"/>
    <mergeCell ref="J37:J38"/>
    <mergeCell ref="K35:K36"/>
    <mergeCell ref="L39:L40"/>
    <mergeCell ref="L41:L44"/>
    <mergeCell ref="K39:K40"/>
    <mergeCell ref="J45:J46"/>
    <mergeCell ref="J39:J40"/>
    <mergeCell ref="L31:L32"/>
    <mergeCell ref="L35:L36"/>
    <mergeCell ref="N43:N44"/>
    <mergeCell ref="L33:L34"/>
    <mergeCell ref="M35:M36"/>
    <mergeCell ref="N35:N36"/>
    <mergeCell ref="N39:N40"/>
    <mergeCell ref="M31:M32"/>
    <mergeCell ref="M41:M44"/>
    <mergeCell ref="M33:M34"/>
    <mergeCell ref="I33:I34"/>
    <mergeCell ref="K31:K32"/>
    <mergeCell ref="N45:N46"/>
    <mergeCell ref="L45:L46"/>
    <mergeCell ref="M39:M40"/>
    <mergeCell ref="J33:J34"/>
    <mergeCell ref="M67:M68"/>
    <mergeCell ref="N67:N68"/>
    <mergeCell ref="N61:N62"/>
    <mergeCell ref="N53:N54"/>
    <mergeCell ref="N59:N60"/>
    <mergeCell ref="N63:N64"/>
    <mergeCell ref="M47:M48"/>
    <mergeCell ref="BN65:BN66"/>
    <mergeCell ref="M65:M66"/>
    <mergeCell ref="N51:N52"/>
    <mergeCell ref="L63:L64"/>
    <mergeCell ref="L57:L58"/>
    <mergeCell ref="M59:M60"/>
    <mergeCell ref="M49:M50"/>
    <mergeCell ref="L47:L48"/>
    <mergeCell ref="J47:J48"/>
    <mergeCell ref="M53:M54"/>
    <mergeCell ref="M57:M58"/>
    <mergeCell ref="J51:J52"/>
    <mergeCell ref="J63:J64"/>
    <mergeCell ref="M61:M62"/>
    <mergeCell ref="K47:K48"/>
    <mergeCell ref="K49:K50"/>
    <mergeCell ref="J49:J50"/>
    <mergeCell ref="M55:M56"/>
    <mergeCell ref="J57:J58"/>
    <mergeCell ref="L65:L66"/>
    <mergeCell ref="L67:L68"/>
    <mergeCell ref="BP145:BP146"/>
    <mergeCell ref="BM73:BM74"/>
    <mergeCell ref="N85:N86"/>
    <mergeCell ref="N95:N96"/>
    <mergeCell ref="N107:N108"/>
    <mergeCell ref="N89:N90"/>
    <mergeCell ref="N81:N82"/>
    <mergeCell ref="BM93:BM94"/>
    <mergeCell ref="BQ65:BQ66"/>
    <mergeCell ref="BP65:BP66"/>
    <mergeCell ref="BO73:BO74"/>
    <mergeCell ref="BP73:BP74"/>
    <mergeCell ref="BQ283:BQ284"/>
    <mergeCell ref="BO145:BO146"/>
    <mergeCell ref="BQ193:BQ194"/>
    <mergeCell ref="BO175:BO176"/>
    <mergeCell ref="BQ223:BQ224"/>
    <mergeCell ref="BO193:BO194"/>
    <mergeCell ref="N83:N84"/>
    <mergeCell ref="N249:N250"/>
    <mergeCell ref="N271:N272"/>
    <mergeCell ref="N109:N110"/>
    <mergeCell ref="N101:N102"/>
    <mergeCell ref="N117:N118"/>
    <mergeCell ref="N219:N220"/>
    <mergeCell ref="N217:N218"/>
    <mergeCell ref="N99:N100"/>
    <mergeCell ref="N103:N104"/>
    <mergeCell ref="BO65:BO66"/>
    <mergeCell ref="BM65:BM66"/>
    <mergeCell ref="BN283:BN284"/>
    <mergeCell ref="BR245:BR246"/>
    <mergeCell ref="BQ255:BQ256"/>
    <mergeCell ref="BP223:BP224"/>
    <mergeCell ref="BR247:BR248"/>
    <mergeCell ref="BS227:BS228"/>
    <mergeCell ref="BS263:BS264"/>
    <mergeCell ref="BS255:BS256"/>
    <mergeCell ref="BS241:BS242"/>
    <mergeCell ref="BS243:BS244"/>
    <mergeCell ref="BP105:BP106"/>
    <mergeCell ref="BR185:BR186"/>
    <mergeCell ref="BR187:BR188"/>
    <mergeCell ref="BS207:BS208"/>
    <mergeCell ref="BS205:BS206"/>
    <mergeCell ref="BR195:BR196"/>
    <mergeCell ref="BR197:BR198"/>
    <mergeCell ref="BN273:BN274"/>
    <mergeCell ref="BR267:BR268"/>
    <mergeCell ref="BP255:BP256"/>
    <mergeCell ref="BN201:BN202"/>
    <mergeCell ref="BR207:BR208"/>
    <mergeCell ref="BP273:BP274"/>
    <mergeCell ref="BR225:BR226"/>
    <mergeCell ref="BR257:BR258"/>
    <mergeCell ref="BR183:BR184"/>
    <mergeCell ref="BR201:BR202"/>
    <mergeCell ref="BN223:BN224"/>
    <mergeCell ref="BO223:BO224"/>
    <mergeCell ref="BQ215:BQ216"/>
    <mergeCell ref="BR203:BR204"/>
    <mergeCell ref="BR265:BR266"/>
    <mergeCell ref="N197:N198"/>
    <mergeCell ref="N261:N262"/>
    <mergeCell ref="M187:M188"/>
    <mergeCell ref="L181:L182"/>
    <mergeCell ref="M185:M186"/>
    <mergeCell ref="N189:N190"/>
    <mergeCell ref="K189:K190"/>
    <mergeCell ref="N195:N196"/>
    <mergeCell ref="N181:N182"/>
    <mergeCell ref="M179:M180"/>
    <mergeCell ref="L175:L176"/>
    <mergeCell ref="K159:K160"/>
    <mergeCell ref="J153:J154"/>
    <mergeCell ref="J203:J204"/>
    <mergeCell ref="J159:J160"/>
    <mergeCell ref="K175:K176"/>
    <mergeCell ref="L259:L260"/>
    <mergeCell ref="M259:M260"/>
    <mergeCell ref="M257:M258"/>
    <mergeCell ref="L225:L226"/>
    <mergeCell ref="N211:N212"/>
    <mergeCell ref="M237:M238"/>
    <mergeCell ref="M191:M192"/>
    <mergeCell ref="N193:N194"/>
    <mergeCell ref="N187:N188"/>
    <mergeCell ref="N229:N230"/>
    <mergeCell ref="N227:N228"/>
    <mergeCell ref="M227:M228"/>
    <mergeCell ref="N203:N204"/>
    <mergeCell ref="N251:N252"/>
    <mergeCell ref="N259:N260"/>
    <mergeCell ref="N255:N256"/>
    <mergeCell ref="L179:L180"/>
    <mergeCell ref="L177:L178"/>
    <mergeCell ref="N185:N186"/>
    <mergeCell ref="BR165:BR166"/>
    <mergeCell ref="M171:M172"/>
    <mergeCell ref="BN175:BN176"/>
    <mergeCell ref="N173:N174"/>
    <mergeCell ref="M177:M178"/>
    <mergeCell ref="K177:K178"/>
    <mergeCell ref="K151:K152"/>
    <mergeCell ref="I163:I164"/>
    <mergeCell ref="K163:K164"/>
    <mergeCell ref="K153:K154"/>
    <mergeCell ref="K157:K158"/>
    <mergeCell ref="M167:M168"/>
    <mergeCell ref="BQ175:BQ176"/>
    <mergeCell ref="BR179:BR180"/>
    <mergeCell ref="I159:I160"/>
    <mergeCell ref="I153:I154"/>
    <mergeCell ref="I179:I180"/>
    <mergeCell ref="K183:K184"/>
    <mergeCell ref="L183:L184"/>
    <mergeCell ref="L163:L164"/>
    <mergeCell ref="K181:K182"/>
    <mergeCell ref="N163:N164"/>
    <mergeCell ref="N165:N166"/>
    <mergeCell ref="M173:M174"/>
    <mergeCell ref="M163:M164"/>
    <mergeCell ref="M153:M154"/>
    <mergeCell ref="N153:N154"/>
    <mergeCell ref="N179:N180"/>
    <mergeCell ref="K185:K186"/>
    <mergeCell ref="M215:M216"/>
    <mergeCell ref="M197:M198"/>
    <mergeCell ref="N191:N192"/>
    <mergeCell ref="BS163:BS164"/>
    <mergeCell ref="BR169:BR170"/>
    <mergeCell ref="BP175:BP176"/>
    <mergeCell ref="BR167:BR168"/>
    <mergeCell ref="BS169:BS170"/>
    <mergeCell ref="BS165:BS166"/>
    <mergeCell ref="BR163:BR164"/>
    <mergeCell ref="BS171:BS172"/>
    <mergeCell ref="BS179:BS180"/>
    <mergeCell ref="N183:N184"/>
    <mergeCell ref="M181:M182"/>
    <mergeCell ref="N175:N176"/>
    <mergeCell ref="BR181:BR182"/>
    <mergeCell ref="BS173:BS174"/>
    <mergeCell ref="BS177:BS178"/>
    <mergeCell ref="BR175:BR176"/>
    <mergeCell ref="BS181:BS182"/>
    <mergeCell ref="BR171:BR172"/>
    <mergeCell ref="N169:N170"/>
    <mergeCell ref="N171:N172"/>
    <mergeCell ref="M165:M166"/>
    <mergeCell ref="M193:M194"/>
    <mergeCell ref="BM175:BM176"/>
    <mergeCell ref="BM201:BM202"/>
    <mergeCell ref="BS213:BS214"/>
    <mergeCell ref="BR211:BR212"/>
    <mergeCell ref="BR177:BR178"/>
    <mergeCell ref="BR173:BR174"/>
    <mergeCell ref="N177:N178"/>
    <mergeCell ref="K179:K180"/>
    <mergeCell ref="K267:K268"/>
    <mergeCell ref="M263:M264"/>
    <mergeCell ref="K207:K208"/>
    <mergeCell ref="K201:K202"/>
    <mergeCell ref="L201:L202"/>
    <mergeCell ref="L253:L254"/>
    <mergeCell ref="L197:L198"/>
    <mergeCell ref="K187:K188"/>
    <mergeCell ref="L257:L258"/>
    <mergeCell ref="K257:K258"/>
    <mergeCell ref="K255:K256"/>
    <mergeCell ref="K251:K252"/>
    <mergeCell ref="K259:K260"/>
    <mergeCell ref="L255:L256"/>
    <mergeCell ref="L251:L252"/>
    <mergeCell ref="K253:K254"/>
    <mergeCell ref="L233:L234"/>
    <mergeCell ref="L211:L212"/>
    <mergeCell ref="L209:L210"/>
    <mergeCell ref="L213:L214"/>
    <mergeCell ref="K237:K238"/>
    <mergeCell ref="M213:M214"/>
    <mergeCell ref="L237:L238"/>
    <mergeCell ref="K227:K228"/>
    <mergeCell ref="K211:K212"/>
    <mergeCell ref="L229:L230"/>
    <mergeCell ref="L265:L266"/>
    <mergeCell ref="L263:L264"/>
    <mergeCell ref="L267:L268"/>
    <mergeCell ref="M265:M266"/>
    <mergeCell ref="K197:K198"/>
    <mergeCell ref="J201:J202"/>
    <mergeCell ref="J199:J200"/>
    <mergeCell ref="K235:K236"/>
    <mergeCell ref="L187:L188"/>
    <mergeCell ref="J191:J192"/>
    <mergeCell ref="J195:J196"/>
    <mergeCell ref="K191:K192"/>
    <mergeCell ref="J189:J190"/>
    <mergeCell ref="L191:L192"/>
    <mergeCell ref="L195:L196"/>
    <mergeCell ref="J193:J194"/>
    <mergeCell ref="K195:K196"/>
    <mergeCell ref="J187:J188"/>
    <mergeCell ref="L271:L272"/>
    <mergeCell ref="L269:L270"/>
    <mergeCell ref="L223:L224"/>
    <mergeCell ref="K225:K226"/>
    <mergeCell ref="K203:K204"/>
    <mergeCell ref="L193:L194"/>
    <mergeCell ref="L221:L222"/>
    <mergeCell ref="L227:L228"/>
    <mergeCell ref="J233:J234"/>
    <mergeCell ref="J269:J270"/>
    <mergeCell ref="J259:J260"/>
    <mergeCell ref="J245:J246"/>
    <mergeCell ref="K199:K200"/>
    <mergeCell ref="L189:L190"/>
    <mergeCell ref="K193:K194"/>
    <mergeCell ref="I239:I240"/>
    <mergeCell ref="I241:I242"/>
    <mergeCell ref="J243:J244"/>
    <mergeCell ref="J251:J252"/>
    <mergeCell ref="J247:J248"/>
    <mergeCell ref="I243:I244"/>
    <mergeCell ref="J253:J254"/>
    <mergeCell ref="K261:K262"/>
    <mergeCell ref="L205:L206"/>
    <mergeCell ref="M209:M210"/>
    <mergeCell ref="K277:K278"/>
    <mergeCell ref="K285:K286"/>
    <mergeCell ref="M199:M200"/>
    <mergeCell ref="K283:K284"/>
    <mergeCell ref="K209:K210"/>
    <mergeCell ref="K279:K280"/>
    <mergeCell ref="M235:M236"/>
    <mergeCell ref="I199:I200"/>
    <mergeCell ref="L281:L282"/>
    <mergeCell ref="L275:L276"/>
    <mergeCell ref="L273:L274"/>
    <mergeCell ref="M269:M270"/>
    <mergeCell ref="K273:K274"/>
    <mergeCell ref="M229:M230"/>
    <mergeCell ref="M225:M226"/>
    <mergeCell ref="I275:I276"/>
    <mergeCell ref="M201:M202"/>
    <mergeCell ref="L199:L200"/>
    <mergeCell ref="J261:J262"/>
    <mergeCell ref="J255:J256"/>
    <mergeCell ref="K263:K264"/>
    <mergeCell ref="K271:K272"/>
    <mergeCell ref="I287:I288"/>
    <mergeCell ref="J281:J282"/>
    <mergeCell ref="H295:H296"/>
    <mergeCell ref="I289:I290"/>
    <mergeCell ref="F257:F258"/>
    <mergeCell ref="F265:F266"/>
    <mergeCell ref="F259:F260"/>
    <mergeCell ref="F289:F290"/>
    <mergeCell ref="F277:F278"/>
    <mergeCell ref="L289:L290"/>
    <mergeCell ref="L291:L292"/>
    <mergeCell ref="J293:J294"/>
    <mergeCell ref="H291:H292"/>
    <mergeCell ref="J279:J280"/>
    <mergeCell ref="H287:H288"/>
    <mergeCell ref="H281:H282"/>
    <mergeCell ref="I293:I294"/>
    <mergeCell ref="H293:H294"/>
    <mergeCell ref="H285:H286"/>
    <mergeCell ref="I277:I278"/>
    <mergeCell ref="K295:K296"/>
    <mergeCell ref="J289:J290"/>
    <mergeCell ref="K289:K290"/>
    <mergeCell ref="J295:J296"/>
    <mergeCell ref="I263:I264"/>
    <mergeCell ref="J263:J264"/>
    <mergeCell ref="I269:I270"/>
    <mergeCell ref="I261:I262"/>
    <mergeCell ref="I257:I258"/>
    <mergeCell ref="J271:J272"/>
    <mergeCell ref="H275:H276"/>
    <mergeCell ref="H279:H280"/>
    <mergeCell ref="H263:H264"/>
    <mergeCell ref="H245:H246"/>
    <mergeCell ref="H255:H256"/>
    <mergeCell ref="H257:H258"/>
    <mergeCell ref="H247:H248"/>
    <mergeCell ref="H259:H260"/>
    <mergeCell ref="H261:H262"/>
    <mergeCell ref="H271:H272"/>
    <mergeCell ref="F253:F254"/>
    <mergeCell ref="F275:F276"/>
    <mergeCell ref="F273:F274"/>
    <mergeCell ref="F269:F270"/>
    <mergeCell ref="F255:F256"/>
    <mergeCell ref="F279:F280"/>
    <mergeCell ref="A191:A192"/>
    <mergeCell ref="B193:B194"/>
    <mergeCell ref="A195:A196"/>
    <mergeCell ref="B203:B214"/>
    <mergeCell ref="B201:B202"/>
    <mergeCell ref="A193:A194"/>
    <mergeCell ref="A197:A198"/>
    <mergeCell ref="C193:C200"/>
    <mergeCell ref="A261:A262"/>
    <mergeCell ref="A259:A260"/>
    <mergeCell ref="A123:A124"/>
    <mergeCell ref="F113:F114"/>
    <mergeCell ref="E107:E108"/>
    <mergeCell ref="F117:F118"/>
    <mergeCell ref="A121:A122"/>
    <mergeCell ref="A119:A120"/>
    <mergeCell ref="B105:B106"/>
    <mergeCell ref="B103:B104"/>
    <mergeCell ref="A183:A184"/>
    <mergeCell ref="F219:F220"/>
    <mergeCell ref="F235:F236"/>
    <mergeCell ref="F237:F238"/>
    <mergeCell ref="H225:H226"/>
    <mergeCell ref="F223:F224"/>
    <mergeCell ref="H233:H234"/>
    <mergeCell ref="F221:F222"/>
    <mergeCell ref="F227:F228"/>
    <mergeCell ref="H219:H220"/>
    <mergeCell ref="F229:F230"/>
    <mergeCell ref="F133:F134"/>
    <mergeCell ref="F145:F146"/>
    <mergeCell ref="F139:F140"/>
    <mergeCell ref="B165:B174"/>
    <mergeCell ref="D169:E170"/>
    <mergeCell ref="B149:B160"/>
    <mergeCell ref="D155:E156"/>
    <mergeCell ref="A163:A164"/>
    <mergeCell ref="B163:B164"/>
    <mergeCell ref="C163:C174"/>
    <mergeCell ref="A179:A180"/>
    <mergeCell ref="B145:B146"/>
    <mergeCell ref="A145:A146"/>
    <mergeCell ref="C73:C74"/>
    <mergeCell ref="B73:B74"/>
    <mergeCell ref="D85:E86"/>
    <mergeCell ref="F83:F84"/>
    <mergeCell ref="A89:A90"/>
    <mergeCell ref="F89:F90"/>
    <mergeCell ref="E75:E76"/>
    <mergeCell ref="A75:A76"/>
    <mergeCell ref="D65:E66"/>
    <mergeCell ref="D69:D70"/>
    <mergeCell ref="A69:A70"/>
    <mergeCell ref="C69:C70"/>
    <mergeCell ref="E67:E68"/>
    <mergeCell ref="A67:A68"/>
    <mergeCell ref="C67:C68"/>
    <mergeCell ref="A65:A66"/>
    <mergeCell ref="E69:E70"/>
    <mergeCell ref="A71:A72"/>
    <mergeCell ref="F79:F80"/>
    <mergeCell ref="F71:F72"/>
    <mergeCell ref="E113:E114"/>
    <mergeCell ref="C105:C106"/>
    <mergeCell ref="A99:A100"/>
    <mergeCell ref="A103:A104"/>
    <mergeCell ref="B95:B102"/>
    <mergeCell ref="C95:C102"/>
    <mergeCell ref="A97:A98"/>
    <mergeCell ref="A95:A96"/>
    <mergeCell ref="F105:F106"/>
    <mergeCell ref="D117:E118"/>
    <mergeCell ref="A117:A118"/>
    <mergeCell ref="C119:C124"/>
    <mergeCell ref="A205:A206"/>
    <mergeCell ref="B195:B200"/>
    <mergeCell ref="A187:A188"/>
    <mergeCell ref="A189:A190"/>
    <mergeCell ref="D123:E124"/>
    <mergeCell ref="E119:E120"/>
    <mergeCell ref="A201:A202"/>
    <mergeCell ref="B119:B124"/>
    <mergeCell ref="E109:E110"/>
    <mergeCell ref="E115:E116"/>
    <mergeCell ref="B107:B116"/>
    <mergeCell ref="D119:D122"/>
    <mergeCell ref="E121:E122"/>
    <mergeCell ref="B117:B118"/>
    <mergeCell ref="C117:C118"/>
    <mergeCell ref="C107:C116"/>
    <mergeCell ref="A127:A128"/>
    <mergeCell ref="A135:A136"/>
    <mergeCell ref="A107:A108"/>
    <mergeCell ref="A109:A110"/>
    <mergeCell ref="A175:A176"/>
    <mergeCell ref="A177:A178"/>
    <mergeCell ref="B177:B192"/>
    <mergeCell ref="A185:A186"/>
    <mergeCell ref="C175:C192"/>
    <mergeCell ref="B175:B176"/>
    <mergeCell ref="F241:F242"/>
    <mergeCell ref="E231:E232"/>
    <mergeCell ref="E251:E252"/>
    <mergeCell ref="F233:F234"/>
    <mergeCell ref="F243:F244"/>
    <mergeCell ref="E241:E242"/>
    <mergeCell ref="F251:F252"/>
    <mergeCell ref="F245:F246"/>
    <mergeCell ref="F211:F212"/>
    <mergeCell ref="F209:F210"/>
    <mergeCell ref="D223:E224"/>
    <mergeCell ref="F247:F248"/>
    <mergeCell ref="D187:E188"/>
    <mergeCell ref="D219:E220"/>
    <mergeCell ref="A227:A228"/>
    <mergeCell ref="A203:A204"/>
    <mergeCell ref="D233:E234"/>
    <mergeCell ref="A217:A218"/>
    <mergeCell ref="D197:E198"/>
    <mergeCell ref="F193:F194"/>
    <mergeCell ref="C215:C216"/>
    <mergeCell ref="B221:B222"/>
    <mergeCell ref="A219:A220"/>
    <mergeCell ref="A215:A216"/>
    <mergeCell ref="F191:F192"/>
    <mergeCell ref="F185:F186"/>
    <mergeCell ref="F165:F166"/>
    <mergeCell ref="D163:E164"/>
    <mergeCell ref="D151:E152"/>
    <mergeCell ref="F159:F160"/>
    <mergeCell ref="F337:F338"/>
    <mergeCell ref="F291:F292"/>
    <mergeCell ref="F325:F326"/>
    <mergeCell ref="F303:F304"/>
    <mergeCell ref="F295:F296"/>
    <mergeCell ref="F299:F300"/>
    <mergeCell ref="F261:F262"/>
    <mergeCell ref="F271:F272"/>
    <mergeCell ref="F293:F294"/>
    <mergeCell ref="F285:F286"/>
    <mergeCell ref="D281:E282"/>
    <mergeCell ref="E261:E262"/>
    <mergeCell ref="D255:D256"/>
    <mergeCell ref="D275:E276"/>
    <mergeCell ref="E273:E274"/>
    <mergeCell ref="E255:E256"/>
    <mergeCell ref="E259:E260"/>
    <mergeCell ref="D279:E280"/>
    <mergeCell ref="D277:E278"/>
    <mergeCell ref="F287:F288"/>
    <mergeCell ref="F281:F282"/>
    <mergeCell ref="F283:F284"/>
    <mergeCell ref="F321:F322"/>
    <mergeCell ref="D331:D340"/>
    <mergeCell ref="E333:E334"/>
    <mergeCell ref="E337:E338"/>
    <mergeCell ref="E331:E332"/>
    <mergeCell ref="F323:F324"/>
    <mergeCell ref="E289:E290"/>
    <mergeCell ref="E285:E286"/>
    <mergeCell ref="D329:E330"/>
    <mergeCell ref="E287:E288"/>
    <mergeCell ref="BR57:BR58"/>
    <mergeCell ref="A355:A356"/>
    <mergeCell ref="A233:A234"/>
    <mergeCell ref="A255:A256"/>
    <mergeCell ref="J137:J138"/>
    <mergeCell ref="A273:A274"/>
    <mergeCell ref="A257:A258"/>
    <mergeCell ref="A415:A416"/>
    <mergeCell ref="A299:A300"/>
    <mergeCell ref="A351:A352"/>
    <mergeCell ref="C299:C320"/>
    <mergeCell ref="A347:A348"/>
    <mergeCell ref="A309:A310"/>
    <mergeCell ref="A325:A326"/>
    <mergeCell ref="A337:A338"/>
    <mergeCell ref="F329:F330"/>
    <mergeCell ref="F339:F340"/>
    <mergeCell ref="F335:F336"/>
    <mergeCell ref="F333:F334"/>
    <mergeCell ref="A349:A350"/>
    <mergeCell ref="A333:A334"/>
    <mergeCell ref="A339:A340"/>
    <mergeCell ref="A345:A346"/>
    <mergeCell ref="F331:F332"/>
    <mergeCell ref="D349:E350"/>
    <mergeCell ref="E321:E322"/>
    <mergeCell ref="D303:E304"/>
    <mergeCell ref="F167:F168"/>
    <mergeCell ref="B223:B344"/>
    <mergeCell ref="A281:A282"/>
    <mergeCell ref="A303:A304"/>
    <mergeCell ref="A301:A302"/>
    <mergeCell ref="BS215:BS216"/>
    <mergeCell ref="BS223:BS224"/>
    <mergeCell ref="BS221:BS222"/>
    <mergeCell ref="BS229:BS230"/>
    <mergeCell ref="BS239:BS240"/>
    <mergeCell ref="BR221:BR222"/>
    <mergeCell ref="BT223:BT224"/>
    <mergeCell ref="A417:A418"/>
    <mergeCell ref="C217:C220"/>
    <mergeCell ref="C321:C328"/>
    <mergeCell ref="A411:A412"/>
    <mergeCell ref="A413:A414"/>
    <mergeCell ref="A357:A358"/>
    <mergeCell ref="A363:A364"/>
    <mergeCell ref="A271:A272"/>
    <mergeCell ref="A313:A314"/>
    <mergeCell ref="A329:A330"/>
    <mergeCell ref="BN329:BN330"/>
    <mergeCell ref="BM329:BM330"/>
    <mergeCell ref="A353:A354"/>
    <mergeCell ref="B411:B412"/>
    <mergeCell ref="B413:B418"/>
    <mergeCell ref="E271:E272"/>
    <mergeCell ref="D273:D274"/>
    <mergeCell ref="E257:E258"/>
    <mergeCell ref="F327:F328"/>
    <mergeCell ref="E339:E340"/>
    <mergeCell ref="E291:E292"/>
    <mergeCell ref="D283:D296"/>
    <mergeCell ref="E293:E294"/>
    <mergeCell ref="A295:A296"/>
    <mergeCell ref="A327:A328"/>
    <mergeCell ref="BV75:BV76"/>
    <mergeCell ref="BU69:BU70"/>
    <mergeCell ref="BS69:BS70"/>
    <mergeCell ref="BT73:BT74"/>
    <mergeCell ref="BT71:BT72"/>
    <mergeCell ref="BU73:BU74"/>
    <mergeCell ref="BU71:BU72"/>
    <mergeCell ref="BT75:BT76"/>
    <mergeCell ref="BS73:BS74"/>
    <mergeCell ref="BS75:BS76"/>
    <mergeCell ref="BT163:BT164"/>
    <mergeCell ref="BT171:BT172"/>
    <mergeCell ref="BT189:BT190"/>
    <mergeCell ref="BT165:BT166"/>
    <mergeCell ref="BU125:BU126"/>
    <mergeCell ref="BT127:BT128"/>
    <mergeCell ref="BT135:BT136"/>
    <mergeCell ref="BT169:BT170"/>
    <mergeCell ref="BT177:BT178"/>
    <mergeCell ref="BV167:BV168"/>
    <mergeCell ref="BU165:BU166"/>
    <mergeCell ref="BU177:BU178"/>
    <mergeCell ref="BV165:BV166"/>
    <mergeCell ref="BV177:BV178"/>
    <mergeCell ref="BU169:BU170"/>
    <mergeCell ref="BV173:BV174"/>
    <mergeCell ref="BU175:BU176"/>
    <mergeCell ref="D311:E312"/>
    <mergeCell ref="BU171:BU172"/>
    <mergeCell ref="BV175:BV176"/>
    <mergeCell ref="BV171:BV172"/>
    <mergeCell ref="BT145:BT146"/>
    <mergeCell ref="BU51:BU52"/>
    <mergeCell ref="BT57:BT58"/>
    <mergeCell ref="BS59:BS60"/>
    <mergeCell ref="BU55:BU56"/>
    <mergeCell ref="BT59:BT60"/>
    <mergeCell ref="BT55:BT56"/>
    <mergeCell ref="BS53:BS54"/>
    <mergeCell ref="BT53:BT54"/>
    <mergeCell ref="BU53:BU54"/>
    <mergeCell ref="BV55:BV56"/>
    <mergeCell ref="BV69:BV70"/>
    <mergeCell ref="BT69:BT70"/>
    <mergeCell ref="BV73:BV74"/>
    <mergeCell ref="BV71:BV72"/>
    <mergeCell ref="BS71:BS72"/>
    <mergeCell ref="BV61:BV62"/>
    <mergeCell ref="BT61:BT62"/>
    <mergeCell ref="BU61:BU62"/>
    <mergeCell ref="BU57:BU58"/>
    <mergeCell ref="BV115:BV116"/>
    <mergeCell ref="BU103:BU104"/>
    <mergeCell ref="BS113:BS114"/>
    <mergeCell ref="BT113:BT114"/>
    <mergeCell ref="BU113:BU114"/>
    <mergeCell ref="BV113:BV114"/>
    <mergeCell ref="BV105:BV106"/>
    <mergeCell ref="BU105:BU106"/>
    <mergeCell ref="BV77:BV78"/>
    <mergeCell ref="BU205:BU206"/>
    <mergeCell ref="BV191:BV192"/>
    <mergeCell ref="BV111:BV112"/>
    <mergeCell ref="BV107:BV108"/>
    <mergeCell ref="BV103:BV104"/>
    <mergeCell ref="BS107:BS108"/>
    <mergeCell ref="BT107:BT108"/>
    <mergeCell ref="BT105:BT106"/>
    <mergeCell ref="BR105:BR106"/>
    <mergeCell ref="BR107:BR108"/>
    <mergeCell ref="BS103:BS104"/>
    <mergeCell ref="BT103:BT104"/>
    <mergeCell ref="BS105:BS106"/>
    <mergeCell ref="BV123:BV124"/>
    <mergeCell ref="BV129:BV130"/>
    <mergeCell ref="BU127:BU128"/>
    <mergeCell ref="BV127:BV128"/>
    <mergeCell ref="BU135:BU136"/>
    <mergeCell ref="BV135:BV136"/>
    <mergeCell ref="BU131:BU132"/>
    <mergeCell ref="BV131:BV132"/>
    <mergeCell ref="BU123:BU124"/>
    <mergeCell ref="BV125:BV126"/>
    <mergeCell ref="BV119:BV120"/>
    <mergeCell ref="BT117:BT118"/>
    <mergeCell ref="BU117:BU118"/>
    <mergeCell ref="BU121:BU122"/>
    <mergeCell ref="BV121:BV122"/>
    <mergeCell ref="BT121:BT122"/>
    <mergeCell ref="BT119:BT120"/>
    <mergeCell ref="BU119:BU120"/>
    <mergeCell ref="BV169:BV170"/>
    <mergeCell ref="BU285:BU286"/>
    <mergeCell ref="BT271:BT272"/>
    <mergeCell ref="BV259:BV260"/>
    <mergeCell ref="BU267:BU268"/>
    <mergeCell ref="BU277:BU278"/>
    <mergeCell ref="BU273:BU274"/>
    <mergeCell ref="BV141:BV142"/>
    <mergeCell ref="BU141:BU142"/>
    <mergeCell ref="BV133:BV134"/>
    <mergeCell ref="BT141:BT142"/>
    <mergeCell ref="BU133:BU134"/>
    <mergeCell ref="BT133:BT134"/>
    <mergeCell ref="BV139:BV140"/>
    <mergeCell ref="BT139:BT140"/>
    <mergeCell ref="BU139:BU140"/>
    <mergeCell ref="BU145:BU146"/>
    <mergeCell ref="BT179:BT180"/>
    <mergeCell ref="BU217:BU218"/>
    <mergeCell ref="BT221:BT222"/>
    <mergeCell ref="BV209:BV210"/>
    <mergeCell ref="BT207:BT208"/>
    <mergeCell ref="BT211:BT212"/>
    <mergeCell ref="BU219:BU220"/>
    <mergeCell ref="BT209:BT210"/>
    <mergeCell ref="BT215:BT216"/>
    <mergeCell ref="BU221:BU222"/>
    <mergeCell ref="BT217:BT218"/>
    <mergeCell ref="BV189:BV190"/>
    <mergeCell ref="BV217:BV218"/>
    <mergeCell ref="BU215:BU216"/>
    <mergeCell ref="BT219:BT220"/>
    <mergeCell ref="BU211:BU212"/>
    <mergeCell ref="BU297:BU298"/>
    <mergeCell ref="BV329:BV330"/>
    <mergeCell ref="BS325:BS326"/>
    <mergeCell ref="BS327:BS328"/>
    <mergeCell ref="BT327:BT328"/>
    <mergeCell ref="BU325:BU326"/>
    <mergeCell ref="BV215:BV216"/>
    <mergeCell ref="BV213:BV214"/>
    <mergeCell ref="BV253:BV254"/>
    <mergeCell ref="BS301:BS302"/>
    <mergeCell ref="BS287:BS288"/>
    <mergeCell ref="BU287:BU288"/>
    <mergeCell ref="BU229:BU230"/>
    <mergeCell ref="BU271:BU272"/>
    <mergeCell ref="BT283:BT284"/>
    <mergeCell ref="BT285:BT286"/>
    <mergeCell ref="BT261:BT262"/>
    <mergeCell ref="BU279:BU280"/>
    <mergeCell ref="BU269:BU270"/>
    <mergeCell ref="BV267:BV268"/>
    <mergeCell ref="BT325:BT326"/>
    <mergeCell ref="BT229:BT230"/>
    <mergeCell ref="BU231:BU232"/>
    <mergeCell ref="BU275:BU276"/>
    <mergeCell ref="BV275:BV276"/>
    <mergeCell ref="BV287:BV288"/>
    <mergeCell ref="BU247:BU248"/>
    <mergeCell ref="BU281:BU282"/>
    <mergeCell ref="BT257:BT258"/>
    <mergeCell ref="BV285:BV286"/>
    <mergeCell ref="BU259:BU260"/>
    <mergeCell ref="BV283:BV284"/>
    <mergeCell ref="BS345:BS346"/>
    <mergeCell ref="BT353:BT354"/>
    <mergeCell ref="BT343:BT344"/>
    <mergeCell ref="BR345:BR346"/>
    <mergeCell ref="BS339:BS340"/>
    <mergeCell ref="BS337:BS338"/>
    <mergeCell ref="BU339:BU340"/>
    <mergeCell ref="BT339:BT340"/>
    <mergeCell ref="BU337:BU338"/>
    <mergeCell ref="BR337:BR338"/>
    <mergeCell ref="BS341:BS342"/>
    <mergeCell ref="BT359:BT360"/>
    <mergeCell ref="BU359:BU360"/>
    <mergeCell ref="BU263:BU264"/>
    <mergeCell ref="BV281:BV282"/>
    <mergeCell ref="BS333:BS334"/>
    <mergeCell ref="BT333:BT334"/>
    <mergeCell ref="BU333:BU334"/>
    <mergeCell ref="BV333:BV334"/>
    <mergeCell ref="BT337:BT338"/>
    <mergeCell ref="BU335:BU336"/>
    <mergeCell ref="BV337:BV338"/>
    <mergeCell ref="BT335:BT336"/>
    <mergeCell ref="BS299:BS300"/>
    <mergeCell ref="BU295:BU296"/>
    <mergeCell ref="BS285:BS286"/>
    <mergeCell ref="BU283:BU284"/>
    <mergeCell ref="BS295:BS296"/>
    <mergeCell ref="BS291:BS292"/>
    <mergeCell ref="BT295:BT296"/>
    <mergeCell ref="BU291:BU292"/>
    <mergeCell ref="BT297:BT298"/>
    <mergeCell ref="BU361:BU362"/>
    <mergeCell ref="BV355:BV356"/>
    <mergeCell ref="BS357:BS358"/>
    <mergeCell ref="BT357:BT358"/>
    <mergeCell ref="BU357:BU358"/>
    <mergeCell ref="BV359:BV360"/>
    <mergeCell ref="BV347:BV348"/>
    <mergeCell ref="BU349:BU350"/>
    <mergeCell ref="BV349:BV350"/>
    <mergeCell ref="BR349:BR350"/>
    <mergeCell ref="BS349:BS350"/>
    <mergeCell ref="BV357:BV358"/>
    <mergeCell ref="BT355:BT356"/>
    <mergeCell ref="BS355:BS356"/>
    <mergeCell ref="BU355:BU356"/>
    <mergeCell ref="BU353:BU354"/>
    <mergeCell ref="BU347:BU348"/>
    <mergeCell ref="BT349:BT350"/>
    <mergeCell ref="BS351:BS352"/>
    <mergeCell ref="BU351:BU352"/>
    <mergeCell ref="BT351:BT352"/>
    <mergeCell ref="BP161:BP162"/>
    <mergeCell ref="BR193:BR194"/>
    <mergeCell ref="BV413:BV414"/>
    <mergeCell ref="BU407:BU408"/>
    <mergeCell ref="BT411:BT412"/>
    <mergeCell ref="BV411:BV412"/>
    <mergeCell ref="BV403:BV404"/>
    <mergeCell ref="BV405:BV406"/>
    <mergeCell ref="BT403:BT404"/>
    <mergeCell ref="BS313:BS314"/>
    <mergeCell ref="BR309:BR310"/>
    <mergeCell ref="BU411:BU412"/>
    <mergeCell ref="BT405:BT406"/>
    <mergeCell ref="BU403:BU404"/>
    <mergeCell ref="BT407:BT408"/>
    <mergeCell ref="BT409:BT410"/>
    <mergeCell ref="BU409:BU410"/>
    <mergeCell ref="BU405:BU406"/>
    <mergeCell ref="BV409:BV410"/>
    <mergeCell ref="BV407:BV408"/>
    <mergeCell ref="BU363:BU364"/>
    <mergeCell ref="BV363:BV364"/>
    <mergeCell ref="BV361:BV362"/>
    <mergeCell ref="BT361:BT362"/>
    <mergeCell ref="BV401:BV402"/>
    <mergeCell ref="BT401:BT402"/>
    <mergeCell ref="BU401:BU402"/>
    <mergeCell ref="BU369:BU370"/>
    <mergeCell ref="BV353:BV354"/>
    <mergeCell ref="BS359:BS360"/>
    <mergeCell ref="BR283:BR284"/>
    <mergeCell ref="BS411:BS412"/>
    <mergeCell ref="BO233:BO234"/>
    <mergeCell ref="BO255:BO256"/>
    <mergeCell ref="BM255:BM256"/>
    <mergeCell ref="BP233:BP234"/>
    <mergeCell ref="BR233:BR234"/>
    <mergeCell ref="BO283:BO284"/>
    <mergeCell ref="BR269:BR270"/>
    <mergeCell ref="BM321:BM322"/>
    <mergeCell ref="BN321:BN322"/>
    <mergeCell ref="BN297:BN298"/>
    <mergeCell ref="BN255:BN256"/>
    <mergeCell ref="BM283:BM284"/>
    <mergeCell ref="BN233:BN234"/>
    <mergeCell ref="BM273:BM274"/>
    <mergeCell ref="BM233:BM234"/>
    <mergeCell ref="BM193:BM194"/>
    <mergeCell ref="BP215:BP216"/>
    <mergeCell ref="BO215:BO216"/>
    <mergeCell ref="BO201:BO202"/>
    <mergeCell ref="BP193:BP194"/>
    <mergeCell ref="BN193:BN194"/>
    <mergeCell ref="BR219:BR220"/>
    <mergeCell ref="BR223:BR224"/>
    <mergeCell ref="BR227:BR228"/>
    <mergeCell ref="BR231:BR232"/>
    <mergeCell ref="BR241:BR242"/>
    <mergeCell ref="BR243:BR244"/>
    <mergeCell ref="BQ273:BQ274"/>
    <mergeCell ref="BR271:BR272"/>
    <mergeCell ref="BR263:BR264"/>
    <mergeCell ref="BR259:BR260"/>
    <mergeCell ref="BP321:BP322"/>
    <mergeCell ref="A59:A60"/>
    <mergeCell ref="BR229:BR230"/>
    <mergeCell ref="BR217:BR218"/>
    <mergeCell ref="BR235:BR236"/>
    <mergeCell ref="BQ125:BQ126"/>
    <mergeCell ref="BR301:BR302"/>
    <mergeCell ref="BS331:BS332"/>
    <mergeCell ref="BV321:BV322"/>
    <mergeCell ref="BR239:BR240"/>
    <mergeCell ref="BV293:BV294"/>
    <mergeCell ref="BV309:BV310"/>
    <mergeCell ref="BS303:BS304"/>
    <mergeCell ref="BT303:BT304"/>
    <mergeCell ref="BU301:BU302"/>
    <mergeCell ref="BV291:BV292"/>
    <mergeCell ref="BV295:BV296"/>
    <mergeCell ref="BS309:BS310"/>
    <mergeCell ref="BT301:BT302"/>
    <mergeCell ref="BV301:BV302"/>
    <mergeCell ref="BU303:BU304"/>
    <mergeCell ref="M137:M138"/>
    <mergeCell ref="N137:N138"/>
    <mergeCell ref="BT287:BT288"/>
    <mergeCell ref="BS293:BS294"/>
    <mergeCell ref="BT293:BT294"/>
    <mergeCell ref="BV277:BV278"/>
    <mergeCell ref="BT331:BT332"/>
    <mergeCell ref="BU313:BU314"/>
    <mergeCell ref="BV313:BV314"/>
    <mergeCell ref="BU309:BU310"/>
    <mergeCell ref="BR329:BR330"/>
    <mergeCell ref="BR325:BR326"/>
    <mergeCell ref="A27:A28"/>
    <mergeCell ref="E27:E28"/>
    <mergeCell ref="A19:A20"/>
    <mergeCell ref="C13:C28"/>
    <mergeCell ref="E23:E24"/>
    <mergeCell ref="A57:A58"/>
    <mergeCell ref="E25:E26"/>
    <mergeCell ref="A21:A22"/>
    <mergeCell ref="A43:A44"/>
    <mergeCell ref="E41:E42"/>
    <mergeCell ref="E43:E44"/>
    <mergeCell ref="E45:E46"/>
    <mergeCell ref="E21:E22"/>
    <mergeCell ref="A31:A32"/>
    <mergeCell ref="D13:D28"/>
    <mergeCell ref="E19:E20"/>
    <mergeCell ref="E55:E56"/>
    <mergeCell ref="C29:C30"/>
    <mergeCell ref="E59:E60"/>
    <mergeCell ref="K55:K56"/>
    <mergeCell ref="K57:K58"/>
    <mergeCell ref="I51:I52"/>
    <mergeCell ref="K51:K52"/>
    <mergeCell ref="I55:I56"/>
    <mergeCell ref="F59:F60"/>
    <mergeCell ref="I37:I38"/>
    <mergeCell ref="BP61:BP62"/>
    <mergeCell ref="E57:E58"/>
    <mergeCell ref="E51:E52"/>
    <mergeCell ref="F57:F58"/>
    <mergeCell ref="I59:I60"/>
    <mergeCell ref="N41:N42"/>
    <mergeCell ref="N47:N48"/>
    <mergeCell ref="N49:N50"/>
    <mergeCell ref="L55:L56"/>
    <mergeCell ref="J41:J44"/>
    <mergeCell ref="M45:M46"/>
    <mergeCell ref="H41:H44"/>
    <mergeCell ref="I41:I44"/>
    <mergeCell ref="H39:H40"/>
    <mergeCell ref="I39:I40"/>
    <mergeCell ref="K41:K44"/>
    <mergeCell ref="F37:F38"/>
    <mergeCell ref="F43:F44"/>
    <mergeCell ref="N55:N56"/>
    <mergeCell ref="N57:N58"/>
    <mergeCell ref="BN53:BN54"/>
    <mergeCell ref="I45:I46"/>
    <mergeCell ref="K45:K46"/>
    <mergeCell ref="I47:I48"/>
    <mergeCell ref="F47:F48"/>
    <mergeCell ref="H45:H46"/>
    <mergeCell ref="BR41:BR42"/>
    <mergeCell ref="H47:H48"/>
    <mergeCell ref="BR411:BR412"/>
    <mergeCell ref="BQ341:BQ342"/>
    <mergeCell ref="BR403:BR404"/>
    <mergeCell ref="BN341:BN342"/>
    <mergeCell ref="BR331:BR332"/>
    <mergeCell ref="BR335:BR336"/>
    <mergeCell ref="BO341:BO342"/>
    <mergeCell ref="BR59:BR60"/>
    <mergeCell ref="BR55:BR56"/>
    <mergeCell ref="F51:F52"/>
    <mergeCell ref="BO61:BO62"/>
    <mergeCell ref="BM61:BM62"/>
    <mergeCell ref="BN61:BN62"/>
    <mergeCell ref="BQ61:BQ62"/>
    <mergeCell ref="BQ53:BQ54"/>
    <mergeCell ref="J61:J62"/>
    <mergeCell ref="L51:L52"/>
    <mergeCell ref="H59:H60"/>
    <mergeCell ref="BO329:BO330"/>
    <mergeCell ref="BP329:BP330"/>
    <mergeCell ref="BR313:BR314"/>
    <mergeCell ref="BR321:BR322"/>
    <mergeCell ref="BR327:BR328"/>
    <mergeCell ref="BR297:BR298"/>
    <mergeCell ref="BO321:BO322"/>
    <mergeCell ref="BR253:BR254"/>
    <mergeCell ref="BR255:BR256"/>
    <mergeCell ref="BR291:BR292"/>
    <mergeCell ref="BR293:BR294"/>
    <mergeCell ref="BQ329:BQ330"/>
    <mergeCell ref="BR275:BR276"/>
    <mergeCell ref="BS283:BS284"/>
    <mergeCell ref="BS335:BS336"/>
    <mergeCell ref="BP341:BP342"/>
    <mergeCell ref="BR299:BR300"/>
    <mergeCell ref="BR303:BR304"/>
    <mergeCell ref="BR311:BR312"/>
    <mergeCell ref="BR277:BR278"/>
    <mergeCell ref="BR333:BR334"/>
    <mergeCell ref="BQ11:BQ12"/>
    <mergeCell ref="BR69:BR70"/>
    <mergeCell ref="BR61:BR62"/>
    <mergeCell ref="BQ321:BQ322"/>
    <mergeCell ref="BR199:BR200"/>
    <mergeCell ref="BQ201:BQ202"/>
    <mergeCell ref="BR205:BR206"/>
    <mergeCell ref="BQ297:BQ298"/>
    <mergeCell ref="BQ233:BQ234"/>
    <mergeCell ref="BR83:BR84"/>
    <mergeCell ref="BS281:BS282"/>
    <mergeCell ref="BS321:BS322"/>
    <mergeCell ref="BS329:BS330"/>
    <mergeCell ref="BS297:BS298"/>
    <mergeCell ref="BR281:BR282"/>
    <mergeCell ref="BR287:BR288"/>
    <mergeCell ref="BR285:BR286"/>
    <mergeCell ref="BQ73:BQ74"/>
    <mergeCell ref="BR101:BR102"/>
    <mergeCell ref="BS101:BS102"/>
    <mergeCell ref="BR209:BR210"/>
    <mergeCell ref="BS401:BS402"/>
    <mergeCell ref="BS403:BS404"/>
    <mergeCell ref="BR365:BR366"/>
    <mergeCell ref="BS365:BS366"/>
    <mergeCell ref="K401:K402"/>
    <mergeCell ref="BM341:BM342"/>
    <mergeCell ref="M341:M342"/>
    <mergeCell ref="M347:M348"/>
    <mergeCell ref="M401:M402"/>
    <mergeCell ref="D401:E402"/>
    <mergeCell ref="BS361:BS362"/>
    <mergeCell ref="BR343:BR344"/>
    <mergeCell ref="BS367:BS368"/>
    <mergeCell ref="BS353:BS354"/>
    <mergeCell ref="BR367:BR368"/>
    <mergeCell ref="BR351:BR352"/>
    <mergeCell ref="L349:L350"/>
    <mergeCell ref="L341:L342"/>
    <mergeCell ref="F341:F342"/>
    <mergeCell ref="I341:I342"/>
    <mergeCell ref="E343:E344"/>
    <mergeCell ref="D341:E342"/>
    <mergeCell ref="E347:E348"/>
    <mergeCell ref="BS379:BS380"/>
    <mergeCell ref="BS373:BS374"/>
    <mergeCell ref="F393:F394"/>
    <mergeCell ref="H393:H394"/>
    <mergeCell ref="I393:I394"/>
    <mergeCell ref="L395:L396"/>
    <mergeCell ref="M395:M396"/>
    <mergeCell ref="N395:N396"/>
    <mergeCell ref="F395:F396"/>
    <mergeCell ref="A221:A222"/>
    <mergeCell ref="C225:C230"/>
    <mergeCell ref="E295:E296"/>
    <mergeCell ref="D297:D298"/>
    <mergeCell ref="A285:A286"/>
    <mergeCell ref="D309:E310"/>
    <mergeCell ref="E297:E298"/>
    <mergeCell ref="A335:A336"/>
    <mergeCell ref="E325:E326"/>
    <mergeCell ref="E327:E328"/>
    <mergeCell ref="A321:A322"/>
    <mergeCell ref="A297:A298"/>
    <mergeCell ref="A407:A408"/>
    <mergeCell ref="A405:A406"/>
    <mergeCell ref="C350:C400"/>
    <mergeCell ref="A343:A344"/>
    <mergeCell ref="A341:A342"/>
    <mergeCell ref="A401:A402"/>
    <mergeCell ref="A403:A404"/>
    <mergeCell ref="B401:B402"/>
    <mergeCell ref="B403:B410"/>
    <mergeCell ref="A359:A360"/>
    <mergeCell ref="B362:B400"/>
    <mergeCell ref="A361:A362"/>
    <mergeCell ref="A409:A410"/>
    <mergeCell ref="C255:C297"/>
    <mergeCell ref="D321:D322"/>
    <mergeCell ref="E267:E268"/>
    <mergeCell ref="A331:A332"/>
    <mergeCell ref="D323:D324"/>
    <mergeCell ref="E323:E324"/>
    <mergeCell ref="E335:E336"/>
    <mergeCell ref="H253:H254"/>
    <mergeCell ref="I253:I254"/>
    <mergeCell ref="H289:H290"/>
    <mergeCell ref="H227:H228"/>
    <mergeCell ref="H215:H216"/>
    <mergeCell ref="F225:F226"/>
    <mergeCell ref="F215:F216"/>
    <mergeCell ref="H221:H222"/>
    <mergeCell ref="A263:A264"/>
    <mergeCell ref="A229:A230"/>
    <mergeCell ref="E253:E254"/>
    <mergeCell ref="E245:E246"/>
    <mergeCell ref="D245:D254"/>
    <mergeCell ref="F217:F218"/>
    <mergeCell ref="A245:A246"/>
    <mergeCell ref="C201:C214"/>
    <mergeCell ref="E243:E244"/>
    <mergeCell ref="D235:D244"/>
    <mergeCell ref="D217:E218"/>
    <mergeCell ref="E235:E236"/>
    <mergeCell ref="E239:E240"/>
    <mergeCell ref="E237:E238"/>
    <mergeCell ref="E225:E226"/>
    <mergeCell ref="D213:E214"/>
    <mergeCell ref="D211:E212"/>
    <mergeCell ref="A225:A226"/>
    <mergeCell ref="C233:C254"/>
    <mergeCell ref="D225:D232"/>
    <mergeCell ref="E229:E230"/>
    <mergeCell ref="D221:E222"/>
    <mergeCell ref="E247:E248"/>
    <mergeCell ref="C223:C224"/>
    <mergeCell ref="E133:E134"/>
    <mergeCell ref="E135:E136"/>
    <mergeCell ref="F135:F136"/>
    <mergeCell ref="F147:F148"/>
    <mergeCell ref="E141:E142"/>
    <mergeCell ref="E139:E140"/>
    <mergeCell ref="E137:E138"/>
    <mergeCell ref="F141:F142"/>
    <mergeCell ref="D147:E148"/>
    <mergeCell ref="D129:D140"/>
    <mergeCell ref="D165:E166"/>
    <mergeCell ref="E227:E228"/>
    <mergeCell ref="D193:E194"/>
    <mergeCell ref="D199:E200"/>
    <mergeCell ref="D179:E180"/>
    <mergeCell ref="H195:H196"/>
    <mergeCell ref="D181:E182"/>
    <mergeCell ref="D175:E176"/>
    <mergeCell ref="D207:E208"/>
    <mergeCell ref="D191:E192"/>
    <mergeCell ref="D215:E216"/>
    <mergeCell ref="H141:H142"/>
    <mergeCell ref="H153:H154"/>
    <mergeCell ref="H147:H148"/>
    <mergeCell ref="H201:H202"/>
    <mergeCell ref="H175:H176"/>
    <mergeCell ref="H191:H192"/>
    <mergeCell ref="H189:H190"/>
    <mergeCell ref="D149:E150"/>
    <mergeCell ref="D153:E154"/>
    <mergeCell ref="H159:H160"/>
    <mergeCell ref="D159:E160"/>
    <mergeCell ref="F163:F164"/>
    <mergeCell ref="H129:H130"/>
    <mergeCell ref="I125:I126"/>
    <mergeCell ref="H125:H126"/>
    <mergeCell ref="H163:H164"/>
    <mergeCell ref="H131:H132"/>
    <mergeCell ref="H135:H136"/>
    <mergeCell ref="I135:I136"/>
    <mergeCell ref="I139:I140"/>
    <mergeCell ref="F151:F152"/>
    <mergeCell ref="I141:I142"/>
    <mergeCell ref="F149:F150"/>
    <mergeCell ref="F137:F138"/>
    <mergeCell ref="H137:H138"/>
    <mergeCell ref="I137:I138"/>
    <mergeCell ref="I145:I146"/>
    <mergeCell ref="I121:I122"/>
    <mergeCell ref="I147:I148"/>
    <mergeCell ref="H157:H158"/>
    <mergeCell ref="F157:F158"/>
    <mergeCell ref="F153:F154"/>
    <mergeCell ref="F155:F156"/>
    <mergeCell ref="H155:H156"/>
    <mergeCell ref="I155:I156"/>
    <mergeCell ref="H149:H150"/>
    <mergeCell ref="H139:H140"/>
    <mergeCell ref="H143:H144"/>
    <mergeCell ref="H133:H134"/>
    <mergeCell ref="I123:I124"/>
    <mergeCell ref="F127:F128"/>
    <mergeCell ref="I131:I132"/>
    <mergeCell ref="BM105:BM106"/>
    <mergeCell ref="K113:K114"/>
    <mergeCell ref="L113:L114"/>
    <mergeCell ref="L111:L112"/>
    <mergeCell ref="M115:M116"/>
    <mergeCell ref="M107:M108"/>
    <mergeCell ref="K109:K110"/>
    <mergeCell ref="M111:M112"/>
    <mergeCell ref="L107:L108"/>
    <mergeCell ref="M109:M110"/>
    <mergeCell ref="K107:K108"/>
    <mergeCell ref="M117:M118"/>
    <mergeCell ref="F103:F104"/>
    <mergeCell ref="F109:F110"/>
    <mergeCell ref="F111:F112"/>
    <mergeCell ref="I133:I134"/>
    <mergeCell ref="F107:F108"/>
    <mergeCell ref="H119:H120"/>
    <mergeCell ref="L103:L104"/>
    <mergeCell ref="J105:J106"/>
    <mergeCell ref="L121:L122"/>
    <mergeCell ref="K117:K118"/>
    <mergeCell ref="J121:J122"/>
    <mergeCell ref="J115:J116"/>
    <mergeCell ref="L117:L118"/>
    <mergeCell ref="L115:L116"/>
    <mergeCell ref="N131:N132"/>
    <mergeCell ref="N127:N128"/>
    <mergeCell ref="N69:N70"/>
    <mergeCell ref="BO125:BO126"/>
    <mergeCell ref="BN105:BN106"/>
    <mergeCell ref="BS115:BS116"/>
    <mergeCell ref="BR113:BR114"/>
    <mergeCell ref="BQ105:BQ106"/>
    <mergeCell ref="L105:L106"/>
    <mergeCell ref="BM117:BM118"/>
    <mergeCell ref="H127:H128"/>
    <mergeCell ref="J123:J124"/>
    <mergeCell ref="J131:J132"/>
    <mergeCell ref="J125:J126"/>
    <mergeCell ref="BM125:BM126"/>
    <mergeCell ref="I127:I128"/>
    <mergeCell ref="J129:J130"/>
    <mergeCell ref="I129:I130"/>
    <mergeCell ref="F121:F122"/>
    <mergeCell ref="F131:F132"/>
    <mergeCell ref="F129:F130"/>
    <mergeCell ref="H121:H122"/>
    <mergeCell ref="H123:H124"/>
    <mergeCell ref="N71:N72"/>
    <mergeCell ref="I73:I74"/>
    <mergeCell ref="H75:H76"/>
    <mergeCell ref="K85:K86"/>
    <mergeCell ref="H71:H72"/>
    <mergeCell ref="I75:I76"/>
    <mergeCell ref="K71:K72"/>
    <mergeCell ref="H73:H74"/>
    <mergeCell ref="I71:I72"/>
    <mergeCell ref="I77:I78"/>
    <mergeCell ref="M95:M96"/>
    <mergeCell ref="N73:N74"/>
    <mergeCell ref="BR85:BR86"/>
    <mergeCell ref="BR71:BR72"/>
    <mergeCell ref="BR103:BR104"/>
    <mergeCell ref="BS91:BS92"/>
    <mergeCell ref="BS127:BS128"/>
    <mergeCell ref="BR125:BR126"/>
    <mergeCell ref="BR127:BR128"/>
    <mergeCell ref="BS111:BS112"/>
    <mergeCell ref="BS125:BS126"/>
    <mergeCell ref="BR123:BR124"/>
    <mergeCell ref="BS117:BS118"/>
    <mergeCell ref="BS121:BS122"/>
    <mergeCell ref="BS119:BS120"/>
    <mergeCell ref="BQ117:BQ118"/>
    <mergeCell ref="BO117:BO118"/>
    <mergeCell ref="BP125:BP126"/>
    <mergeCell ref="BS95:BS96"/>
    <mergeCell ref="BR99:BR100"/>
    <mergeCell ref="BS99:BS100"/>
    <mergeCell ref="BN83:BN84"/>
    <mergeCell ref="N111:N112"/>
    <mergeCell ref="BV17:BV18"/>
    <mergeCell ref="L29:L30"/>
    <mergeCell ref="N25:N26"/>
    <mergeCell ref="M23:M24"/>
    <mergeCell ref="BR27:BR28"/>
    <mergeCell ref="N27:N28"/>
    <mergeCell ref="BR25:BR26"/>
    <mergeCell ref="M19:M20"/>
    <mergeCell ref="N19:N20"/>
    <mergeCell ref="N23:N24"/>
    <mergeCell ref="BR17:BR18"/>
    <mergeCell ref="BS17:BS18"/>
    <mergeCell ref="L17:L18"/>
    <mergeCell ref="M17:M18"/>
    <mergeCell ref="N17:N18"/>
    <mergeCell ref="BS19:BS20"/>
    <mergeCell ref="BM37:BM38"/>
    <mergeCell ref="BP37:BP38"/>
    <mergeCell ref="BV19:BV20"/>
    <mergeCell ref="BR35:BR36"/>
    <mergeCell ref="BV27:BV28"/>
    <mergeCell ref="BT27:BT28"/>
    <mergeCell ref="BV365:BV366"/>
    <mergeCell ref="BV33:BV34"/>
    <mergeCell ref="BV25:BV26"/>
    <mergeCell ref="BS25:BS26"/>
    <mergeCell ref="BU25:BU26"/>
    <mergeCell ref="BS31:BS32"/>
    <mergeCell ref="BS33:BS34"/>
    <mergeCell ref="BU33:BU34"/>
    <mergeCell ref="BV31:BV32"/>
    <mergeCell ref="BR29:BR30"/>
    <mergeCell ref="BS29:BS30"/>
    <mergeCell ref="BT29:BT30"/>
    <mergeCell ref="BU29:BU30"/>
    <mergeCell ref="BV29:BV30"/>
    <mergeCell ref="BU27:BU28"/>
    <mergeCell ref="BS27:BS28"/>
    <mergeCell ref="BV21:BV22"/>
    <mergeCell ref="BR23:BR24"/>
    <mergeCell ref="BS23:BS24"/>
    <mergeCell ref="BT23:BT24"/>
    <mergeCell ref="BU23:BU24"/>
    <mergeCell ref="BV23:BV24"/>
    <mergeCell ref="BR21:BR22"/>
    <mergeCell ref="BS21:BS22"/>
    <mergeCell ref="BT21:BT22"/>
    <mergeCell ref="BT363:BT364"/>
    <mergeCell ref="BU299:BU300"/>
    <mergeCell ref="BV289:BV290"/>
    <mergeCell ref="BV303:BV304"/>
    <mergeCell ref="BV325:BV326"/>
    <mergeCell ref="BT309:BT310"/>
    <mergeCell ref="BT321:BT322"/>
    <mergeCell ref="BV379:BV380"/>
    <mergeCell ref="BU373:BU374"/>
    <mergeCell ref="BR373:BR374"/>
    <mergeCell ref="BU377:BU378"/>
    <mergeCell ref="BR375:BR376"/>
    <mergeCell ref="BU379:BU380"/>
    <mergeCell ref="BV377:BV378"/>
    <mergeCell ref="BV375:BV376"/>
    <mergeCell ref="BS377:BS378"/>
    <mergeCell ref="BU375:BU376"/>
    <mergeCell ref="BS375:BS376"/>
    <mergeCell ref="BT375:BT376"/>
    <mergeCell ref="BR377:BR378"/>
    <mergeCell ref="BV373:BV374"/>
    <mergeCell ref="BT373:BT374"/>
    <mergeCell ref="BT377:BT378"/>
    <mergeCell ref="H203:H204"/>
    <mergeCell ref="BT239:BT240"/>
    <mergeCell ref="BT241:BT242"/>
    <mergeCell ref="BT243:BT244"/>
    <mergeCell ref="BU239:BU240"/>
    <mergeCell ref="BU241:BU242"/>
    <mergeCell ref="BU243:BU244"/>
    <mergeCell ref="L369:L370"/>
    <mergeCell ref="M369:M370"/>
    <mergeCell ref="L371:L372"/>
    <mergeCell ref="BV241:BV242"/>
    <mergeCell ref="BV243:BV244"/>
    <mergeCell ref="M353:M354"/>
    <mergeCell ref="M355:M356"/>
    <mergeCell ref="K355:K356"/>
    <mergeCell ref="K351:K352"/>
    <mergeCell ref="H199:H200"/>
    <mergeCell ref="H205:H206"/>
    <mergeCell ref="N237:N238"/>
    <mergeCell ref="I209:I210"/>
    <mergeCell ref="J209:J210"/>
    <mergeCell ref="D203:E204"/>
    <mergeCell ref="D195:E196"/>
    <mergeCell ref="D201:E202"/>
    <mergeCell ref="D209:E210"/>
    <mergeCell ref="D205:E206"/>
    <mergeCell ref="F201:F202"/>
    <mergeCell ref="F195:F196"/>
    <mergeCell ref="F199:F200"/>
    <mergeCell ref="F205:F206"/>
    <mergeCell ref="F203:F204"/>
    <mergeCell ref="F73:F74"/>
    <mergeCell ref="E131:E132"/>
    <mergeCell ref="D185:E186"/>
    <mergeCell ref="D171:E172"/>
    <mergeCell ref="D189:E190"/>
    <mergeCell ref="D183:E184"/>
    <mergeCell ref="D177:E178"/>
    <mergeCell ref="D173:E174"/>
    <mergeCell ref="F99:F100"/>
    <mergeCell ref="F115:F116"/>
    <mergeCell ref="F123:F124"/>
    <mergeCell ref="F125:F126"/>
    <mergeCell ref="F119:F120"/>
    <mergeCell ref="L127:L128"/>
    <mergeCell ref="K115:K116"/>
    <mergeCell ref="K123:K124"/>
    <mergeCell ref="D141:D142"/>
    <mergeCell ref="BV381:BV382"/>
    <mergeCell ref="BV235:BV236"/>
    <mergeCell ref="BR237:BR238"/>
    <mergeCell ref="BS237:BS238"/>
    <mergeCell ref="BT237:BT238"/>
    <mergeCell ref="BU237:BU238"/>
    <mergeCell ref="BV237:BV238"/>
    <mergeCell ref="BS235:BS236"/>
    <mergeCell ref="BT235:BT236"/>
    <mergeCell ref="BU235:BU236"/>
    <mergeCell ref="F207:F208"/>
    <mergeCell ref="F213:F214"/>
    <mergeCell ref="M239:M240"/>
    <mergeCell ref="M241:M242"/>
    <mergeCell ref="M243:M244"/>
    <mergeCell ref="N239:N240"/>
    <mergeCell ref="N241:N242"/>
    <mergeCell ref="N243:N244"/>
    <mergeCell ref="N235:N236"/>
    <mergeCell ref="I213:I214"/>
    <mergeCell ref="BR381:BR382"/>
    <mergeCell ref="BR379:BR380"/>
    <mergeCell ref="BT379:BT380"/>
    <mergeCell ref="BR371:BR372"/>
    <mergeCell ref="BR369:BR370"/>
    <mergeCell ref="BV371:BV372"/>
    <mergeCell ref="BU371:BU372"/>
    <mergeCell ref="BS371:BS372"/>
    <mergeCell ref="BV369:BV370"/>
    <mergeCell ref="BS381:BS382"/>
    <mergeCell ref="BV367:BV368"/>
    <mergeCell ref="BS369:BS370"/>
    <mergeCell ref="H395:H396"/>
    <mergeCell ref="I395:I396"/>
    <mergeCell ref="F383:F384"/>
    <mergeCell ref="J395:J396"/>
    <mergeCell ref="K395:K396"/>
    <mergeCell ref="L393:L394"/>
    <mergeCell ref="M393:M394"/>
    <mergeCell ref="N393:N394"/>
    <mergeCell ref="K393:K394"/>
    <mergeCell ref="J393:J394"/>
    <mergeCell ref="F385:F386"/>
    <mergeCell ref="H385:H386"/>
    <mergeCell ref="L383:L384"/>
    <mergeCell ref="M383:M384"/>
    <mergeCell ref="F389:F390"/>
    <mergeCell ref="H389:H390"/>
    <mergeCell ref="I389:I390"/>
    <mergeCell ref="J389:J390"/>
    <mergeCell ref="K389:K390"/>
    <mergeCell ref="L389:L390"/>
    <mergeCell ref="M389:M390"/>
    <mergeCell ref="H383:H384"/>
    <mergeCell ref="I383:I384"/>
    <mergeCell ref="J383:J384"/>
    <mergeCell ref="K383:K384"/>
    <mergeCell ref="J391:J392"/>
    <mergeCell ref="K391:K392"/>
    <mergeCell ref="M391:M392"/>
    <mergeCell ref="L391:L392"/>
    <mergeCell ref="I385:I386"/>
    <mergeCell ref="L385:L386"/>
    <mergeCell ref="M385:M386"/>
    <mergeCell ref="N383:N384"/>
    <mergeCell ref="BT381:BT382"/>
    <mergeCell ref="BU381:BU382"/>
    <mergeCell ref="BT371:BT372"/>
    <mergeCell ref="BT369:BT370"/>
    <mergeCell ref="BU365:BU366"/>
    <mergeCell ref="BU367:BU368"/>
    <mergeCell ref="BT367:BT368"/>
    <mergeCell ref="BT365:BT366"/>
    <mergeCell ref="BT313:BT314"/>
    <mergeCell ref="BU321:BU322"/>
    <mergeCell ref="BT329:BT330"/>
    <mergeCell ref="BU329:BU330"/>
    <mergeCell ref="BT291:BT292"/>
    <mergeCell ref="BT299:BT300"/>
    <mergeCell ref="W7:Z7"/>
    <mergeCell ref="BA7:BD7"/>
    <mergeCell ref="BU67:BU68"/>
    <mergeCell ref="N369:N370"/>
    <mergeCell ref="N319:N320"/>
    <mergeCell ref="BU17:BU18"/>
    <mergeCell ref="BT37:BT38"/>
    <mergeCell ref="BT17:BT18"/>
    <mergeCell ref="BT19:BT20"/>
    <mergeCell ref="BU43:BU44"/>
    <mergeCell ref="BT39:BT40"/>
    <mergeCell ref="BT25:BT26"/>
    <mergeCell ref="BU21:BU22"/>
    <mergeCell ref="BU19:BU20"/>
    <mergeCell ref="BT31:BT32"/>
    <mergeCell ref="BS41:BS42"/>
    <mergeCell ref="N65:N66"/>
    <mergeCell ref="BV67:BV68"/>
    <mergeCell ref="BV45:BV46"/>
    <mergeCell ref="BR43:BR44"/>
    <mergeCell ref="BT43:BT44"/>
    <mergeCell ref="BS43:BS44"/>
    <mergeCell ref="BR45:BR46"/>
    <mergeCell ref="BU59:BU60"/>
    <mergeCell ref="BV59:BV60"/>
    <mergeCell ref="BS51:BS52"/>
    <mergeCell ref="BT51:BT52"/>
    <mergeCell ref="BV239:BV240"/>
    <mergeCell ref="BS61:BS62"/>
    <mergeCell ref="BT67:BT68"/>
    <mergeCell ref="BT213:BT214"/>
    <mergeCell ref="BS97:BS98"/>
    <mergeCell ref="BS211:BS212"/>
    <mergeCell ref="BS93:BS94"/>
    <mergeCell ref="BS109:BS110"/>
    <mergeCell ref="BS83:BS84"/>
    <mergeCell ref="BT125:BT126"/>
    <mergeCell ref="BR109:BR110"/>
    <mergeCell ref="BR115:BR116"/>
    <mergeCell ref="BR121:BR122"/>
    <mergeCell ref="BR67:BR68"/>
    <mergeCell ref="BS67:BS68"/>
    <mergeCell ref="BR75:BR76"/>
    <mergeCell ref="BR73:BR74"/>
    <mergeCell ref="BR89:BR90"/>
    <mergeCell ref="BU199:BU200"/>
    <mergeCell ref="BU201:BU202"/>
    <mergeCell ref="BT201:BT202"/>
    <mergeCell ref="BU193:BU194"/>
    <mergeCell ref="N381:N382"/>
    <mergeCell ref="M351:M352"/>
    <mergeCell ref="M367:M368"/>
    <mergeCell ref="N367:N368"/>
    <mergeCell ref="M357:M358"/>
    <mergeCell ref="N361:N362"/>
    <mergeCell ref="N351:N352"/>
    <mergeCell ref="N357:N358"/>
    <mergeCell ref="N359:N360"/>
    <mergeCell ref="N353:N354"/>
    <mergeCell ref="N355:N356"/>
    <mergeCell ref="L375:L376"/>
    <mergeCell ref="L367:L368"/>
    <mergeCell ref="N373:N374"/>
    <mergeCell ref="M373:M374"/>
    <mergeCell ref="L377:L378"/>
    <mergeCell ref="K377:K378"/>
    <mergeCell ref="N375:N376"/>
    <mergeCell ref="N377:N378"/>
    <mergeCell ref="M377:M378"/>
    <mergeCell ref="M379:M380"/>
    <mergeCell ref="L381:L382"/>
    <mergeCell ref="J351:J352"/>
    <mergeCell ref="L351:L352"/>
    <mergeCell ref="L355:L356"/>
    <mergeCell ref="L353:L354"/>
    <mergeCell ref="F353:F354"/>
    <mergeCell ref="H353:H354"/>
    <mergeCell ref="I353:I354"/>
    <mergeCell ref="J353:J354"/>
    <mergeCell ref="F357:F358"/>
    <mergeCell ref="F351:F352"/>
    <mergeCell ref="I351:I352"/>
    <mergeCell ref="H351:H352"/>
    <mergeCell ref="K357:K358"/>
    <mergeCell ref="J365:J366"/>
    <mergeCell ref="K359:K360"/>
    <mergeCell ref="J355:J356"/>
    <mergeCell ref="K361:K362"/>
    <mergeCell ref="H355:H356"/>
    <mergeCell ref="I357:I358"/>
    <mergeCell ref="F365:F366"/>
    <mergeCell ref="H365:H366"/>
    <mergeCell ref="H357:H358"/>
    <mergeCell ref="F355:F356"/>
    <mergeCell ref="F361:F362"/>
    <mergeCell ref="H361:H362"/>
    <mergeCell ref="J361:J362"/>
    <mergeCell ref="K353:K354"/>
    <mergeCell ref="L359:L360"/>
    <mergeCell ref="L357:L358"/>
    <mergeCell ref="L365:L366"/>
    <mergeCell ref="H367:H368"/>
    <mergeCell ref="K385:K386"/>
    <mergeCell ref="K367:K368"/>
    <mergeCell ref="K365:K366"/>
    <mergeCell ref="I367:I368"/>
    <mergeCell ref="J385:J386"/>
    <mergeCell ref="K375:K376"/>
    <mergeCell ref="H375:H376"/>
    <mergeCell ref="I355:I356"/>
    <mergeCell ref="J357:J358"/>
    <mergeCell ref="L373:L374"/>
    <mergeCell ref="J367:J368"/>
    <mergeCell ref="M359:M360"/>
    <mergeCell ref="F359:F360"/>
    <mergeCell ref="H359:H360"/>
    <mergeCell ref="I359:I360"/>
    <mergeCell ref="J359:J360"/>
    <mergeCell ref="I361:I362"/>
    <mergeCell ref="L361:L362"/>
    <mergeCell ref="J375:J376"/>
    <mergeCell ref="F367:F368"/>
    <mergeCell ref="I375:I376"/>
    <mergeCell ref="F375:F376"/>
    <mergeCell ref="F373:F374"/>
    <mergeCell ref="H373:H374"/>
    <mergeCell ref="I373:I374"/>
    <mergeCell ref="J373:J374"/>
    <mergeCell ref="H377:H378"/>
    <mergeCell ref="I377:I378"/>
    <mergeCell ref="J377:J378"/>
    <mergeCell ref="M365:M366"/>
    <mergeCell ref="M361:M362"/>
    <mergeCell ref="K399:K400"/>
    <mergeCell ref="L399:L400"/>
    <mergeCell ref="N363:N364"/>
    <mergeCell ref="F363:F364"/>
    <mergeCell ref="H363:H364"/>
    <mergeCell ref="I363:I364"/>
    <mergeCell ref="J363:J364"/>
    <mergeCell ref="I365:I366"/>
    <mergeCell ref="N365:N366"/>
    <mergeCell ref="I381:I382"/>
    <mergeCell ref="J381:J382"/>
    <mergeCell ref="K369:K370"/>
    <mergeCell ref="K363:K364"/>
    <mergeCell ref="L363:L364"/>
    <mergeCell ref="M363:M364"/>
    <mergeCell ref="M375:M376"/>
    <mergeCell ref="M381:M382"/>
    <mergeCell ref="K373:K374"/>
    <mergeCell ref="F377:F378"/>
    <mergeCell ref="K379:K380"/>
    <mergeCell ref="L379:L380"/>
    <mergeCell ref="F379:F380"/>
    <mergeCell ref="H379:H380"/>
    <mergeCell ref="I379:I380"/>
    <mergeCell ref="J379:J380"/>
    <mergeCell ref="H381:H382"/>
    <mergeCell ref="N379:N380"/>
    <mergeCell ref="K381:K382"/>
    <mergeCell ref="F381:F382"/>
    <mergeCell ref="F391:F392"/>
    <mergeCell ref="H391:H392"/>
    <mergeCell ref="I391:I392"/>
    <mergeCell ref="M399:M400"/>
    <mergeCell ref="N399:N400"/>
    <mergeCell ref="F387:F388"/>
    <mergeCell ref="H387:H388"/>
    <mergeCell ref="I387:I388"/>
    <mergeCell ref="J387:J388"/>
    <mergeCell ref="D351:E352"/>
    <mergeCell ref="K387:K388"/>
    <mergeCell ref="L387:L388"/>
    <mergeCell ref="M387:M388"/>
    <mergeCell ref="L397:L398"/>
    <mergeCell ref="M397:M398"/>
    <mergeCell ref="F369:F370"/>
    <mergeCell ref="H369:H370"/>
    <mergeCell ref="I369:I370"/>
    <mergeCell ref="J369:J370"/>
    <mergeCell ref="N397:N398"/>
    <mergeCell ref="F397:F398"/>
    <mergeCell ref="H397:H398"/>
    <mergeCell ref="I397:I398"/>
    <mergeCell ref="J397:J398"/>
    <mergeCell ref="K397:K398"/>
    <mergeCell ref="N371:N372"/>
    <mergeCell ref="F371:F372"/>
    <mergeCell ref="H371:H372"/>
    <mergeCell ref="I371:I372"/>
    <mergeCell ref="J371:J372"/>
    <mergeCell ref="K371:K372"/>
    <mergeCell ref="M371:M372"/>
    <mergeCell ref="F399:F400"/>
    <mergeCell ref="H399:H400"/>
    <mergeCell ref="I399:I400"/>
    <mergeCell ref="A81:A82"/>
    <mergeCell ref="K79:K80"/>
    <mergeCell ref="J79:J80"/>
    <mergeCell ref="H79:H80"/>
    <mergeCell ref="E79:E80"/>
    <mergeCell ref="C75:C82"/>
    <mergeCell ref="B75:B82"/>
    <mergeCell ref="D387:E388"/>
    <mergeCell ref="D399:E400"/>
    <mergeCell ref="D397:E398"/>
    <mergeCell ref="D371:E372"/>
    <mergeCell ref="D369:E370"/>
    <mergeCell ref="D363:E364"/>
    <mergeCell ref="D373:E374"/>
    <mergeCell ref="D393:E394"/>
    <mergeCell ref="D379:E380"/>
    <mergeCell ref="D381:E382"/>
    <mergeCell ref="D359:E360"/>
    <mergeCell ref="D353:E354"/>
    <mergeCell ref="D391:E392"/>
    <mergeCell ref="D357:E358"/>
    <mergeCell ref="D355:E356"/>
    <mergeCell ref="D365:E366"/>
    <mergeCell ref="D367:E368"/>
    <mergeCell ref="D361:E362"/>
    <mergeCell ref="D375:E376"/>
    <mergeCell ref="D377:E378"/>
    <mergeCell ref="D395:E396"/>
    <mergeCell ref="D385:E386"/>
    <mergeCell ref="D389:E390"/>
    <mergeCell ref="D383:E384"/>
    <mergeCell ref="J399:J400"/>
    <mergeCell ref="D143:E144"/>
    <mergeCell ref="D157:E158"/>
    <mergeCell ref="J77:J78"/>
    <mergeCell ref="H77:H78"/>
    <mergeCell ref="F77:F78"/>
    <mergeCell ref="E77:E78"/>
    <mergeCell ref="H197:H198"/>
    <mergeCell ref="BU75:BU76"/>
    <mergeCell ref="N75:N76"/>
    <mergeCell ref="L75:L76"/>
    <mergeCell ref="K75:K76"/>
    <mergeCell ref="J75:J76"/>
    <mergeCell ref="F75:F76"/>
    <mergeCell ref="BV81:BV82"/>
    <mergeCell ref="M81:M82"/>
    <mergeCell ref="K81:K82"/>
    <mergeCell ref="J119:J120"/>
    <mergeCell ref="K121:K122"/>
    <mergeCell ref="I119:I120"/>
    <mergeCell ref="H117:H118"/>
    <mergeCell ref="K135:K136"/>
    <mergeCell ref="BR119:BR120"/>
    <mergeCell ref="BN117:BN118"/>
    <mergeCell ref="BR117:BR118"/>
    <mergeCell ref="BN125:BN126"/>
    <mergeCell ref="BP117:BP118"/>
    <mergeCell ref="K131:K132"/>
    <mergeCell ref="J135:J136"/>
    <mergeCell ref="M195:M196"/>
    <mergeCell ref="J197:J198"/>
    <mergeCell ref="BO105:BO106"/>
    <mergeCell ref="J133:J134"/>
    <mergeCell ref="F317:F318"/>
    <mergeCell ref="F319:F320"/>
    <mergeCell ref="H315:H316"/>
    <mergeCell ref="I315:I316"/>
    <mergeCell ref="J315:J316"/>
    <mergeCell ref="K315:K316"/>
    <mergeCell ref="H319:H320"/>
    <mergeCell ref="I319:I320"/>
    <mergeCell ref="L319:L320"/>
    <mergeCell ref="D305:E306"/>
    <mergeCell ref="D307:E308"/>
    <mergeCell ref="F305:F306"/>
    <mergeCell ref="F307:F308"/>
    <mergeCell ref="F311:F312"/>
    <mergeCell ref="F315:F316"/>
    <mergeCell ref="D313:E314"/>
    <mergeCell ref="D315:E316"/>
    <mergeCell ref="D317:E318"/>
    <mergeCell ref="D319:E320"/>
    <mergeCell ref="M307:M308"/>
    <mergeCell ref="M311:M312"/>
    <mergeCell ref="M315:M316"/>
    <mergeCell ref="M317:M318"/>
    <mergeCell ref="M319:M320"/>
    <mergeCell ref="N305:N306"/>
    <mergeCell ref="N307:N308"/>
    <mergeCell ref="N311:N312"/>
    <mergeCell ref="N315:N316"/>
    <mergeCell ref="N317:N318"/>
    <mergeCell ref="H305:H306"/>
    <mergeCell ref="I305:I306"/>
    <mergeCell ref="J305:J306"/>
    <mergeCell ref="K305:K306"/>
    <mergeCell ref="L305:L306"/>
    <mergeCell ref="H307:H308"/>
    <mergeCell ref="I307:I308"/>
    <mergeCell ref="J307:J308"/>
    <mergeCell ref="K307:K308"/>
    <mergeCell ref="L307:L308"/>
    <mergeCell ref="I311:I312"/>
    <mergeCell ref="J311:J312"/>
    <mergeCell ref="K311:K312"/>
    <mergeCell ref="L311:L312"/>
    <mergeCell ref="L315:L316"/>
    <mergeCell ref="H317:H318"/>
    <mergeCell ref="I317:I318"/>
    <mergeCell ref="J317:J318"/>
    <mergeCell ref="L317:L318"/>
    <mergeCell ref="N309:N310"/>
  </mergeCells>
  <conditionalFormatting sqref="AJ628:AJ629 AJ631:AK640 AJ648:AJ652 AK433 AK624:AK629 AK648:AK649 AK651 AL527:AM527 AL622:AM640 AL642:AM644 AL648:AM652 AN435 AN437:AN455 W637:W639 W641:W651 X427 X429 X622 X624:X630 X633:X635 X637:X649 X651 Y580:Y618 Y621:Y622 Y624:Y628 Y630 Y632 Y634 Y636:AA637 Y639:AB640 Y642:AC642 Y644:AB652 Z527 Z580:AB628 Z630:Z631 Z633 AB431:AB435 AB437:AB455 AB637 AC539:AC628 AC637:AC640 AC644:AC649 AC651 AD527:AE527 AD539:AE618 AD621:AE636 AD638:AE640 AD642:AE652 AF431:AF435 AF437:AF455 AF625:AF628 AF639:AG640 AF644:AF652 AG625:AG629 AG633:AG634 AG644:AG649 AG651 AH626:AH629 AH631 AH633:AH635 AH637 AH640 AH644:AI652 AI527 AI628:AI640 AI656 AJ435:AM455 AJ624 AJ644:AK644 M427:N429 O621:P635 O637:P652 P457:P461 P463:P496 Q621:Q628 Q631:Q632 Q635:Q649 Q651:Q652 R580:T620 R624:S630 R635:S639 R641:S651 T624:W624 T626:W626 T628:U635 T637:U652 U580:U618 V580:X620 V622 V628:W629 V631:V633 V635:V652 W525:W526 W635 L421:L422 P220:T220 BL225 O457:O496 O539:AB578 O580:Q618 O71:U71 O107:AA107 O113:U113 AJ431:AJ433 AK431 X430:Z430 AC431:AE455 AG431:AI455 U427:W429 U431:AA434 U430:V430 AF539:AF622 S39:AH39 AF47:AG47 O51:AG51 AD107:AI107 AF642:AK642 AG622:AK622 AH532:AM532 AI626:AJ626 AB430:AM430 AI47:AK47 AJ71:AM71 AJ113:AM113 AI277:AJ277 AJ271 AI263:AK263 AJ646:AP646 AN622:AP644 AL431:AN433 AJ529:AS529 AG539:AQ620 Q457:AR496 AM47:AP47 AL107:AR107 AM263:AP263 O15:AD15 AD247 BI59:BL59 BI47:BK47 BI277:BK277 BG191:BI191 Q261:R261 AJ427 O427:T434 Y427:AI429 W13:Y13 AA13 AN13:AP13 AI247:AL247 Y423:AA423 M424:O425 AK427:AN428 AJ429:AM429 BA424 BG13:BL13 AC179:AE179 BK191:BL191 AA179 AN424:AN425 T246:V246 T248:V252 T247 V247 AB247 W325:Z325 T239:V242 T236:V236 T238:W238 AF15:AH15 O435:P438 O439:AA455 V435:AA438 BK301:BL301 BA197:BL197 O279:Y279 AR13:AY13 AU287:AW287 AU289:AW289 AU291:AW291 AN247:BI247 AU237:AZ237 AR47:BG47 AW277:BD277 AW263:BJ263 BA13:BE13 AW355:BL355 AW351:BL351 AW353:BL353 AW147:BL147 O59:BE59 R67:BH67 AJ332:BL332 AJ340:BL340 V220:BL220 O498:BL523 O115:BL115 O123:BL123 O49:BL49 O33:BL33 O35:BL35 O19:BL19 O27:BL27 W63:BL63 Z245:BI245 AJ39:BL39 O55:BL55 S229:BL229 W257:BL257 O57:BL57 AN271:BL271 BK313:BL313 BK299:BL299 BK309:BL309 O253:BI254 AL179:BL179 S185:BL185 AJ51:BL51 O419:BL420 AJ15:BL15 U261:BJ261 BK303:BL303 Z235:BI235 O243:BI244 O199:BL199 O195:BL195 AA163:BL163 O275:BL275 AA279:BL279 AZ287:BG287 AZ289:BG289 AZ291:BG291 AL69:BH69 O181:Q181 O185:Q185 O179:V179 O187:BL187 O183:BL183 S181:BL181">
    <cfRule type="cellIs" dxfId="4598" priority="15484" stopIfTrue="1" operator="equal">
      <formula>"e"</formula>
    </cfRule>
    <cfRule type="cellIs" dxfId="4597" priority="15485" stopIfTrue="1" operator="equal">
      <formula>"p"</formula>
    </cfRule>
    <cfRule type="cellIs" dxfId="4596" priority="15486" stopIfTrue="1" operator="equal">
      <formula>"e"</formula>
    </cfRule>
  </conditionalFormatting>
  <conditionalFormatting sqref="AJ428 AJ534:AK534 AJ630:AK630 AK432 AK650 AK652 AN436 AN650 AN652 AO432:AP432 AO649:AP649 AQ649:AQ650 AQ652 AR649 AS432:AT432 AS649:AS652 AT649:AT650 AT652 AU651:AV651 AW428 AW534:AY534 AX432:AY432 AX650:AY650 AX652:AY652 BB432 BF432 W621:W623 W630:W634 W640 W652:X652 X428 W430 X534:Y534 X621 X623:Y623 X631:X632 X650 Y619:Y620 Y629:Z629 Y631 Y633 Y635 Y638:AB638 Y643:AC643 Z632 Z634:Z635 AA629:AA635 AA430 AB436 AB629:AC636 AC650 AC652 AD619:AE620 AD637:AE637 AF436 AF629:AF638 AG630:AG632 AG635:AG638 AG650 AG652 AH623:AI625 AH630 AH632 AH636 AH638:AH639 AI657 AJ623:AK623 AJ625 O636:P636 P462 Q629:Q630 Q633:Q634 Q650 R621:T623 R631:S634 R640:S640 R652:S652 T625:W625 T627:W627 T636:U636 U619:U623 V621 V623 V630 V634 W536 W636:X636 A421 AA339 R339:S339 W339 O220:O224 U220:U224 AK119 AK121 AO119:AP119 AO121:AP121 AR119:AS119 AZ119 AR121:AT121 BB119 BB121 Y119:Z119 Y121:Z121 AD119 AI119 P119 P121 R119:S119 R121:W121 U119:W119 AK107 AS107:AT107 BB107 AO20:AP26 AR20:AT26 AX20:AY26 AK21 W14 Y20:Z26 AA16:AA18 AI21 P20:P26 R17:S18 R20:S26 U20:U26 W16:W18 W20:W26 AE117:AE119 AI121 O619:Q620 O14 O28:S30 O120:U120 AL321:AM326 AU321:AW326 X321:Y325 U226 M426:O426 G139:G140 AF623:AG624 AF339 AD21:AG21 AF17 AF119:AG119 AD121:AG121 AC321:AF326 O327:AF328 G409:G418 G11:G12 U228 AD133:AE136 AF134 AF136 W177:W178 G183:G190 AF643:AK643 AI627:AJ627 AH321:AJ326 Y641:AM641 O280:AK280 AJ647:AP647 AJ645:AP645 AG621:AQ621 BA20:BD26 O56:Q56 AD247 BE278:BL278 BE280:BL280 BE264:BJ270 BK314:BL318 G401:G406 G15:G22 G27:G68 O245 T245 V245:Y245 BJ253:BL254 AI247:AL247 G329:G350 G255:G270 G71:G72 G145:G146 AA174 R173:S174 W173:W174 AN174:AR174 G103:G134 G420:G421 S423:X423 S421:S422 AB421:AB423 BI421:BI423 W421:W422 G215:G252 AD23:AG23 AI23 AK23 AK25:AK26 AI25:AI26 AD25:AG26 O40:AA40 O52:AA52 Q264:R270 BK320:BL320 O246:Y246 O247:T247 V247:Y247 AB247 AN247:AT247 BA247:BI247 O236:Y236 Q262:R262 BE272:BL272 U264:AJ270 BB200:BF200 O277:AM278 O280:Q281 AB281:AJ281 Z281 AJ434:AZ434 AN280:AZ280 AT200:AW200 AZ321:BD326 O114:BL114 O122:BL122 AB326:BL326 O48:BL48 O50:BL50 O58:BL58 O34:BL34 O36:BL36 R219:BL219 Z238:BI238 AB328:BL328 AG133:BL136 AN277:BL277 U56:BL56 AI40:BL40 AL52:BL52 AN192:BL192 AR188:BL188 BK310:BL312 U262:BK262 O70:BL70 Z235:BI236 AA161:BL162 AJ149:BL153 AJ155:BL160 AM154:BL154 O349:BJ350 O41:BL46 AL69:BL69 O248:BI254 O238:Y244 O237:S237 Y237 Z240:BI246 Z239:AA239 AC239:BI239 W325:BL325 Q189:BL190 Q188:AP188 O177:S178 O192:AL192 O188:P190 AD138:BL138 G161:G180 O108:BL112 O255:BL256 O273:BL274 O282:BL298 O329:BL331 O341:BL342 O401:BL402 O411:BL412 O230:BL234 P221:BL224 O215:BL218 O201:BL202 O193:BL194 O175:BL176 O139:BL146 O124:BL132 O116:BL118 O9:BL10 O53:BL54 O60:BL62 O64:BL68 O72:BL74 O83:BL84 O93:BL94 O103:BL106 G273:G324 O321:BL324">
    <cfRule type="cellIs" dxfId="4595" priority="15487" stopIfTrue="1" operator="equal">
      <formula>"E"</formula>
    </cfRule>
    <cfRule type="cellIs" dxfId="4594" priority="15488" stopIfTrue="1" operator="equal">
      <formula>"P"</formula>
    </cfRule>
  </conditionalFormatting>
  <conditionalFormatting sqref="BF59:BH59">
    <cfRule type="cellIs" dxfId="4593" priority="12168" stopIfTrue="1" operator="equal">
      <formula>"e"</formula>
    </cfRule>
    <cfRule type="cellIs" dxfId="4592" priority="12169" stopIfTrue="1" operator="equal">
      <formula>"p"</formula>
    </cfRule>
    <cfRule type="cellIs" dxfId="4591" priority="12170" stopIfTrue="1" operator="equal">
      <formula>"e"</formula>
    </cfRule>
  </conditionalFormatting>
  <conditionalFormatting sqref="O39:Q39">
    <cfRule type="cellIs" dxfId="4590" priority="12165" stopIfTrue="1" operator="equal">
      <formula>"e"</formula>
    </cfRule>
    <cfRule type="cellIs" dxfId="4589" priority="12166" stopIfTrue="1" operator="equal">
      <formula>"p"</formula>
    </cfRule>
    <cfRule type="cellIs" dxfId="4588" priority="12167" stopIfTrue="1" operator="equal">
      <formula>"e"</formula>
    </cfRule>
  </conditionalFormatting>
  <conditionalFormatting sqref="R39">
    <cfRule type="cellIs" dxfId="4587" priority="12156" stopIfTrue="1" operator="equal">
      <formula>"e"</formula>
    </cfRule>
    <cfRule type="cellIs" dxfId="4586" priority="12157" stopIfTrue="1" operator="equal">
      <formula>"p"</formula>
    </cfRule>
    <cfRule type="cellIs" dxfId="4585" priority="12158" stopIfTrue="1" operator="equal">
      <formula>"e"</formula>
    </cfRule>
  </conditionalFormatting>
  <conditionalFormatting sqref="AI39">
    <cfRule type="cellIs" dxfId="4584" priority="12153" stopIfTrue="1" operator="equal">
      <formula>"e"</formula>
    </cfRule>
    <cfRule type="cellIs" dxfId="4583" priority="12154" stopIfTrue="1" operator="equal">
      <formula>"p"</formula>
    </cfRule>
    <cfRule type="cellIs" dxfId="4582" priority="12155" stopIfTrue="1" operator="equal">
      <formula>"e"</formula>
    </cfRule>
  </conditionalFormatting>
  <conditionalFormatting sqref="Q47">
    <cfRule type="cellIs" dxfId="4581" priority="12150" stopIfTrue="1" operator="equal">
      <formula>"e"</formula>
    </cfRule>
    <cfRule type="cellIs" dxfId="4580" priority="12151" stopIfTrue="1" operator="equal">
      <formula>"p"</formula>
    </cfRule>
    <cfRule type="cellIs" dxfId="4579" priority="12152" stopIfTrue="1" operator="equal">
      <formula>"e"</formula>
    </cfRule>
  </conditionalFormatting>
  <conditionalFormatting sqref="U47">
    <cfRule type="cellIs" dxfId="4578" priority="12147" stopIfTrue="1" operator="equal">
      <formula>"e"</formula>
    </cfRule>
    <cfRule type="cellIs" dxfId="4577" priority="12148" stopIfTrue="1" operator="equal">
      <formula>"p"</formula>
    </cfRule>
    <cfRule type="cellIs" dxfId="4576" priority="12149" stopIfTrue="1" operator="equal">
      <formula>"e"</formula>
    </cfRule>
  </conditionalFormatting>
  <conditionalFormatting sqref="Z47">
    <cfRule type="cellIs" dxfId="4575" priority="12141" stopIfTrue="1" operator="equal">
      <formula>"e"</formula>
    </cfRule>
    <cfRule type="cellIs" dxfId="4574" priority="12142" stopIfTrue="1" operator="equal">
      <formula>"p"</formula>
    </cfRule>
    <cfRule type="cellIs" dxfId="4573" priority="12143" stopIfTrue="1" operator="equal">
      <formula>"e"</formula>
    </cfRule>
  </conditionalFormatting>
  <conditionalFormatting sqref="AE47">
    <cfRule type="cellIs" dxfId="4572" priority="12138" stopIfTrue="1" operator="equal">
      <formula>"e"</formula>
    </cfRule>
    <cfRule type="cellIs" dxfId="4571" priority="12139" stopIfTrue="1" operator="equal">
      <formula>"p"</formula>
    </cfRule>
    <cfRule type="cellIs" dxfId="4570" priority="12140" stopIfTrue="1" operator="equal">
      <formula>"e"</formula>
    </cfRule>
  </conditionalFormatting>
  <conditionalFormatting sqref="AH47">
    <cfRule type="cellIs" dxfId="4569" priority="12135" stopIfTrue="1" operator="equal">
      <formula>"e"</formula>
    </cfRule>
    <cfRule type="cellIs" dxfId="4568" priority="12136" stopIfTrue="1" operator="equal">
      <formula>"p"</formula>
    </cfRule>
    <cfRule type="cellIs" dxfId="4567" priority="12137" stopIfTrue="1" operator="equal">
      <formula>"e"</formula>
    </cfRule>
  </conditionalFormatting>
  <conditionalFormatting sqref="AH51:AI51">
    <cfRule type="cellIs" dxfId="4566" priority="12132" stopIfTrue="1" operator="equal">
      <formula>"e"</formula>
    </cfRule>
    <cfRule type="cellIs" dxfId="4565" priority="12133" stopIfTrue="1" operator="equal">
      <formula>"p"</formula>
    </cfRule>
    <cfRule type="cellIs" dxfId="4564" priority="12134" stopIfTrue="1" operator="equal">
      <formula>"e"</formula>
    </cfRule>
  </conditionalFormatting>
  <conditionalFormatting sqref="AL47">
    <cfRule type="cellIs" dxfId="4563" priority="12126" stopIfTrue="1" operator="equal">
      <formula>"e"</formula>
    </cfRule>
    <cfRule type="cellIs" dxfId="4562" priority="12127" stopIfTrue="1" operator="equal">
      <formula>"p"</formula>
    </cfRule>
    <cfRule type="cellIs" dxfId="4561" priority="12128" stopIfTrue="1" operator="equal">
      <formula>"e"</formula>
    </cfRule>
  </conditionalFormatting>
  <conditionalFormatting sqref="AQ47">
    <cfRule type="cellIs" dxfId="4560" priority="12123" stopIfTrue="1" operator="equal">
      <formula>"e"</formula>
    </cfRule>
    <cfRule type="cellIs" dxfId="4559" priority="12124" stopIfTrue="1" operator="equal">
      <formula>"p"</formula>
    </cfRule>
    <cfRule type="cellIs" dxfId="4558" priority="12125" stopIfTrue="1" operator="equal">
      <formula>"e"</formula>
    </cfRule>
  </conditionalFormatting>
  <conditionalFormatting sqref="BH47">
    <cfRule type="cellIs" dxfId="4557" priority="12111" stopIfTrue="1" operator="equal">
      <formula>"e"</formula>
    </cfRule>
    <cfRule type="cellIs" dxfId="4556" priority="12112" stopIfTrue="1" operator="equal">
      <formula>"p"</formula>
    </cfRule>
    <cfRule type="cellIs" dxfId="4555" priority="12113" stopIfTrue="1" operator="equal">
      <formula>"e"</formula>
    </cfRule>
  </conditionalFormatting>
  <conditionalFormatting sqref="BL47">
    <cfRule type="cellIs" dxfId="4554" priority="12108" stopIfTrue="1" operator="equal">
      <formula>"e"</formula>
    </cfRule>
    <cfRule type="cellIs" dxfId="4553" priority="12109" stopIfTrue="1" operator="equal">
      <formula>"p"</formula>
    </cfRule>
    <cfRule type="cellIs" dxfId="4552" priority="12110" stopIfTrue="1" operator="equal">
      <formula>"e"</formula>
    </cfRule>
  </conditionalFormatting>
  <conditionalFormatting sqref="O47:P47">
    <cfRule type="cellIs" dxfId="4551" priority="12105" stopIfTrue="1" operator="equal">
      <formula>"e"</formula>
    </cfRule>
    <cfRule type="cellIs" dxfId="4550" priority="12106" stopIfTrue="1" operator="equal">
      <formula>"p"</formula>
    </cfRule>
    <cfRule type="cellIs" dxfId="4549" priority="12107" stopIfTrue="1" operator="equal">
      <formula>"e"</formula>
    </cfRule>
  </conditionalFormatting>
  <conditionalFormatting sqref="R47:T47">
    <cfRule type="cellIs" dxfId="4548" priority="12102" stopIfTrue="1" operator="equal">
      <formula>"e"</formula>
    </cfRule>
    <cfRule type="cellIs" dxfId="4547" priority="12103" stopIfTrue="1" operator="equal">
      <formula>"p"</formula>
    </cfRule>
    <cfRule type="cellIs" dxfId="4546" priority="12104" stopIfTrue="1" operator="equal">
      <formula>"e"</formula>
    </cfRule>
  </conditionalFormatting>
  <conditionalFormatting sqref="V47:Y47">
    <cfRule type="cellIs" dxfId="4545" priority="12099" stopIfTrue="1" operator="equal">
      <formula>"e"</formula>
    </cfRule>
    <cfRule type="cellIs" dxfId="4544" priority="12100" stopIfTrue="1" operator="equal">
      <formula>"p"</formula>
    </cfRule>
    <cfRule type="cellIs" dxfId="4543" priority="12101" stopIfTrue="1" operator="equal">
      <formula>"e"</formula>
    </cfRule>
  </conditionalFormatting>
  <conditionalFormatting sqref="AA47:AD47">
    <cfRule type="cellIs" dxfId="4542" priority="12096" stopIfTrue="1" operator="equal">
      <formula>"e"</formula>
    </cfRule>
    <cfRule type="cellIs" dxfId="4541" priority="12097" stopIfTrue="1" operator="equal">
      <formula>"p"</formula>
    </cfRule>
    <cfRule type="cellIs" dxfId="4540" priority="12098" stopIfTrue="1" operator="equal">
      <formula>"e"</formula>
    </cfRule>
  </conditionalFormatting>
  <conditionalFormatting sqref="V63">
    <cfRule type="cellIs" dxfId="4539" priority="12002" stopIfTrue="1" operator="equal">
      <formula>"e"</formula>
    </cfRule>
    <cfRule type="cellIs" dxfId="4538" priority="12003" stopIfTrue="1" operator="equal">
      <formula>"p"</formula>
    </cfRule>
    <cfRule type="cellIs" dxfId="4537" priority="12004" stopIfTrue="1" operator="equal">
      <formula>"e"</formula>
    </cfRule>
  </conditionalFormatting>
  <conditionalFormatting sqref="T63">
    <cfRule type="cellIs" dxfId="4536" priority="11999" stopIfTrue="1" operator="equal">
      <formula>"e"</formula>
    </cfRule>
    <cfRule type="cellIs" dxfId="4535" priority="12000" stopIfTrue="1" operator="equal">
      <formula>"p"</formula>
    </cfRule>
    <cfRule type="cellIs" dxfId="4534" priority="12001" stopIfTrue="1" operator="equal">
      <formula>"e"</formula>
    </cfRule>
  </conditionalFormatting>
  <conditionalFormatting sqref="U63">
    <cfRule type="cellIs" dxfId="4533" priority="11996" stopIfTrue="1" operator="equal">
      <formula>"e"</formula>
    </cfRule>
    <cfRule type="cellIs" dxfId="4532" priority="11997" stopIfTrue="1" operator="equal">
      <formula>"p"</formula>
    </cfRule>
    <cfRule type="cellIs" dxfId="4531" priority="11998" stopIfTrue="1" operator="equal">
      <formula>"e"</formula>
    </cfRule>
  </conditionalFormatting>
  <conditionalFormatting sqref="O63:S63">
    <cfRule type="cellIs" dxfId="4530" priority="11990" stopIfTrue="1" operator="equal">
      <formula>"e"</formula>
    </cfRule>
    <cfRule type="cellIs" dxfId="4529" priority="11991" stopIfTrue="1" operator="equal">
      <formula>"p"</formula>
    </cfRule>
    <cfRule type="cellIs" dxfId="4528" priority="11992" stopIfTrue="1" operator="equal">
      <formula>"e"</formula>
    </cfRule>
  </conditionalFormatting>
  <conditionalFormatting sqref="V71">
    <cfRule type="cellIs" dxfId="4527" priority="11975" stopIfTrue="1" operator="equal">
      <formula>"e"</formula>
    </cfRule>
    <cfRule type="cellIs" dxfId="4526" priority="11976" stopIfTrue="1" operator="equal">
      <formula>"p"</formula>
    </cfRule>
    <cfRule type="cellIs" dxfId="4525" priority="11977" stopIfTrue="1" operator="equal">
      <formula>"e"</formula>
    </cfRule>
  </conditionalFormatting>
  <conditionalFormatting sqref="AA71">
    <cfRule type="cellIs" dxfId="4524" priority="11972" stopIfTrue="1" operator="equal">
      <formula>"e"</formula>
    </cfRule>
    <cfRule type="cellIs" dxfId="4523" priority="11973" stopIfTrue="1" operator="equal">
      <formula>"p"</formula>
    </cfRule>
    <cfRule type="cellIs" dxfId="4522" priority="11974" stopIfTrue="1" operator="equal">
      <formula>"e"</formula>
    </cfRule>
  </conditionalFormatting>
  <conditionalFormatting sqref="AI71">
    <cfRule type="cellIs" dxfId="4521" priority="11966" stopIfTrue="1" operator="equal">
      <formula>"e"</formula>
    </cfRule>
    <cfRule type="cellIs" dxfId="4520" priority="11967" stopIfTrue="1" operator="equal">
      <formula>"p"</formula>
    </cfRule>
    <cfRule type="cellIs" dxfId="4519" priority="11968" stopIfTrue="1" operator="equal">
      <formula>"e"</formula>
    </cfRule>
  </conditionalFormatting>
  <conditionalFormatting sqref="BL71">
    <cfRule type="cellIs" dxfId="4518" priority="11945" stopIfTrue="1" operator="equal">
      <formula>"e"</formula>
    </cfRule>
    <cfRule type="cellIs" dxfId="4517" priority="11946" stopIfTrue="1" operator="equal">
      <formula>"p"</formula>
    </cfRule>
    <cfRule type="cellIs" dxfId="4516" priority="11947" stopIfTrue="1" operator="equal">
      <formula>"e"</formula>
    </cfRule>
  </conditionalFormatting>
  <conditionalFormatting sqref="W71:Z71">
    <cfRule type="cellIs" dxfId="4515" priority="11939" stopIfTrue="1" operator="equal">
      <formula>"e"</formula>
    </cfRule>
    <cfRule type="cellIs" dxfId="4514" priority="11940" stopIfTrue="1" operator="equal">
      <formula>"p"</formula>
    </cfRule>
    <cfRule type="cellIs" dxfId="4513" priority="11941" stopIfTrue="1" operator="equal">
      <formula>"e"</formula>
    </cfRule>
  </conditionalFormatting>
  <conditionalFormatting sqref="AB71:AE71">
    <cfRule type="cellIs" dxfId="4512" priority="11936" stopIfTrue="1" operator="equal">
      <formula>"e"</formula>
    </cfRule>
    <cfRule type="cellIs" dxfId="4511" priority="11937" stopIfTrue="1" operator="equal">
      <formula>"p"</formula>
    </cfRule>
    <cfRule type="cellIs" dxfId="4510" priority="11938" stopIfTrue="1" operator="equal">
      <formula>"e"</formula>
    </cfRule>
  </conditionalFormatting>
  <conditionalFormatting sqref="AF71:AH71">
    <cfRule type="cellIs" dxfId="4509" priority="11933" stopIfTrue="1" operator="equal">
      <formula>"e"</formula>
    </cfRule>
    <cfRule type="cellIs" dxfId="4508" priority="11934" stopIfTrue="1" operator="equal">
      <formula>"p"</formula>
    </cfRule>
    <cfRule type="cellIs" dxfId="4507" priority="11935" stopIfTrue="1" operator="equal">
      <formula>"e"</formula>
    </cfRule>
  </conditionalFormatting>
  <conditionalFormatting sqref="AN71:AR71">
    <cfRule type="cellIs" dxfId="4506" priority="11927" stopIfTrue="1" operator="equal">
      <formula>"e"</formula>
    </cfRule>
    <cfRule type="cellIs" dxfId="4505" priority="11928" stopIfTrue="1" operator="equal">
      <formula>"p"</formula>
    </cfRule>
    <cfRule type="cellIs" dxfId="4504" priority="11929" stopIfTrue="1" operator="equal">
      <formula>"e"</formula>
    </cfRule>
  </conditionalFormatting>
  <conditionalFormatting sqref="AS71:AV71">
    <cfRule type="cellIs" dxfId="4503" priority="11924" stopIfTrue="1" operator="equal">
      <formula>"e"</formula>
    </cfRule>
    <cfRule type="cellIs" dxfId="4502" priority="11925" stopIfTrue="1" operator="equal">
      <formula>"p"</formula>
    </cfRule>
    <cfRule type="cellIs" dxfId="4501" priority="11926" stopIfTrue="1" operator="equal">
      <formula>"e"</formula>
    </cfRule>
  </conditionalFormatting>
  <conditionalFormatting sqref="AX71:AZ71">
    <cfRule type="cellIs" dxfId="4500" priority="11921" stopIfTrue="1" operator="equal">
      <formula>"e"</formula>
    </cfRule>
    <cfRule type="cellIs" dxfId="4499" priority="11922" stopIfTrue="1" operator="equal">
      <formula>"p"</formula>
    </cfRule>
    <cfRule type="cellIs" dxfId="4498" priority="11923" stopIfTrue="1" operator="equal">
      <formula>"e"</formula>
    </cfRule>
  </conditionalFormatting>
  <conditionalFormatting sqref="BB71:BD71">
    <cfRule type="cellIs" dxfId="4497" priority="11918" stopIfTrue="1" operator="equal">
      <formula>"e"</formula>
    </cfRule>
    <cfRule type="cellIs" dxfId="4496" priority="11919" stopIfTrue="1" operator="equal">
      <formula>"p"</formula>
    </cfRule>
    <cfRule type="cellIs" dxfId="4495" priority="11920" stopIfTrue="1" operator="equal">
      <formula>"e"</formula>
    </cfRule>
  </conditionalFormatting>
  <conditionalFormatting sqref="BF71:BH71">
    <cfRule type="cellIs" dxfId="4494" priority="11915" stopIfTrue="1" operator="equal">
      <formula>"e"</formula>
    </cfRule>
    <cfRule type="cellIs" dxfId="4493" priority="11916" stopIfTrue="1" operator="equal">
      <formula>"p"</formula>
    </cfRule>
    <cfRule type="cellIs" dxfId="4492" priority="11917" stopIfTrue="1" operator="equal">
      <formula>"e"</formula>
    </cfRule>
  </conditionalFormatting>
  <conditionalFormatting sqref="BJ71:BK71">
    <cfRule type="cellIs" dxfId="4491" priority="11912" stopIfTrue="1" operator="equal">
      <formula>"e"</formula>
    </cfRule>
    <cfRule type="cellIs" dxfId="4490" priority="11913" stopIfTrue="1" operator="equal">
      <formula>"p"</formula>
    </cfRule>
    <cfRule type="cellIs" dxfId="4489" priority="11914" stopIfTrue="1" operator="equal">
      <formula>"e"</formula>
    </cfRule>
  </conditionalFormatting>
  <conditionalFormatting sqref="V113">
    <cfRule type="cellIs" dxfId="4488" priority="11903" stopIfTrue="1" operator="equal">
      <formula>"e"</formula>
    </cfRule>
    <cfRule type="cellIs" dxfId="4487" priority="11904" stopIfTrue="1" operator="equal">
      <formula>"p"</formula>
    </cfRule>
    <cfRule type="cellIs" dxfId="4486" priority="11905" stopIfTrue="1" operator="equal">
      <formula>"e"</formula>
    </cfRule>
  </conditionalFormatting>
  <conditionalFormatting sqref="AA113">
    <cfRule type="cellIs" dxfId="4485" priority="11900" stopIfTrue="1" operator="equal">
      <formula>"e"</formula>
    </cfRule>
    <cfRule type="cellIs" dxfId="4484" priority="11901" stopIfTrue="1" operator="equal">
      <formula>"p"</formula>
    </cfRule>
    <cfRule type="cellIs" dxfId="4483" priority="11902" stopIfTrue="1" operator="equal">
      <formula>"e"</formula>
    </cfRule>
  </conditionalFormatting>
  <conditionalFormatting sqref="AB107">
    <cfRule type="cellIs" dxfId="4482" priority="11897" stopIfTrue="1" operator="equal">
      <formula>"e"</formula>
    </cfRule>
    <cfRule type="cellIs" dxfId="4481" priority="11898" stopIfTrue="1" operator="equal">
      <formula>"p"</formula>
    </cfRule>
    <cfRule type="cellIs" dxfId="4480" priority="11899" stopIfTrue="1" operator="equal">
      <formula>"e"</formula>
    </cfRule>
  </conditionalFormatting>
  <conditionalFormatting sqref="AC107">
    <cfRule type="cellIs" dxfId="4479" priority="11894" stopIfTrue="1" operator="equal">
      <formula>"e"</formula>
    </cfRule>
    <cfRule type="cellIs" dxfId="4478" priority="11895" stopIfTrue="1" operator="equal">
      <formula>"p"</formula>
    </cfRule>
    <cfRule type="cellIs" dxfId="4477" priority="11896" stopIfTrue="1" operator="equal">
      <formula>"e"</formula>
    </cfRule>
  </conditionalFormatting>
  <conditionalFormatting sqref="AI113">
    <cfRule type="cellIs" dxfId="4476" priority="11891" stopIfTrue="1" operator="equal">
      <formula>"e"</formula>
    </cfRule>
    <cfRule type="cellIs" dxfId="4475" priority="11892" stopIfTrue="1" operator="equal">
      <formula>"p"</formula>
    </cfRule>
    <cfRule type="cellIs" dxfId="4474" priority="11893" stopIfTrue="1" operator="equal">
      <formula>"e"</formula>
    </cfRule>
  </conditionalFormatting>
  <conditionalFormatting sqref="AJ107">
    <cfRule type="cellIs" dxfId="4473" priority="11882" stopIfTrue="1" operator="equal">
      <formula>"e"</formula>
    </cfRule>
    <cfRule type="cellIs" dxfId="4472" priority="11883" stopIfTrue="1" operator="equal">
      <formula>"p"</formula>
    </cfRule>
    <cfRule type="cellIs" dxfId="4471" priority="11884" stopIfTrue="1" operator="equal">
      <formula>"e"</formula>
    </cfRule>
  </conditionalFormatting>
  <conditionalFormatting sqref="AW107">
    <cfRule type="cellIs" dxfId="4470" priority="11873" stopIfTrue="1" operator="equal">
      <formula>"e"</formula>
    </cfRule>
    <cfRule type="cellIs" dxfId="4469" priority="11874" stopIfTrue="1" operator="equal">
      <formula>"p"</formula>
    </cfRule>
    <cfRule type="cellIs" dxfId="4468" priority="11875" stopIfTrue="1" operator="equal">
      <formula>"e"</formula>
    </cfRule>
  </conditionalFormatting>
  <conditionalFormatting sqref="AX107:AY107">
    <cfRule type="cellIs" dxfId="4467" priority="11870" stopIfTrue="1" operator="equal">
      <formula>"e"</formula>
    </cfRule>
    <cfRule type="cellIs" dxfId="4466" priority="11871" stopIfTrue="1" operator="equal">
      <formula>"p"</formula>
    </cfRule>
    <cfRule type="cellIs" dxfId="4465" priority="11872" stopIfTrue="1" operator="equal">
      <formula>"e"</formula>
    </cfRule>
  </conditionalFormatting>
  <conditionalFormatting sqref="BA107">
    <cfRule type="cellIs" dxfId="4464" priority="11867" stopIfTrue="1" operator="equal">
      <formula>"e"</formula>
    </cfRule>
    <cfRule type="cellIs" dxfId="4463" priority="11868" stopIfTrue="1" operator="equal">
      <formula>"p"</formula>
    </cfRule>
    <cfRule type="cellIs" dxfId="4462" priority="11869" stopIfTrue="1" operator="equal">
      <formula>"e"</formula>
    </cfRule>
  </conditionalFormatting>
  <conditionalFormatting sqref="BE107">
    <cfRule type="cellIs" dxfId="4461" priority="11858" stopIfTrue="1" operator="equal">
      <formula>"e"</formula>
    </cfRule>
    <cfRule type="cellIs" dxfId="4460" priority="11859" stopIfTrue="1" operator="equal">
      <formula>"p"</formula>
    </cfRule>
    <cfRule type="cellIs" dxfId="4459" priority="11860" stopIfTrue="1" operator="equal">
      <formula>"e"</formula>
    </cfRule>
  </conditionalFormatting>
  <conditionalFormatting sqref="BF107">
    <cfRule type="cellIs" dxfId="4458" priority="11855" stopIfTrue="1" operator="equal">
      <formula>"e"</formula>
    </cfRule>
    <cfRule type="cellIs" dxfId="4457" priority="11856" stopIfTrue="1" operator="equal">
      <formula>"p"</formula>
    </cfRule>
    <cfRule type="cellIs" dxfId="4456" priority="11857" stopIfTrue="1" operator="equal">
      <formula>"e"</formula>
    </cfRule>
  </conditionalFormatting>
  <conditionalFormatting sqref="BJ107">
    <cfRule type="cellIs" dxfId="4455" priority="11849" stopIfTrue="1" operator="equal">
      <formula>"e"</formula>
    </cfRule>
    <cfRule type="cellIs" dxfId="4454" priority="11850" stopIfTrue="1" operator="equal">
      <formula>"p"</formula>
    </cfRule>
    <cfRule type="cellIs" dxfId="4453" priority="11851" stopIfTrue="1" operator="equal">
      <formula>"e"</formula>
    </cfRule>
  </conditionalFormatting>
  <conditionalFormatting sqref="BI107">
    <cfRule type="cellIs" dxfId="4452" priority="11846" stopIfTrue="1" operator="equal">
      <formula>"e"</formula>
    </cfRule>
    <cfRule type="cellIs" dxfId="4451" priority="11847" stopIfTrue="1" operator="equal">
      <formula>"p"</formula>
    </cfRule>
    <cfRule type="cellIs" dxfId="4450" priority="11848" stopIfTrue="1" operator="equal">
      <formula>"e"</formula>
    </cfRule>
  </conditionalFormatting>
  <conditionalFormatting sqref="AU107:AV107">
    <cfRule type="cellIs" dxfId="4449" priority="11822" stopIfTrue="1" operator="equal">
      <formula>"e"</formula>
    </cfRule>
    <cfRule type="cellIs" dxfId="4448" priority="11823" stopIfTrue="1" operator="equal">
      <formula>"p"</formula>
    </cfRule>
    <cfRule type="cellIs" dxfId="4447" priority="11824" stopIfTrue="1" operator="equal">
      <formula>"e"</formula>
    </cfRule>
  </conditionalFormatting>
  <conditionalFormatting sqref="AZ107">
    <cfRule type="cellIs" dxfId="4446" priority="11819" stopIfTrue="1" operator="equal">
      <formula>"e"</formula>
    </cfRule>
    <cfRule type="cellIs" dxfId="4445" priority="11820" stopIfTrue="1" operator="equal">
      <formula>"p"</formula>
    </cfRule>
    <cfRule type="cellIs" dxfId="4444" priority="11821" stopIfTrue="1" operator="equal">
      <formula>"e"</formula>
    </cfRule>
  </conditionalFormatting>
  <conditionalFormatting sqref="BC107:BD107">
    <cfRule type="cellIs" dxfId="4443" priority="11816" stopIfTrue="1" operator="equal">
      <formula>"e"</formula>
    </cfRule>
    <cfRule type="cellIs" dxfId="4442" priority="11817" stopIfTrue="1" operator="equal">
      <formula>"p"</formula>
    </cfRule>
    <cfRule type="cellIs" dxfId="4441" priority="11818" stopIfTrue="1" operator="equal">
      <formula>"e"</formula>
    </cfRule>
  </conditionalFormatting>
  <conditionalFormatting sqref="BG107:BH107">
    <cfRule type="cellIs" dxfId="4440" priority="11813" stopIfTrue="1" operator="equal">
      <formula>"e"</formula>
    </cfRule>
    <cfRule type="cellIs" dxfId="4439" priority="11814" stopIfTrue="1" operator="equal">
      <formula>"p"</formula>
    </cfRule>
    <cfRule type="cellIs" dxfId="4438" priority="11815" stopIfTrue="1" operator="equal">
      <formula>"e"</formula>
    </cfRule>
  </conditionalFormatting>
  <conditionalFormatting sqref="BK107:BL107">
    <cfRule type="cellIs" dxfId="4437" priority="11810" stopIfTrue="1" operator="equal">
      <formula>"e"</formula>
    </cfRule>
    <cfRule type="cellIs" dxfId="4436" priority="11811" stopIfTrue="1" operator="equal">
      <formula>"p"</formula>
    </cfRule>
    <cfRule type="cellIs" dxfId="4435" priority="11812" stopIfTrue="1" operator="equal">
      <formula>"e"</formula>
    </cfRule>
  </conditionalFormatting>
  <conditionalFormatting sqref="W113:Z113">
    <cfRule type="cellIs" dxfId="4434" priority="11804" stopIfTrue="1" operator="equal">
      <formula>"e"</formula>
    </cfRule>
    <cfRule type="cellIs" dxfId="4433" priority="11805" stopIfTrue="1" operator="equal">
      <formula>"p"</formula>
    </cfRule>
    <cfRule type="cellIs" dxfId="4432" priority="11806" stopIfTrue="1" operator="equal">
      <formula>"e"</formula>
    </cfRule>
  </conditionalFormatting>
  <conditionalFormatting sqref="AB113:AE113">
    <cfRule type="cellIs" dxfId="4431" priority="11801" stopIfTrue="1" operator="equal">
      <formula>"e"</formula>
    </cfRule>
    <cfRule type="cellIs" dxfId="4430" priority="11802" stopIfTrue="1" operator="equal">
      <formula>"p"</formula>
    </cfRule>
    <cfRule type="cellIs" dxfId="4429" priority="11803" stopIfTrue="1" operator="equal">
      <formula>"e"</formula>
    </cfRule>
  </conditionalFormatting>
  <conditionalFormatting sqref="AF113:AH113">
    <cfRule type="cellIs" dxfId="4428" priority="11798" stopIfTrue="1" operator="equal">
      <formula>"e"</formula>
    </cfRule>
    <cfRule type="cellIs" dxfId="4427" priority="11799" stopIfTrue="1" operator="equal">
      <formula>"p"</formula>
    </cfRule>
    <cfRule type="cellIs" dxfId="4426" priority="11800" stopIfTrue="1" operator="equal">
      <formula>"e"</formula>
    </cfRule>
  </conditionalFormatting>
  <conditionalFormatting sqref="AN113:AR113">
    <cfRule type="cellIs" dxfId="4425" priority="11792" stopIfTrue="1" operator="equal">
      <formula>"e"</formula>
    </cfRule>
    <cfRule type="cellIs" dxfId="4424" priority="11793" stopIfTrue="1" operator="equal">
      <formula>"p"</formula>
    </cfRule>
    <cfRule type="cellIs" dxfId="4423" priority="11794" stopIfTrue="1" operator="equal">
      <formula>"e"</formula>
    </cfRule>
  </conditionalFormatting>
  <conditionalFormatting sqref="AS113:AV113">
    <cfRule type="cellIs" dxfId="4422" priority="11789" stopIfTrue="1" operator="equal">
      <formula>"e"</formula>
    </cfRule>
    <cfRule type="cellIs" dxfId="4421" priority="11790" stopIfTrue="1" operator="equal">
      <formula>"p"</formula>
    </cfRule>
    <cfRule type="cellIs" dxfId="4420" priority="11791" stopIfTrue="1" operator="equal">
      <formula>"e"</formula>
    </cfRule>
  </conditionalFormatting>
  <conditionalFormatting sqref="AW113:AZ113">
    <cfRule type="cellIs" dxfId="4419" priority="11786" stopIfTrue="1" operator="equal">
      <formula>"e"</formula>
    </cfRule>
    <cfRule type="cellIs" dxfId="4418" priority="11787" stopIfTrue="1" operator="equal">
      <formula>"p"</formula>
    </cfRule>
    <cfRule type="cellIs" dxfId="4417" priority="11788" stopIfTrue="1" operator="equal">
      <formula>"e"</formula>
    </cfRule>
  </conditionalFormatting>
  <conditionalFormatting sqref="BA113:BD113">
    <cfRule type="cellIs" dxfId="4416" priority="11783" stopIfTrue="1" operator="equal">
      <formula>"e"</formula>
    </cfRule>
    <cfRule type="cellIs" dxfId="4415" priority="11784" stopIfTrue="1" operator="equal">
      <formula>"p"</formula>
    </cfRule>
    <cfRule type="cellIs" dxfId="4414" priority="11785" stopIfTrue="1" operator="equal">
      <formula>"e"</formula>
    </cfRule>
  </conditionalFormatting>
  <conditionalFormatting sqref="BE113:BH113">
    <cfRule type="cellIs" dxfId="4413" priority="11780" stopIfTrue="1" operator="equal">
      <formula>"e"</formula>
    </cfRule>
    <cfRule type="cellIs" dxfId="4412" priority="11781" stopIfTrue="1" operator="equal">
      <formula>"p"</formula>
    </cfRule>
    <cfRule type="cellIs" dxfId="4411" priority="11782" stopIfTrue="1" operator="equal">
      <formula>"e"</formula>
    </cfRule>
  </conditionalFormatting>
  <conditionalFormatting sqref="BI113:BL113">
    <cfRule type="cellIs" dxfId="4410" priority="11777" stopIfTrue="1" operator="equal">
      <formula>"e"</formula>
    </cfRule>
    <cfRule type="cellIs" dxfId="4409" priority="11778" stopIfTrue="1" operator="equal">
      <formula>"p"</formula>
    </cfRule>
    <cfRule type="cellIs" dxfId="4408" priority="11779" stopIfTrue="1" operator="equal">
      <formula>"e"</formula>
    </cfRule>
  </conditionalFormatting>
  <conditionalFormatting sqref="W120:Z120">
    <cfRule type="cellIs" dxfId="4407" priority="11747" stopIfTrue="1" operator="equal">
      <formula>"E"</formula>
    </cfRule>
    <cfRule type="cellIs" dxfId="4406" priority="11748" stopIfTrue="1" operator="equal">
      <formula>"P"</formula>
    </cfRule>
  </conditionalFormatting>
  <conditionalFormatting sqref="AB120:AE120">
    <cfRule type="cellIs" dxfId="4405" priority="11745" stopIfTrue="1" operator="equal">
      <formula>"E"</formula>
    </cfRule>
    <cfRule type="cellIs" dxfId="4404" priority="11746" stopIfTrue="1" operator="equal">
      <formula>"P"</formula>
    </cfRule>
  </conditionalFormatting>
  <conditionalFormatting sqref="AF120:AH120">
    <cfRule type="cellIs" dxfId="4403" priority="11743" stopIfTrue="1" operator="equal">
      <formula>"E"</formula>
    </cfRule>
    <cfRule type="cellIs" dxfId="4402" priority="11744" stopIfTrue="1" operator="equal">
      <formula>"P"</formula>
    </cfRule>
  </conditionalFormatting>
  <conditionalFormatting sqref="AJ120:AM120">
    <cfRule type="cellIs" dxfId="4401" priority="11741" stopIfTrue="1" operator="equal">
      <formula>"E"</formula>
    </cfRule>
    <cfRule type="cellIs" dxfId="4400" priority="11742" stopIfTrue="1" operator="equal">
      <formula>"P"</formula>
    </cfRule>
  </conditionalFormatting>
  <conditionalFormatting sqref="AN120:AR120">
    <cfRule type="cellIs" dxfId="4399" priority="11739" stopIfTrue="1" operator="equal">
      <formula>"E"</formula>
    </cfRule>
    <cfRule type="cellIs" dxfId="4398" priority="11740" stopIfTrue="1" operator="equal">
      <formula>"P"</formula>
    </cfRule>
  </conditionalFormatting>
  <conditionalFormatting sqref="AS120:AV120">
    <cfRule type="cellIs" dxfId="4397" priority="11737" stopIfTrue="1" operator="equal">
      <formula>"E"</formula>
    </cfRule>
    <cfRule type="cellIs" dxfId="4396" priority="11738" stopIfTrue="1" operator="equal">
      <formula>"P"</formula>
    </cfRule>
  </conditionalFormatting>
  <conditionalFormatting sqref="AW120:AZ120">
    <cfRule type="cellIs" dxfId="4395" priority="11735" stopIfTrue="1" operator="equal">
      <formula>"E"</formula>
    </cfRule>
    <cfRule type="cellIs" dxfId="4394" priority="11736" stopIfTrue="1" operator="equal">
      <formula>"P"</formula>
    </cfRule>
  </conditionalFormatting>
  <conditionalFormatting sqref="BA120:BD120">
    <cfRule type="cellIs" dxfId="4393" priority="11733" stopIfTrue="1" operator="equal">
      <formula>"E"</formula>
    </cfRule>
    <cfRule type="cellIs" dxfId="4392" priority="11734" stopIfTrue="1" operator="equal">
      <formula>"P"</formula>
    </cfRule>
  </conditionalFormatting>
  <conditionalFormatting sqref="BE120:BH120">
    <cfRule type="cellIs" dxfId="4391" priority="11731" stopIfTrue="1" operator="equal">
      <formula>"E"</formula>
    </cfRule>
    <cfRule type="cellIs" dxfId="4390" priority="11732" stopIfTrue="1" operator="equal">
      <formula>"P"</formula>
    </cfRule>
  </conditionalFormatting>
  <conditionalFormatting sqref="BI120:BL120">
    <cfRule type="cellIs" dxfId="4389" priority="11729" stopIfTrue="1" operator="equal">
      <formula>"E"</formula>
    </cfRule>
    <cfRule type="cellIs" dxfId="4388" priority="11730" stopIfTrue="1" operator="equal">
      <formula>"P"</formula>
    </cfRule>
  </conditionalFormatting>
  <conditionalFormatting sqref="AB413">
    <cfRule type="cellIs" dxfId="4387" priority="11725" stopIfTrue="1" operator="equal">
      <formula>"E"</formula>
    </cfRule>
    <cfRule type="cellIs" dxfId="4386" priority="11726" stopIfTrue="1" operator="equal">
      <formula>"P"</formula>
    </cfRule>
  </conditionalFormatting>
  <conditionalFormatting sqref="AB415">
    <cfRule type="cellIs" dxfId="4385" priority="11723" stopIfTrue="1" operator="equal">
      <formula>"E"</formula>
    </cfRule>
    <cfRule type="cellIs" dxfId="4384" priority="11724" stopIfTrue="1" operator="equal">
      <formula>"P"</formula>
    </cfRule>
  </conditionalFormatting>
  <conditionalFormatting sqref="BA413">
    <cfRule type="cellIs" dxfId="4383" priority="11717" stopIfTrue="1" operator="equal">
      <formula>"E"</formula>
    </cfRule>
    <cfRule type="cellIs" dxfId="4382" priority="11718" stopIfTrue="1" operator="equal">
      <formula>"P"</formula>
    </cfRule>
  </conditionalFormatting>
  <conditionalFormatting sqref="BA415">
    <cfRule type="cellIs" dxfId="4381" priority="11715" stopIfTrue="1" operator="equal">
      <formula>"E"</formula>
    </cfRule>
    <cfRule type="cellIs" dxfId="4380" priority="11716" stopIfTrue="1" operator="equal">
      <formula>"P"</formula>
    </cfRule>
  </conditionalFormatting>
  <conditionalFormatting sqref="BL413">
    <cfRule type="cellIs" dxfId="4379" priority="11713" stopIfTrue="1" operator="equal">
      <formula>"E"</formula>
    </cfRule>
    <cfRule type="cellIs" dxfId="4378" priority="11714" stopIfTrue="1" operator="equal">
      <formula>"P"</formula>
    </cfRule>
  </conditionalFormatting>
  <conditionalFormatting sqref="BK415">
    <cfRule type="cellIs" dxfId="4377" priority="11711" stopIfTrue="1" operator="equal">
      <formula>"E"</formula>
    </cfRule>
    <cfRule type="cellIs" dxfId="4376" priority="11712" stopIfTrue="1" operator="equal">
      <formula>"P"</formula>
    </cfRule>
  </conditionalFormatting>
  <conditionalFormatting sqref="O423:R423 O421:O422">
    <cfRule type="cellIs" dxfId="4375" priority="11709" stopIfTrue="1" operator="equal">
      <formula>"E"</formula>
    </cfRule>
    <cfRule type="cellIs" dxfId="4374" priority="11710" stopIfTrue="1" operator="equal">
      <formula>"P"</formula>
    </cfRule>
  </conditionalFormatting>
  <conditionalFormatting sqref="BL339">
    <cfRule type="cellIs" dxfId="4373" priority="11581" stopIfTrue="1" operator="equal">
      <formula>"E"</formula>
    </cfRule>
    <cfRule type="cellIs" dxfId="4372" priority="11582" stopIfTrue="1" operator="equal">
      <formula>"P"</formula>
    </cfRule>
  </conditionalFormatting>
  <conditionalFormatting sqref="R333 R335 R337">
    <cfRule type="cellIs" dxfId="4371" priority="11655" stopIfTrue="1" operator="equal">
      <formula>"E"</formula>
    </cfRule>
    <cfRule type="cellIs" dxfId="4370" priority="11656" stopIfTrue="1" operator="equal">
      <formula>"P"</formula>
    </cfRule>
  </conditionalFormatting>
  <conditionalFormatting sqref="V333 V335 V337">
    <cfRule type="cellIs" dxfId="4369" priority="11653" stopIfTrue="1" operator="equal">
      <formula>"E"</formula>
    </cfRule>
    <cfRule type="cellIs" dxfId="4368" priority="11654" stopIfTrue="1" operator="equal">
      <formula>"P"</formula>
    </cfRule>
  </conditionalFormatting>
  <conditionalFormatting sqref="AA333 AA335 AA337">
    <cfRule type="cellIs" dxfId="4367" priority="11651" stopIfTrue="1" operator="equal">
      <formula>"E"</formula>
    </cfRule>
    <cfRule type="cellIs" dxfId="4366" priority="11652" stopIfTrue="1" operator="equal">
      <formula>"P"</formula>
    </cfRule>
  </conditionalFormatting>
  <conditionalFormatting sqref="AI333 AI335 AI337">
    <cfRule type="cellIs" dxfId="4365" priority="11647" stopIfTrue="1" operator="equal">
      <formula>"E"</formula>
    </cfRule>
    <cfRule type="cellIs" dxfId="4364" priority="11648" stopIfTrue="1" operator="equal">
      <formula>"P"</formula>
    </cfRule>
  </conditionalFormatting>
  <conditionalFormatting sqref="AM333 AM335 AM337">
    <cfRule type="cellIs" dxfId="4363" priority="11645" stopIfTrue="1" operator="equal">
      <formula>"E"</formula>
    </cfRule>
    <cfRule type="cellIs" dxfId="4362" priority="11646" stopIfTrue="1" operator="equal">
      <formula>"P"</formula>
    </cfRule>
  </conditionalFormatting>
  <conditionalFormatting sqref="BH333 BH335 BH337">
    <cfRule type="cellIs" dxfId="4361" priority="11635" stopIfTrue="1" operator="equal">
      <formula>"E"</formula>
    </cfRule>
    <cfRule type="cellIs" dxfId="4360" priority="11636" stopIfTrue="1" operator="equal">
      <formula>"P"</formula>
    </cfRule>
  </conditionalFormatting>
  <conditionalFormatting sqref="BL333 BL335 BL337">
    <cfRule type="cellIs" dxfId="4359" priority="11633" stopIfTrue="1" operator="equal">
      <formula>"E"</formula>
    </cfRule>
    <cfRule type="cellIs" dxfId="4358" priority="11634" stopIfTrue="1" operator="equal">
      <formula>"P"</formula>
    </cfRule>
  </conditionalFormatting>
  <conditionalFormatting sqref="W335">
    <cfRule type="cellIs" dxfId="4357" priority="11631" stopIfTrue="1" operator="equal">
      <formula>"E"</formula>
    </cfRule>
    <cfRule type="cellIs" dxfId="4356" priority="11632" stopIfTrue="1" operator="equal">
      <formula>"P"</formula>
    </cfRule>
  </conditionalFormatting>
  <conditionalFormatting sqref="AB335">
    <cfRule type="cellIs" dxfId="4355" priority="11629" stopIfTrue="1" operator="equal">
      <formula>"E"</formula>
    </cfRule>
    <cfRule type="cellIs" dxfId="4354" priority="11630" stopIfTrue="1" operator="equal">
      <formula>"P"</formula>
    </cfRule>
  </conditionalFormatting>
  <conditionalFormatting sqref="AS335">
    <cfRule type="cellIs" dxfId="4353" priority="11623" stopIfTrue="1" operator="equal">
      <formula>"E"</formula>
    </cfRule>
    <cfRule type="cellIs" dxfId="4352" priority="11624" stopIfTrue="1" operator="equal">
      <formula>"P"</formula>
    </cfRule>
  </conditionalFormatting>
  <conditionalFormatting sqref="BA335">
    <cfRule type="cellIs" dxfId="4351" priority="11619" stopIfTrue="1" operator="equal">
      <formula>"E"</formula>
    </cfRule>
    <cfRule type="cellIs" dxfId="4350" priority="11620" stopIfTrue="1" operator="equal">
      <formula>"P"</formula>
    </cfRule>
  </conditionalFormatting>
  <conditionalFormatting sqref="BE335">
    <cfRule type="cellIs" dxfId="4349" priority="11617" stopIfTrue="1" operator="equal">
      <formula>"E"</formula>
    </cfRule>
    <cfRule type="cellIs" dxfId="4348" priority="11618" stopIfTrue="1" operator="equal">
      <formula>"P"</formula>
    </cfRule>
  </conditionalFormatting>
  <conditionalFormatting sqref="S337">
    <cfRule type="cellIs" dxfId="4347" priority="11611" stopIfTrue="1" operator="equal">
      <formula>"E"</formula>
    </cfRule>
    <cfRule type="cellIs" dxfId="4346" priority="11612" stopIfTrue="1" operator="equal">
      <formula>"P"</formula>
    </cfRule>
  </conditionalFormatting>
  <conditionalFormatting sqref="W337">
    <cfRule type="cellIs" dxfId="4345" priority="11609" stopIfTrue="1" operator="equal">
      <formula>"E"</formula>
    </cfRule>
    <cfRule type="cellIs" dxfId="4344" priority="11610" stopIfTrue="1" operator="equal">
      <formula>"P"</formula>
    </cfRule>
  </conditionalFormatting>
  <conditionalFormatting sqref="AB337">
    <cfRule type="cellIs" dxfId="4343" priority="11607" stopIfTrue="1" operator="equal">
      <formula>"E"</formula>
    </cfRule>
    <cfRule type="cellIs" dxfId="4342" priority="11608" stopIfTrue="1" operator="equal">
      <formula>"P"</formula>
    </cfRule>
  </conditionalFormatting>
  <conditionalFormatting sqref="AF337">
    <cfRule type="cellIs" dxfId="4341" priority="11605" stopIfTrue="1" operator="equal">
      <formula>"E"</formula>
    </cfRule>
    <cfRule type="cellIs" dxfId="4340" priority="11606" stopIfTrue="1" operator="equal">
      <formula>"P"</formula>
    </cfRule>
  </conditionalFormatting>
  <conditionalFormatting sqref="AJ337">
    <cfRule type="cellIs" dxfId="4339" priority="11603" stopIfTrue="1" operator="equal">
      <formula>"E"</formula>
    </cfRule>
    <cfRule type="cellIs" dxfId="4338" priority="11604" stopIfTrue="1" operator="equal">
      <formula>"P"</formula>
    </cfRule>
  </conditionalFormatting>
  <conditionalFormatting sqref="AS337">
    <cfRule type="cellIs" dxfId="4337" priority="11599" stopIfTrue="1" operator="equal">
      <formula>"E"</formula>
    </cfRule>
    <cfRule type="cellIs" dxfId="4336" priority="11600" stopIfTrue="1" operator="equal">
      <formula>"P"</formula>
    </cfRule>
  </conditionalFormatting>
  <conditionalFormatting sqref="AW337">
    <cfRule type="cellIs" dxfId="4335" priority="11595" stopIfTrue="1" operator="equal">
      <formula>"E"</formula>
    </cfRule>
    <cfRule type="cellIs" dxfId="4334" priority="11596" stopIfTrue="1" operator="equal">
      <formula>"P"</formula>
    </cfRule>
  </conditionalFormatting>
  <conditionalFormatting sqref="BA337">
    <cfRule type="cellIs" dxfId="4333" priority="11593" stopIfTrue="1" operator="equal">
      <formula>"E"</formula>
    </cfRule>
    <cfRule type="cellIs" dxfId="4332" priority="11594" stopIfTrue="1" operator="equal">
      <formula>"P"</formula>
    </cfRule>
  </conditionalFormatting>
  <conditionalFormatting sqref="BE337">
    <cfRule type="cellIs" dxfId="4331" priority="11591" stopIfTrue="1" operator="equal">
      <formula>"E"</formula>
    </cfRule>
    <cfRule type="cellIs" dxfId="4330" priority="11592" stopIfTrue="1" operator="equal">
      <formula>"P"</formula>
    </cfRule>
  </conditionalFormatting>
  <conditionalFormatting sqref="BL337">
    <cfRule type="cellIs" dxfId="4329" priority="11587" stopIfTrue="1" operator="equal">
      <formula>"E"</formula>
    </cfRule>
    <cfRule type="cellIs" dxfId="4328" priority="11588" stopIfTrue="1" operator="equal">
      <formula>"P"</formula>
    </cfRule>
  </conditionalFormatting>
  <conditionalFormatting sqref="AB339">
    <cfRule type="cellIs" dxfId="4327" priority="11585" stopIfTrue="1" operator="equal">
      <formula>"E"</formula>
    </cfRule>
    <cfRule type="cellIs" dxfId="4326" priority="11586" stopIfTrue="1" operator="equal">
      <formula>"P"</formula>
    </cfRule>
  </conditionalFormatting>
  <conditionalFormatting sqref="BA339">
    <cfRule type="cellIs" dxfId="4325" priority="11583" stopIfTrue="1" operator="equal">
      <formula>"E"</formula>
    </cfRule>
    <cfRule type="cellIs" dxfId="4324" priority="11584" stopIfTrue="1" operator="equal">
      <formula>"P"</formula>
    </cfRule>
  </conditionalFormatting>
  <conditionalFormatting sqref="G327:G328">
    <cfRule type="cellIs" dxfId="4323" priority="11577" stopIfTrue="1" operator="equal">
      <formula>"E"</formula>
    </cfRule>
    <cfRule type="cellIs" dxfId="4322" priority="11578" stopIfTrue="1" operator="equal">
      <formula>"P"</formula>
    </cfRule>
  </conditionalFormatting>
  <conditionalFormatting sqref="F327:F328">
    <cfRule type="cellIs" dxfId="4321" priority="11575" stopIfTrue="1" operator="equal">
      <formula>"E"</formula>
    </cfRule>
    <cfRule type="cellIs" dxfId="4320" priority="11576" stopIfTrue="1" operator="equal">
      <formula>"P"</formula>
    </cfRule>
  </conditionalFormatting>
  <conditionalFormatting sqref="G325:G326 V325">
    <cfRule type="cellIs" dxfId="4319" priority="11567" stopIfTrue="1" operator="equal">
      <formula>"E"</formula>
    </cfRule>
    <cfRule type="cellIs" dxfId="4318" priority="11568" stopIfTrue="1" operator="equal">
      <formula>"P"</formula>
    </cfRule>
  </conditionalFormatting>
  <conditionalFormatting sqref="F325:F326">
    <cfRule type="cellIs" dxfId="4317" priority="11565" stopIfTrue="1" operator="equal">
      <formula>"E"</formula>
    </cfRule>
    <cfRule type="cellIs" dxfId="4316" priority="11566" stopIfTrue="1" operator="equal">
      <formula>"P"</formula>
    </cfRule>
  </conditionalFormatting>
  <conditionalFormatting sqref="G181:G182">
    <cfRule type="cellIs" dxfId="4315" priority="11558" stopIfTrue="1" operator="equal">
      <formula>"E"</formula>
    </cfRule>
    <cfRule type="cellIs" dxfId="4314" priority="11559" stopIfTrue="1" operator="equal">
      <formula>"P"</formula>
    </cfRule>
  </conditionalFormatting>
  <conditionalFormatting sqref="G191:G192">
    <cfRule type="cellIs" dxfId="4313" priority="11556" stopIfTrue="1" operator="equal">
      <formula>"E"</formula>
    </cfRule>
    <cfRule type="cellIs" dxfId="4312" priority="11557" stopIfTrue="1" operator="equal">
      <formula>"P"</formula>
    </cfRule>
  </conditionalFormatting>
  <conditionalFormatting sqref="G215:G216">
    <cfRule type="cellIs" dxfId="4311" priority="11551" stopIfTrue="1" operator="equal">
      <formula>"E"</formula>
    </cfRule>
    <cfRule type="cellIs" dxfId="4310" priority="11552" stopIfTrue="1" operator="equal">
      <formula>"P"</formula>
    </cfRule>
  </conditionalFormatting>
  <conditionalFormatting sqref="G193:G200">
    <cfRule type="cellIs" dxfId="4309" priority="11491" stopIfTrue="1" operator="equal">
      <formula>"E"</formula>
    </cfRule>
    <cfRule type="cellIs" dxfId="4308" priority="11492" stopIfTrue="1" operator="equal">
      <formula>"P"</formula>
    </cfRule>
  </conditionalFormatting>
  <conditionalFormatting sqref="G271:G272">
    <cfRule type="cellIs" dxfId="4307" priority="11484" stopIfTrue="1" operator="equal">
      <formula>"E"</formula>
    </cfRule>
    <cfRule type="cellIs" dxfId="4306" priority="11485" stopIfTrue="1" operator="equal">
      <formula>"P"</formula>
    </cfRule>
  </conditionalFormatting>
  <conditionalFormatting sqref="AG327:AI327">
    <cfRule type="cellIs" dxfId="4305" priority="11094" stopIfTrue="1" operator="equal">
      <formula>"E"</formula>
    </cfRule>
    <cfRule type="cellIs" dxfId="4304" priority="11095" stopIfTrue="1" operator="equal">
      <formula>"P"</formula>
    </cfRule>
  </conditionalFormatting>
  <conditionalFormatting sqref="AJ327">
    <cfRule type="cellIs" dxfId="4303" priority="11092" stopIfTrue="1" operator="equal">
      <formula>"E"</formula>
    </cfRule>
    <cfRule type="cellIs" dxfId="4302" priority="11093" stopIfTrue="1" operator="equal">
      <formula>"P"</formula>
    </cfRule>
  </conditionalFormatting>
  <conditionalFormatting sqref="AK327:AM327">
    <cfRule type="cellIs" dxfId="4301" priority="11090" stopIfTrue="1" operator="equal">
      <formula>"E"</formula>
    </cfRule>
    <cfRule type="cellIs" dxfId="4300" priority="11091" stopIfTrue="1" operator="equal">
      <formula>"P"</formula>
    </cfRule>
  </conditionalFormatting>
  <conditionalFormatting sqref="AN327">
    <cfRule type="cellIs" dxfId="4299" priority="11088" stopIfTrue="1" operator="equal">
      <formula>"E"</formula>
    </cfRule>
    <cfRule type="cellIs" dxfId="4298" priority="11089" stopIfTrue="1" operator="equal">
      <formula>"P"</formula>
    </cfRule>
  </conditionalFormatting>
  <conditionalFormatting sqref="AO327:AR327">
    <cfRule type="cellIs" dxfId="4297" priority="11086" stopIfTrue="1" operator="equal">
      <formula>"E"</formula>
    </cfRule>
    <cfRule type="cellIs" dxfId="4296" priority="11087" stopIfTrue="1" operator="equal">
      <formula>"P"</formula>
    </cfRule>
  </conditionalFormatting>
  <conditionalFormatting sqref="AS327">
    <cfRule type="cellIs" dxfId="4295" priority="11084" stopIfTrue="1" operator="equal">
      <formula>"E"</formula>
    </cfRule>
    <cfRule type="cellIs" dxfId="4294" priority="11085" stopIfTrue="1" operator="equal">
      <formula>"P"</formula>
    </cfRule>
  </conditionalFormatting>
  <conditionalFormatting sqref="AT327">
    <cfRule type="cellIs" dxfId="4293" priority="11082" stopIfTrue="1" operator="equal">
      <formula>"E"</formula>
    </cfRule>
    <cfRule type="cellIs" dxfId="4292" priority="11083" stopIfTrue="1" operator="equal">
      <formula>"P"</formula>
    </cfRule>
  </conditionalFormatting>
  <conditionalFormatting sqref="AW327">
    <cfRule type="cellIs" dxfId="4291" priority="11080" stopIfTrue="1" operator="equal">
      <formula>"E"</formula>
    </cfRule>
    <cfRule type="cellIs" dxfId="4290" priority="11081" stopIfTrue="1" operator="equal">
      <formula>"P"</formula>
    </cfRule>
  </conditionalFormatting>
  <conditionalFormatting sqref="AX327:AZ327">
    <cfRule type="cellIs" dxfId="4289" priority="11078" stopIfTrue="1" operator="equal">
      <formula>"E"</formula>
    </cfRule>
    <cfRule type="cellIs" dxfId="4288" priority="11079" stopIfTrue="1" operator="equal">
      <formula>"P"</formula>
    </cfRule>
  </conditionalFormatting>
  <conditionalFormatting sqref="BA327">
    <cfRule type="cellIs" dxfId="4287" priority="11076" stopIfTrue="1" operator="equal">
      <formula>"E"</formula>
    </cfRule>
    <cfRule type="cellIs" dxfId="4286" priority="11077" stopIfTrue="1" operator="equal">
      <formula>"P"</formula>
    </cfRule>
  </conditionalFormatting>
  <conditionalFormatting sqref="BB327:BD327">
    <cfRule type="cellIs" dxfId="4285" priority="11074" stopIfTrue="1" operator="equal">
      <formula>"E"</formula>
    </cfRule>
    <cfRule type="cellIs" dxfId="4284" priority="11075" stopIfTrue="1" operator="equal">
      <formula>"P"</formula>
    </cfRule>
  </conditionalFormatting>
  <conditionalFormatting sqref="BE327">
    <cfRule type="cellIs" dxfId="4283" priority="11072" stopIfTrue="1" operator="equal">
      <formula>"E"</formula>
    </cfRule>
    <cfRule type="cellIs" dxfId="4282" priority="11073" stopIfTrue="1" operator="equal">
      <formula>"P"</formula>
    </cfRule>
  </conditionalFormatting>
  <conditionalFormatting sqref="BF327:BH327">
    <cfRule type="cellIs" dxfId="4281" priority="11070" stopIfTrue="1" operator="equal">
      <formula>"E"</formula>
    </cfRule>
    <cfRule type="cellIs" dxfId="4280" priority="11071" stopIfTrue="1" operator="equal">
      <formula>"P"</formula>
    </cfRule>
  </conditionalFormatting>
  <conditionalFormatting sqref="BI327">
    <cfRule type="cellIs" dxfId="4279" priority="11068" stopIfTrue="1" operator="equal">
      <formula>"E"</formula>
    </cfRule>
    <cfRule type="cellIs" dxfId="4278" priority="11069" stopIfTrue="1" operator="equal">
      <formula>"P"</formula>
    </cfRule>
  </conditionalFormatting>
  <conditionalFormatting sqref="BJ327:BL327">
    <cfRule type="cellIs" dxfId="4277" priority="11066" stopIfTrue="1" operator="equal">
      <formula>"E"</formula>
    </cfRule>
    <cfRule type="cellIs" dxfId="4276" priority="11067" stopIfTrue="1" operator="equal">
      <formula>"P"</formula>
    </cfRule>
  </conditionalFormatting>
  <conditionalFormatting sqref="O326:AA326 O328:AA328">
    <cfRule type="cellIs" dxfId="4275" priority="11052" stopIfTrue="1" operator="equal">
      <formula>"E"</formula>
    </cfRule>
    <cfRule type="cellIs" dxfId="4274" priority="11053" stopIfTrue="1" operator="equal">
      <formula>"P"</formula>
    </cfRule>
  </conditionalFormatting>
  <conditionalFormatting sqref="G201:G202">
    <cfRule type="cellIs" dxfId="4273" priority="11026" stopIfTrue="1" operator="equal">
      <formula>"E"</formula>
    </cfRule>
    <cfRule type="cellIs" dxfId="4272" priority="11027" stopIfTrue="1" operator="equal">
      <formula>"P"</formula>
    </cfRule>
  </conditionalFormatting>
  <conditionalFormatting sqref="O325:V325">
    <cfRule type="cellIs" dxfId="4271" priority="10606" stopIfTrue="1" operator="equal">
      <formula>"E"</formula>
    </cfRule>
    <cfRule type="cellIs" dxfId="4270" priority="10607" stopIfTrue="1" operator="equal">
      <formula>"P"</formula>
    </cfRule>
  </conditionalFormatting>
  <conditionalFormatting sqref="AN278:AR278 AW278:AZ278 AD133:AE136 AF134 AF136 O280:AK280 BE278:BL278 BE280:BL280 W13:Y13 AA13 O245 T245 O327:AT327 O14 U14:AA14 O16:Q16 O174:S174 V174:AA174 O56:Q56 O18:AA18 O20:AA20 O22:AA22 O24:AA24 O40:AA40 O52:AA52 O173:Y173 V16:AA16 BL173 AC179:AE179 BG191:BI191 BK191:BL191 AA179 BK320:BL320 O247:T247 V247:AB247 Q258:R271 O15:AD15 AN13:AP14 BG13:BL13 AE184:AK184 AC186:AN186 AF15:AH15 AM184:AP184 U264:AJ271 BC276:BL276 BA179:BL190 BA197:BL197 O276:AJ278 O280:Q281 O279:Y279 AB281:AJ281 Z281 AM180:AV180 AN280:AZ280 AM276:AZ276 AR13:AY13 AN22:BL22 AL179:AZ179 S185:AZ185 AR184:AZ184 AQ186:AZ186 AR188:AZ188 AU247:AZ247 AU237:AZ237 BA13:BE13 AW327:BL327 U258:BL260 AW351:BL356 AW147:BL148 AN271:BD271 U261:BD263 AG133:BL136 W257:BL257 AN277:BL277 O246:BL246 U56:BL56 O17:BL17 AN16:BL16 O19:BL19 AN18:BL18 O21:BL21 AN20:BL20 O23:BL23 AN24:BL24 AI40:BL40 AL52:BL52 AN174:BL174 V245:BL245 O238:BL238 AJ15:BL15 AN192:BL192 AR14:BK14 O236:BL236 V235:BL235 AN172:BL172 AA161:BL165 AN170:BL170 AA169:BL169 AA167:BL167 AR166:BL166 AR168:BL168 AJ155:BL160 AJ149:BL153 AM154:BL154 AA279:BL279 O349:BJ350 O41:BL51 AL69:BL69 O240:BL244 O239:AA239 AC239:BL239 Q177:BL178 Q189:AZ190 Q182:AZ183 Q187:AZ187 Q188:AP188 Q186:AA186 Q184:AC184 Q179:V179 Q185 Q181 Q180:AJ180 O192:AL192 O177:P190 BK299:BL318 AD138:BL138 O248:BL256 O273:BL275 O282:BL298 O328:BL348 O401:BL418 O215:BL234 O198:BL202 O193:BL196 O175:BL176 O139:BL146 O9:BL12 O25:BL39 O53:BL55 O57:BL68 O70:BL132 S181:AZ181 O321:BL326">
    <cfRule type="cellIs" dxfId="4269" priority="10524" stopIfTrue="1" operator="equal">
      <formula>"P"</formula>
    </cfRule>
    <cfRule type="cellIs" dxfId="4268" priority="10525" stopIfTrue="1" operator="equal">
      <formula>"E"</formula>
    </cfRule>
    <cfRule type="cellIs" dxfId="4267" priority="10526" stopIfTrue="1" operator="equal">
      <formula>"P"</formula>
    </cfRule>
    <cfRule type="cellIs" dxfId="4266" priority="10527" stopIfTrue="1" operator="equal">
      <formula>"E"</formula>
    </cfRule>
    <cfRule type="cellIs" dxfId="4265" priority="10528" stopIfTrue="1" operator="equal">
      <formula>"P"</formula>
    </cfRule>
  </conditionalFormatting>
  <conditionalFormatting sqref="G9:G10">
    <cfRule type="cellIs" dxfId="4264" priority="10416" stopIfTrue="1" operator="equal">
      <formula>"E"</formula>
    </cfRule>
    <cfRule type="cellIs" dxfId="4263" priority="10417" stopIfTrue="1" operator="equal">
      <formula>"P"</formula>
    </cfRule>
  </conditionalFormatting>
  <conditionalFormatting sqref="G141:G144">
    <cfRule type="cellIs" dxfId="4262" priority="10301" stopIfTrue="1" operator="equal">
      <formula>"E"</formula>
    </cfRule>
    <cfRule type="cellIs" dxfId="4261" priority="10302" stopIfTrue="1" operator="equal">
      <formula>"P"</formula>
    </cfRule>
  </conditionalFormatting>
  <conditionalFormatting sqref="G135:G138">
    <cfRule type="cellIs" dxfId="4260" priority="10259" stopIfTrue="1" operator="equal">
      <formula>"E"</formula>
    </cfRule>
    <cfRule type="cellIs" dxfId="4259" priority="10260" stopIfTrue="1" operator="equal">
      <formula>"P"</formula>
    </cfRule>
  </conditionalFormatting>
  <conditionalFormatting sqref="BJ245:BL246 BJ248:BL252">
    <cfRule type="cellIs" dxfId="4258" priority="9749" stopIfTrue="1" operator="equal">
      <formula>"E"</formula>
    </cfRule>
    <cfRule type="cellIs" dxfId="4257" priority="9750" stopIfTrue="1" operator="equal">
      <formula>"P"</formula>
    </cfRule>
  </conditionalFormatting>
  <conditionalFormatting sqref="BJ245:BK245 AW285:AY285">
    <cfRule type="cellIs" dxfId="4256" priority="9742" stopIfTrue="1" operator="equal">
      <formula>"e"</formula>
    </cfRule>
    <cfRule type="cellIs" dxfId="4255" priority="9743" stopIfTrue="1" operator="equal">
      <formula>"p"</formula>
    </cfRule>
    <cfRule type="cellIs" dxfId="4254" priority="9744" stopIfTrue="1" operator="equal">
      <formula>"e"</formula>
    </cfRule>
    <cfRule type="cellIs" dxfId="4253" priority="9745" stopIfTrue="1" operator="equal">
      <formula>"p"</formula>
    </cfRule>
  </conditionalFormatting>
  <conditionalFormatting sqref="Z247:AA247">
    <cfRule type="cellIs" dxfId="4252" priority="9737" stopIfTrue="1" operator="equal">
      <formula>"e"</formula>
    </cfRule>
    <cfRule type="cellIs" dxfId="4251" priority="9738" stopIfTrue="1" operator="equal">
      <formula>"p"</formula>
    </cfRule>
    <cfRule type="cellIs" dxfId="4250" priority="9739" stopIfTrue="1" operator="equal">
      <formula>"e"</formula>
    </cfRule>
  </conditionalFormatting>
  <conditionalFormatting sqref="Z247:AA247">
    <cfRule type="cellIs" dxfId="4249" priority="9740" stopIfTrue="1" operator="equal">
      <formula>"E"</formula>
    </cfRule>
    <cfRule type="cellIs" dxfId="4248" priority="9741" stopIfTrue="1" operator="equal">
      <formula>"P"</formula>
    </cfRule>
  </conditionalFormatting>
  <conditionalFormatting sqref="O245 O247:S247 W247:Y247 T245 V245:Y245">
    <cfRule type="cellIs" dxfId="4247" priority="9723" stopIfTrue="1" operator="equal">
      <formula>"e"</formula>
    </cfRule>
    <cfRule type="cellIs" dxfId="4246" priority="9724" stopIfTrue="1" operator="equal">
      <formula>"p"</formula>
    </cfRule>
    <cfRule type="cellIs" dxfId="4245" priority="9725" stopIfTrue="1" operator="equal">
      <formula>"e"</formula>
    </cfRule>
  </conditionalFormatting>
  <conditionalFormatting sqref="BK247:BL247">
    <cfRule type="cellIs" dxfId="4244" priority="9716" stopIfTrue="1" operator="equal">
      <formula>"E"</formula>
    </cfRule>
    <cfRule type="cellIs" dxfId="4243" priority="9717" stopIfTrue="1" operator="equal">
      <formula>"P"</formula>
    </cfRule>
  </conditionalFormatting>
  <conditionalFormatting sqref="BK247">
    <cfRule type="cellIs" dxfId="4242" priority="9712" stopIfTrue="1" operator="equal">
      <formula>"e"</formula>
    </cfRule>
    <cfRule type="cellIs" dxfId="4241" priority="9713" stopIfTrue="1" operator="equal">
      <formula>"p"</formula>
    </cfRule>
    <cfRule type="cellIs" dxfId="4240" priority="9714" stopIfTrue="1" operator="equal">
      <formula>"e"</formula>
    </cfRule>
    <cfRule type="cellIs" dxfId="4239" priority="9715" stopIfTrue="1" operator="equal">
      <formula>"p"</formula>
    </cfRule>
  </conditionalFormatting>
  <conditionalFormatting sqref="W276 AN278:AR278 AW278:AZ278 O276:S276">
    <cfRule type="cellIs" dxfId="4238" priority="9523" stopIfTrue="1" operator="equal">
      <formula>"E"</formula>
    </cfRule>
    <cfRule type="cellIs" dxfId="4237" priority="9524" stopIfTrue="1" operator="equal">
      <formula>"P"</formula>
    </cfRule>
  </conditionalFormatting>
  <conditionalFormatting sqref="AF277:AG277 AR277:AV277 BE277:BG277">
    <cfRule type="cellIs" dxfId="4236" priority="9500" stopIfTrue="1" operator="equal">
      <formula>"e"</formula>
    </cfRule>
    <cfRule type="cellIs" dxfId="4235" priority="9501" stopIfTrue="1" operator="equal">
      <formula>"p"</formula>
    </cfRule>
    <cfRule type="cellIs" dxfId="4234" priority="9502" stopIfTrue="1" operator="equal">
      <formula>"e"</formula>
    </cfRule>
  </conditionalFormatting>
  <conditionalFormatting sqref="Q277">
    <cfRule type="cellIs" dxfId="4233" priority="9497" stopIfTrue="1" operator="equal">
      <formula>"e"</formula>
    </cfRule>
    <cfRule type="cellIs" dxfId="4232" priority="9498" stopIfTrue="1" operator="equal">
      <formula>"p"</formula>
    </cfRule>
    <cfRule type="cellIs" dxfId="4231" priority="9499" stopIfTrue="1" operator="equal">
      <formula>"e"</formula>
    </cfRule>
  </conditionalFormatting>
  <conditionalFormatting sqref="U277">
    <cfRule type="cellIs" dxfId="4230" priority="9494" stopIfTrue="1" operator="equal">
      <formula>"e"</formula>
    </cfRule>
    <cfRule type="cellIs" dxfId="4229" priority="9495" stopIfTrue="1" operator="equal">
      <formula>"p"</formula>
    </cfRule>
    <cfRule type="cellIs" dxfId="4228" priority="9496" stopIfTrue="1" operator="equal">
      <formula>"e"</formula>
    </cfRule>
  </conditionalFormatting>
  <conditionalFormatting sqref="Z277">
    <cfRule type="cellIs" dxfId="4227" priority="9491" stopIfTrue="1" operator="equal">
      <formula>"e"</formula>
    </cfRule>
    <cfRule type="cellIs" dxfId="4226" priority="9492" stopIfTrue="1" operator="equal">
      <formula>"p"</formula>
    </cfRule>
    <cfRule type="cellIs" dxfId="4225" priority="9493" stopIfTrue="1" operator="equal">
      <formula>"e"</formula>
    </cfRule>
  </conditionalFormatting>
  <conditionalFormatting sqref="AE277">
    <cfRule type="cellIs" dxfId="4224" priority="9488" stopIfTrue="1" operator="equal">
      <formula>"e"</formula>
    </cfRule>
    <cfRule type="cellIs" dxfId="4223" priority="9489" stopIfTrue="1" operator="equal">
      <formula>"p"</formula>
    </cfRule>
    <cfRule type="cellIs" dxfId="4222" priority="9490" stopIfTrue="1" operator="equal">
      <formula>"e"</formula>
    </cfRule>
  </conditionalFormatting>
  <conditionalFormatting sqref="AH277">
    <cfRule type="cellIs" dxfId="4221" priority="9485" stopIfTrue="1" operator="equal">
      <formula>"e"</formula>
    </cfRule>
    <cfRule type="cellIs" dxfId="4220" priority="9486" stopIfTrue="1" operator="equal">
      <formula>"p"</formula>
    </cfRule>
    <cfRule type="cellIs" dxfId="4219" priority="9487" stopIfTrue="1" operator="equal">
      <formula>"e"</formula>
    </cfRule>
  </conditionalFormatting>
  <conditionalFormatting sqref="AQ277">
    <cfRule type="cellIs" dxfId="4218" priority="9479" stopIfTrue="1" operator="equal">
      <formula>"e"</formula>
    </cfRule>
    <cfRule type="cellIs" dxfId="4217" priority="9480" stopIfTrue="1" operator="equal">
      <formula>"p"</formula>
    </cfRule>
    <cfRule type="cellIs" dxfId="4216" priority="9481" stopIfTrue="1" operator="equal">
      <formula>"e"</formula>
    </cfRule>
  </conditionalFormatting>
  <conditionalFormatting sqref="BH277">
    <cfRule type="cellIs" dxfId="4215" priority="9470" stopIfTrue="1" operator="equal">
      <formula>"e"</formula>
    </cfRule>
    <cfRule type="cellIs" dxfId="4214" priority="9471" stopIfTrue="1" operator="equal">
      <formula>"p"</formula>
    </cfRule>
    <cfRule type="cellIs" dxfId="4213" priority="9472" stopIfTrue="1" operator="equal">
      <formula>"e"</formula>
    </cfRule>
  </conditionalFormatting>
  <conditionalFormatting sqref="BL277">
    <cfRule type="cellIs" dxfId="4212" priority="9467" stopIfTrue="1" operator="equal">
      <formula>"e"</formula>
    </cfRule>
    <cfRule type="cellIs" dxfId="4211" priority="9468" stopIfTrue="1" operator="equal">
      <formula>"p"</formula>
    </cfRule>
    <cfRule type="cellIs" dxfId="4210" priority="9469" stopIfTrue="1" operator="equal">
      <formula>"e"</formula>
    </cfRule>
  </conditionalFormatting>
  <conditionalFormatting sqref="O277:P277">
    <cfRule type="cellIs" dxfId="4209" priority="9464" stopIfTrue="1" operator="equal">
      <formula>"e"</formula>
    </cfRule>
    <cfRule type="cellIs" dxfId="4208" priority="9465" stopIfTrue="1" operator="equal">
      <formula>"p"</formula>
    </cfRule>
    <cfRule type="cellIs" dxfId="4207" priority="9466" stopIfTrue="1" operator="equal">
      <formula>"e"</formula>
    </cfRule>
  </conditionalFormatting>
  <conditionalFormatting sqref="R277:T277">
    <cfRule type="cellIs" dxfId="4206" priority="9461" stopIfTrue="1" operator="equal">
      <formula>"e"</formula>
    </cfRule>
    <cfRule type="cellIs" dxfId="4205" priority="9462" stopIfTrue="1" operator="equal">
      <formula>"p"</formula>
    </cfRule>
    <cfRule type="cellIs" dxfId="4204" priority="9463" stopIfTrue="1" operator="equal">
      <formula>"e"</formula>
    </cfRule>
  </conditionalFormatting>
  <conditionalFormatting sqref="V277:Y277">
    <cfRule type="cellIs" dxfId="4203" priority="9458" stopIfTrue="1" operator="equal">
      <formula>"e"</formula>
    </cfRule>
    <cfRule type="cellIs" dxfId="4202" priority="9459" stopIfTrue="1" operator="equal">
      <formula>"p"</formula>
    </cfRule>
    <cfRule type="cellIs" dxfId="4201" priority="9460" stopIfTrue="1" operator="equal">
      <formula>"e"</formula>
    </cfRule>
  </conditionalFormatting>
  <conditionalFormatting sqref="AA277:AD277">
    <cfRule type="cellIs" dxfId="4200" priority="9455" stopIfTrue="1" operator="equal">
      <formula>"e"</formula>
    </cfRule>
    <cfRule type="cellIs" dxfId="4199" priority="9456" stopIfTrue="1" operator="equal">
      <formula>"p"</formula>
    </cfRule>
    <cfRule type="cellIs" dxfId="4198" priority="9457" stopIfTrue="1" operator="equal">
      <formula>"e"</formula>
    </cfRule>
  </conditionalFormatting>
  <conditionalFormatting sqref="AN277:AP277">
    <cfRule type="cellIs" dxfId="4197" priority="9449" stopIfTrue="1" operator="equal">
      <formula>"e"</formula>
    </cfRule>
    <cfRule type="cellIs" dxfId="4196" priority="9450" stopIfTrue="1" operator="equal">
      <formula>"p"</formula>
    </cfRule>
    <cfRule type="cellIs" dxfId="4195" priority="9451" stopIfTrue="1" operator="equal">
      <formula>"e"</formula>
    </cfRule>
  </conditionalFormatting>
  <conditionalFormatting sqref="BA184:BD184">
    <cfRule type="cellIs" dxfId="4194" priority="9329" stopIfTrue="1" operator="equal">
      <formula>"E"</formula>
    </cfRule>
    <cfRule type="cellIs" dxfId="4193" priority="9330" stopIfTrue="1" operator="equal">
      <formula>"P"</formula>
    </cfRule>
  </conditionalFormatting>
  <conditionalFormatting sqref="AO184:AP184 AR184:AT184 AX184:AY184 AK184 W180 Y184:Z184 AA182 AI184 R182:S182 R184:S184 U184 W182 W184 AE184:AG184 AF182 O180:S180 O186:S186">
    <cfRule type="cellIs" dxfId="4192" priority="8987" stopIfTrue="1" operator="equal">
      <formula>"E"</formula>
    </cfRule>
    <cfRule type="cellIs" dxfId="4191" priority="8988" stopIfTrue="1" operator="equal">
      <formula>"P"</formula>
    </cfRule>
  </conditionalFormatting>
  <conditionalFormatting sqref="AX180:AZ180">
    <cfRule type="cellIs" dxfId="4190" priority="8970" stopIfTrue="1" operator="equal">
      <formula>"P"</formula>
    </cfRule>
    <cfRule type="cellIs" dxfId="4189" priority="8971" stopIfTrue="1" operator="equal">
      <formula>"E"</formula>
    </cfRule>
    <cfRule type="cellIs" dxfId="4188" priority="8972" stopIfTrue="1" operator="equal">
      <formula>"P"</formula>
    </cfRule>
    <cfRule type="cellIs" dxfId="4187" priority="8973" stopIfTrue="1" operator="equal">
      <formula>"E"</formula>
    </cfRule>
    <cfRule type="cellIs" dxfId="4186" priority="8974" stopIfTrue="1" operator="equal">
      <formula>"P"</formula>
    </cfRule>
  </conditionalFormatting>
  <conditionalFormatting sqref="R229">
    <cfRule type="cellIs" dxfId="4185" priority="8932" stopIfTrue="1" operator="equal">
      <formula>"e"</formula>
    </cfRule>
    <cfRule type="cellIs" dxfId="4184" priority="8933" stopIfTrue="1" operator="equal">
      <formula>"p"</formula>
    </cfRule>
    <cfRule type="cellIs" dxfId="4183" priority="8934" stopIfTrue="1" operator="equal">
      <formula>"e"</formula>
    </cfRule>
  </conditionalFormatting>
  <conditionalFormatting sqref="O229:Q229">
    <cfRule type="cellIs" dxfId="4182" priority="8929" stopIfTrue="1" operator="equal">
      <formula>"e"</formula>
    </cfRule>
    <cfRule type="cellIs" dxfId="4181" priority="8930" stopIfTrue="1" operator="equal">
      <formula>"p"</formula>
    </cfRule>
    <cfRule type="cellIs" dxfId="4180" priority="8931" stopIfTrue="1" operator="equal">
      <formula>"e"</formula>
    </cfRule>
  </conditionalFormatting>
  <conditionalFormatting sqref="AF263:AG263 Q271:R271 AR263:AV263 O257:T257 U271:AH271">
    <cfRule type="cellIs" dxfId="4179" priority="8919" stopIfTrue="1" operator="equal">
      <formula>"e"</formula>
    </cfRule>
    <cfRule type="cellIs" dxfId="4178" priority="8920" stopIfTrue="1" operator="equal">
      <formula>"p"</formula>
    </cfRule>
    <cfRule type="cellIs" dxfId="4177" priority="8921" stopIfTrue="1" operator="equal">
      <formula>"e"</formula>
    </cfRule>
  </conditionalFormatting>
  <conditionalFormatting sqref="AA258:AA260 R258:R260 W258:W260 AF258:AF260 Q272:R272 AN272 BA264:BD270 BA272:BD272 U272:AJ272">
    <cfRule type="cellIs" dxfId="4176" priority="8922" stopIfTrue="1" operator="equal">
      <formula>"E"</formula>
    </cfRule>
    <cfRule type="cellIs" dxfId="4175" priority="8923" stopIfTrue="1" operator="equal">
      <formula>"P"</formula>
    </cfRule>
  </conditionalFormatting>
  <conditionalFormatting sqref="Q263">
    <cfRule type="cellIs" dxfId="4174" priority="8907" stopIfTrue="1" operator="equal">
      <formula>"e"</formula>
    </cfRule>
    <cfRule type="cellIs" dxfId="4173" priority="8908" stopIfTrue="1" operator="equal">
      <formula>"p"</formula>
    </cfRule>
    <cfRule type="cellIs" dxfId="4172" priority="8909" stopIfTrue="1" operator="equal">
      <formula>"e"</formula>
    </cfRule>
  </conditionalFormatting>
  <conditionalFormatting sqref="U263">
    <cfRule type="cellIs" dxfId="4171" priority="8904" stopIfTrue="1" operator="equal">
      <formula>"e"</formula>
    </cfRule>
    <cfRule type="cellIs" dxfId="4170" priority="8905" stopIfTrue="1" operator="equal">
      <formula>"p"</formula>
    </cfRule>
    <cfRule type="cellIs" dxfId="4169" priority="8906" stopIfTrue="1" operator="equal">
      <formula>"e"</formula>
    </cfRule>
  </conditionalFormatting>
  <conditionalFormatting sqref="Z263">
    <cfRule type="cellIs" dxfId="4168" priority="8901" stopIfTrue="1" operator="equal">
      <formula>"e"</formula>
    </cfRule>
    <cfRule type="cellIs" dxfId="4167" priority="8902" stopIfTrue="1" operator="equal">
      <formula>"p"</formula>
    </cfRule>
    <cfRule type="cellIs" dxfId="4166" priority="8903" stopIfTrue="1" operator="equal">
      <formula>"e"</formula>
    </cfRule>
  </conditionalFormatting>
  <conditionalFormatting sqref="AE263">
    <cfRule type="cellIs" dxfId="4165" priority="8898" stopIfTrue="1" operator="equal">
      <formula>"e"</formula>
    </cfRule>
    <cfRule type="cellIs" dxfId="4164" priority="8899" stopIfTrue="1" operator="equal">
      <formula>"p"</formula>
    </cfRule>
    <cfRule type="cellIs" dxfId="4163" priority="8900" stopIfTrue="1" operator="equal">
      <formula>"e"</formula>
    </cfRule>
  </conditionalFormatting>
  <conditionalFormatting sqref="AH263">
    <cfRule type="cellIs" dxfId="4162" priority="8895" stopIfTrue="1" operator="equal">
      <formula>"e"</formula>
    </cfRule>
    <cfRule type="cellIs" dxfId="4161" priority="8896" stopIfTrue="1" operator="equal">
      <formula>"p"</formula>
    </cfRule>
    <cfRule type="cellIs" dxfId="4160" priority="8897" stopIfTrue="1" operator="equal">
      <formula>"e"</formula>
    </cfRule>
  </conditionalFormatting>
  <conditionalFormatting sqref="AI271">
    <cfRule type="cellIs" dxfId="4159" priority="8892" stopIfTrue="1" operator="equal">
      <formula>"e"</formula>
    </cfRule>
    <cfRule type="cellIs" dxfId="4158" priority="8893" stopIfTrue="1" operator="equal">
      <formula>"p"</formula>
    </cfRule>
    <cfRule type="cellIs" dxfId="4157" priority="8894" stopIfTrue="1" operator="equal">
      <formula>"e"</formula>
    </cfRule>
  </conditionalFormatting>
  <conditionalFormatting sqref="AL263">
    <cfRule type="cellIs" dxfId="4156" priority="8889" stopIfTrue="1" operator="equal">
      <formula>"e"</formula>
    </cfRule>
    <cfRule type="cellIs" dxfId="4155" priority="8890" stopIfTrue="1" operator="equal">
      <formula>"p"</formula>
    </cfRule>
    <cfRule type="cellIs" dxfId="4154" priority="8891" stopIfTrue="1" operator="equal">
      <formula>"e"</formula>
    </cfRule>
  </conditionalFormatting>
  <conditionalFormatting sqref="AQ263">
    <cfRule type="cellIs" dxfId="4153" priority="8886" stopIfTrue="1" operator="equal">
      <formula>"e"</formula>
    </cfRule>
    <cfRule type="cellIs" dxfId="4152" priority="8887" stopIfTrue="1" operator="equal">
      <formula>"p"</formula>
    </cfRule>
    <cfRule type="cellIs" dxfId="4151" priority="8888" stopIfTrue="1" operator="equal">
      <formula>"e"</formula>
    </cfRule>
  </conditionalFormatting>
  <conditionalFormatting sqref="R263">
    <cfRule type="cellIs" dxfId="4150" priority="8868" stopIfTrue="1" operator="equal">
      <formula>"e"</formula>
    </cfRule>
    <cfRule type="cellIs" dxfId="4149" priority="8869" stopIfTrue="1" operator="equal">
      <formula>"p"</formula>
    </cfRule>
    <cfRule type="cellIs" dxfId="4148" priority="8870" stopIfTrue="1" operator="equal">
      <formula>"e"</formula>
    </cfRule>
  </conditionalFormatting>
  <conditionalFormatting sqref="V263:Y263">
    <cfRule type="cellIs" dxfId="4147" priority="8865" stopIfTrue="1" operator="equal">
      <formula>"e"</formula>
    </cfRule>
    <cfRule type="cellIs" dxfId="4146" priority="8866" stopIfTrue="1" operator="equal">
      <formula>"p"</formula>
    </cfRule>
    <cfRule type="cellIs" dxfId="4145" priority="8867" stopIfTrue="1" operator="equal">
      <formula>"e"</formula>
    </cfRule>
  </conditionalFormatting>
  <conditionalFormatting sqref="AA263:AD263">
    <cfRule type="cellIs" dxfId="4144" priority="8862" stopIfTrue="1" operator="equal">
      <formula>"e"</formula>
    </cfRule>
    <cfRule type="cellIs" dxfId="4143" priority="8863" stopIfTrue="1" operator="equal">
      <formula>"p"</formula>
    </cfRule>
    <cfRule type="cellIs" dxfId="4142" priority="8864" stopIfTrue="1" operator="equal">
      <formula>"e"</formula>
    </cfRule>
  </conditionalFormatting>
  <conditionalFormatting sqref="O257:T257 Q272:R272 BA264:BD270 AN272 BA272:BD272 U272:AJ272">
    <cfRule type="cellIs" dxfId="4141" priority="8839" stopIfTrue="1" operator="equal">
      <formula>"P"</formula>
    </cfRule>
    <cfRule type="cellIs" dxfId="4140" priority="8840" stopIfTrue="1" operator="equal">
      <formula>"E"</formula>
    </cfRule>
    <cfRule type="cellIs" dxfId="4139" priority="8841" stopIfTrue="1" operator="equal">
      <formula>"P"</formula>
    </cfRule>
    <cfRule type="cellIs" dxfId="4138" priority="8842" stopIfTrue="1" operator="equal">
      <formula>"E"</formula>
    </cfRule>
    <cfRule type="cellIs" dxfId="4137" priority="8843" stopIfTrue="1" operator="equal">
      <formula>"P"</formula>
    </cfRule>
  </conditionalFormatting>
  <conditionalFormatting sqref="G407:G408">
    <cfRule type="cellIs" dxfId="4136" priority="8635" stopIfTrue="1" operator="equal">
      <formula>"E"</formula>
    </cfRule>
    <cfRule type="cellIs" dxfId="4135" priority="8636" stopIfTrue="1" operator="equal">
      <formula>"P"</formula>
    </cfRule>
  </conditionalFormatting>
  <conditionalFormatting sqref="O67:Q67">
    <cfRule type="cellIs" dxfId="4134" priority="8558" stopIfTrue="1" operator="equal">
      <formula>"e"</formula>
    </cfRule>
    <cfRule type="cellIs" dxfId="4133" priority="8559" stopIfTrue="1" operator="equal">
      <formula>"p"</formula>
    </cfRule>
    <cfRule type="cellIs" dxfId="4132" priority="8560" stopIfTrue="1" operator="equal">
      <formula>"e"</formula>
    </cfRule>
  </conditionalFormatting>
  <conditionalFormatting sqref="G67:G68">
    <cfRule type="cellIs" dxfId="4131" priority="8561" stopIfTrue="1" operator="equal">
      <formula>"E"</formula>
    </cfRule>
    <cfRule type="cellIs" dxfId="4130" priority="8562" stopIfTrue="1" operator="equal">
      <formula>"P"</formula>
    </cfRule>
  </conditionalFormatting>
  <conditionalFormatting sqref="O67:Q67">
    <cfRule type="cellIs" dxfId="4129" priority="8496" stopIfTrue="1" operator="equal">
      <formula>"P"</formula>
    </cfRule>
    <cfRule type="cellIs" dxfId="4128" priority="8497" stopIfTrue="1" operator="equal">
      <formula>"E"</formula>
    </cfRule>
    <cfRule type="cellIs" dxfId="4127" priority="8498" stopIfTrue="1" operator="equal">
      <formula>"P"</formula>
    </cfRule>
    <cfRule type="cellIs" dxfId="4126" priority="8499" stopIfTrue="1" operator="equal">
      <formula>"E"</formula>
    </cfRule>
    <cfRule type="cellIs" dxfId="4125" priority="8500" stopIfTrue="1" operator="equal">
      <formula>"P"</formula>
    </cfRule>
  </conditionalFormatting>
  <conditionalFormatting sqref="AW71">
    <cfRule type="cellIs" dxfId="4124" priority="8493" stopIfTrue="1" operator="equal">
      <formula>"e"</formula>
    </cfRule>
    <cfRule type="cellIs" dxfId="4123" priority="8494" stopIfTrue="1" operator="equal">
      <formula>"p"</formula>
    </cfRule>
    <cfRule type="cellIs" dxfId="4122" priority="8495" stopIfTrue="1" operator="equal">
      <formula>"e"</formula>
    </cfRule>
  </conditionalFormatting>
  <conditionalFormatting sqref="BA71">
    <cfRule type="cellIs" dxfId="4121" priority="8490" stopIfTrue="1" operator="equal">
      <formula>"e"</formula>
    </cfRule>
    <cfRule type="cellIs" dxfId="4120" priority="8491" stopIfTrue="1" operator="equal">
      <formula>"p"</formula>
    </cfRule>
    <cfRule type="cellIs" dxfId="4119" priority="8492" stopIfTrue="1" operator="equal">
      <formula>"e"</formula>
    </cfRule>
  </conditionalFormatting>
  <conditionalFormatting sqref="BE71">
    <cfRule type="cellIs" dxfId="4118" priority="8487" stopIfTrue="1" operator="equal">
      <formula>"e"</formula>
    </cfRule>
    <cfRule type="cellIs" dxfId="4117" priority="8488" stopIfTrue="1" operator="equal">
      <formula>"p"</formula>
    </cfRule>
    <cfRule type="cellIs" dxfId="4116" priority="8489" stopIfTrue="1" operator="equal">
      <formula>"e"</formula>
    </cfRule>
  </conditionalFormatting>
  <conditionalFormatting sqref="BI71">
    <cfRule type="cellIs" dxfId="4115" priority="8484" stopIfTrue="1" operator="equal">
      <formula>"e"</formula>
    </cfRule>
    <cfRule type="cellIs" dxfId="4114" priority="8485" stopIfTrue="1" operator="equal">
      <formula>"p"</formula>
    </cfRule>
    <cfRule type="cellIs" dxfId="4113" priority="8486" stopIfTrue="1" operator="equal">
      <formula>"e"</formula>
    </cfRule>
  </conditionalFormatting>
  <conditionalFormatting sqref="V257">
    <cfRule type="cellIs" dxfId="4112" priority="8425" stopIfTrue="1" operator="equal">
      <formula>"e"</formula>
    </cfRule>
    <cfRule type="cellIs" dxfId="4111" priority="8426" stopIfTrue="1" operator="equal">
      <formula>"p"</formula>
    </cfRule>
    <cfRule type="cellIs" dxfId="4110" priority="8427" stopIfTrue="1" operator="equal">
      <formula>"e"</formula>
    </cfRule>
  </conditionalFormatting>
  <conditionalFormatting sqref="U257">
    <cfRule type="cellIs" dxfId="4109" priority="8422" stopIfTrue="1" operator="equal">
      <formula>"e"</formula>
    </cfRule>
    <cfRule type="cellIs" dxfId="4108" priority="8423" stopIfTrue="1" operator="equal">
      <formula>"p"</formula>
    </cfRule>
    <cfRule type="cellIs" dxfId="4107" priority="8424" stopIfTrue="1" operator="equal">
      <formula>"e"</formula>
    </cfRule>
  </conditionalFormatting>
  <conditionalFormatting sqref="BI67:BL67">
    <cfRule type="cellIs" dxfId="4106" priority="8254" stopIfTrue="1" operator="equal">
      <formula>"e"</formula>
    </cfRule>
    <cfRule type="cellIs" dxfId="4105" priority="8255" stopIfTrue="1" operator="equal">
      <formula>"p"</formula>
    </cfRule>
    <cfRule type="cellIs" dxfId="4104" priority="8256" stopIfTrue="1" operator="equal">
      <formula>"e"</formula>
    </cfRule>
  </conditionalFormatting>
  <conditionalFormatting sqref="BI67:BL67">
    <cfRule type="cellIs" dxfId="4103" priority="8249" stopIfTrue="1" operator="equal">
      <formula>"P"</formula>
    </cfRule>
    <cfRule type="cellIs" dxfId="4102" priority="8250" stopIfTrue="1" operator="equal">
      <formula>"E"</formula>
    </cfRule>
    <cfRule type="cellIs" dxfId="4101" priority="8251" stopIfTrue="1" operator="equal">
      <formula>"P"</formula>
    </cfRule>
    <cfRule type="cellIs" dxfId="4100" priority="8252" stopIfTrue="1" operator="equal">
      <formula>"E"</formula>
    </cfRule>
    <cfRule type="cellIs" dxfId="4099" priority="8253" stopIfTrue="1" operator="equal">
      <formula>"P"</formula>
    </cfRule>
  </conditionalFormatting>
  <conditionalFormatting sqref="AC247">
    <cfRule type="cellIs" dxfId="4098" priority="8170" stopIfTrue="1" operator="equal">
      <formula>"e"</formula>
    </cfRule>
    <cfRule type="cellIs" dxfId="4097" priority="8171" stopIfTrue="1" operator="equal">
      <formula>"p"</formula>
    </cfRule>
    <cfRule type="cellIs" dxfId="4096" priority="8172" stopIfTrue="1" operator="equal">
      <formula>"e"</formula>
    </cfRule>
  </conditionalFormatting>
  <conditionalFormatting sqref="AC247">
    <cfRule type="cellIs" dxfId="4095" priority="8173" stopIfTrue="1" operator="equal">
      <formula>"E"</formula>
    </cfRule>
    <cfRule type="cellIs" dxfId="4094" priority="8174" stopIfTrue="1" operator="equal">
      <formula>"P"</formula>
    </cfRule>
  </conditionalFormatting>
  <conditionalFormatting sqref="AK276">
    <cfRule type="cellIs" dxfId="4093" priority="8019" stopIfTrue="1" operator="equal">
      <formula>"E"</formula>
    </cfRule>
    <cfRule type="cellIs" dxfId="4092" priority="8020" stopIfTrue="1" operator="equal">
      <formula>"P"</formula>
    </cfRule>
  </conditionalFormatting>
  <conditionalFormatting sqref="AN264:AR270">
    <cfRule type="cellIs" dxfId="4091" priority="7975" stopIfTrue="1" operator="equal">
      <formula>"E"</formula>
    </cfRule>
    <cfRule type="cellIs" dxfId="4090" priority="7976" stopIfTrue="1" operator="equal">
      <formula>"P"</formula>
    </cfRule>
  </conditionalFormatting>
  <conditionalFormatting sqref="AK271:AM271">
    <cfRule type="cellIs" dxfId="4089" priority="8028" stopIfTrue="1" operator="equal">
      <formula>"e"</formula>
    </cfRule>
    <cfRule type="cellIs" dxfId="4088" priority="8029" stopIfTrue="1" operator="equal">
      <formula>"p"</formula>
    </cfRule>
    <cfRule type="cellIs" dxfId="4087" priority="8030" stopIfTrue="1" operator="equal">
      <formula>"e"</formula>
    </cfRule>
  </conditionalFormatting>
  <conditionalFormatting sqref="AK264:AM270 AK272:AM272">
    <cfRule type="cellIs" dxfId="4086" priority="8031" stopIfTrue="1" operator="equal">
      <formula>"E"</formula>
    </cfRule>
    <cfRule type="cellIs" dxfId="4085" priority="8032" stopIfTrue="1" operator="equal">
      <formula>"P"</formula>
    </cfRule>
  </conditionalFormatting>
  <conditionalFormatting sqref="AL276">
    <cfRule type="cellIs" dxfId="4084" priority="8017" stopIfTrue="1" operator="equal">
      <formula>"E"</formula>
    </cfRule>
    <cfRule type="cellIs" dxfId="4083" priority="8018" stopIfTrue="1" operator="equal">
      <formula>"P"</formula>
    </cfRule>
  </conditionalFormatting>
  <conditionalFormatting sqref="AL277">
    <cfRule type="cellIs" dxfId="4082" priority="8012" stopIfTrue="1" operator="equal">
      <formula>"e"</formula>
    </cfRule>
    <cfRule type="cellIs" dxfId="4081" priority="8013" stopIfTrue="1" operator="equal">
      <formula>"p"</formula>
    </cfRule>
    <cfRule type="cellIs" dxfId="4080" priority="8014" stopIfTrue="1" operator="equal">
      <formula>"e"</formula>
    </cfRule>
  </conditionalFormatting>
  <conditionalFormatting sqref="AK277">
    <cfRule type="cellIs" dxfId="4079" priority="8009" stopIfTrue="1" operator="equal">
      <formula>"e"</formula>
    </cfRule>
    <cfRule type="cellIs" dxfId="4078" priority="8010" stopIfTrue="1" operator="equal">
      <formula>"p"</formula>
    </cfRule>
    <cfRule type="cellIs" dxfId="4077" priority="8011" stopIfTrue="1" operator="equal">
      <formula>"e"</formula>
    </cfRule>
  </conditionalFormatting>
  <conditionalFormatting sqref="AM277">
    <cfRule type="cellIs" dxfId="4076" priority="8006" stopIfTrue="1" operator="equal">
      <formula>"e"</formula>
    </cfRule>
    <cfRule type="cellIs" dxfId="4075" priority="8007" stopIfTrue="1" operator="equal">
      <formula>"p"</formula>
    </cfRule>
    <cfRule type="cellIs" dxfId="4074" priority="8008" stopIfTrue="1" operator="equal">
      <formula>"e"</formula>
    </cfRule>
  </conditionalFormatting>
  <conditionalFormatting sqref="AL280:AM280">
    <cfRule type="cellIs" dxfId="4073" priority="8001" stopIfTrue="1" operator="equal">
      <formula>"E"</formula>
    </cfRule>
    <cfRule type="cellIs" dxfId="4072" priority="8002" stopIfTrue="1" operator="equal">
      <formula>"P"</formula>
    </cfRule>
  </conditionalFormatting>
  <conditionalFormatting sqref="BL263 BL261">
    <cfRule type="cellIs" dxfId="4071" priority="7691" stopIfTrue="1" operator="equal">
      <formula>"e"</formula>
    </cfRule>
    <cfRule type="cellIs" dxfId="4070" priority="7692" stopIfTrue="1" operator="equal">
      <formula>"p"</formula>
    </cfRule>
    <cfRule type="cellIs" dxfId="4069" priority="7693" stopIfTrue="1" operator="equal">
      <formula>"e"</formula>
    </cfRule>
  </conditionalFormatting>
  <conditionalFormatting sqref="AO272:AR272">
    <cfRule type="cellIs" dxfId="4068" priority="7973" stopIfTrue="1" operator="equal">
      <formula>"E"</formula>
    </cfRule>
    <cfRule type="cellIs" dxfId="4067" priority="7974" stopIfTrue="1" operator="equal">
      <formula>"P"</formula>
    </cfRule>
  </conditionalFormatting>
  <conditionalFormatting sqref="AS278:AV278">
    <cfRule type="cellIs" dxfId="4066" priority="7884" stopIfTrue="1" operator="equal">
      <formula>"E"</formula>
    </cfRule>
    <cfRule type="cellIs" dxfId="4065" priority="7885" stopIfTrue="1" operator="equal">
      <formula>"P"</formula>
    </cfRule>
  </conditionalFormatting>
  <conditionalFormatting sqref="AW272:AZ272">
    <cfRule type="cellIs" dxfId="4064" priority="7805" stopIfTrue="1" operator="equal">
      <formula>"E"</formula>
    </cfRule>
    <cfRule type="cellIs" dxfId="4063" priority="7806" stopIfTrue="1" operator="equal">
      <formula>"P"</formula>
    </cfRule>
  </conditionalFormatting>
  <conditionalFormatting sqref="AS264:AV270">
    <cfRule type="cellIs" dxfId="4062" priority="7871" stopIfTrue="1" operator="equal">
      <formula>"E"</formula>
    </cfRule>
    <cfRule type="cellIs" dxfId="4061" priority="7872" stopIfTrue="1" operator="equal">
      <formula>"P"</formula>
    </cfRule>
  </conditionalFormatting>
  <conditionalFormatting sqref="AS272:AV272">
    <cfRule type="cellIs" dxfId="4060" priority="7867" stopIfTrue="1" operator="equal">
      <formula>"E"</formula>
    </cfRule>
    <cfRule type="cellIs" dxfId="4059" priority="7868" stopIfTrue="1" operator="equal">
      <formula>"P"</formula>
    </cfRule>
  </conditionalFormatting>
  <conditionalFormatting sqref="AW264:AZ270">
    <cfRule type="cellIs" dxfId="4058" priority="7807" stopIfTrue="1" operator="equal">
      <formula>"E"</formula>
    </cfRule>
    <cfRule type="cellIs" dxfId="4057" priority="7808" stopIfTrue="1" operator="equal">
      <formula>"P"</formula>
    </cfRule>
  </conditionalFormatting>
  <conditionalFormatting sqref="AW180">
    <cfRule type="cellIs" dxfId="4056" priority="7780" stopIfTrue="1" operator="equal">
      <formula>"P"</formula>
    </cfRule>
    <cfRule type="cellIs" dxfId="4055" priority="7781" stopIfTrue="1" operator="equal">
      <formula>"E"</formula>
    </cfRule>
    <cfRule type="cellIs" dxfId="4054" priority="7782" stopIfTrue="1" operator="equal">
      <formula>"P"</formula>
    </cfRule>
    <cfRule type="cellIs" dxfId="4053" priority="7783" stopIfTrue="1" operator="equal">
      <formula>"E"</formula>
    </cfRule>
    <cfRule type="cellIs" dxfId="4052" priority="7784" stopIfTrue="1" operator="equal">
      <formula>"P"</formula>
    </cfRule>
  </conditionalFormatting>
  <conditionalFormatting sqref="BA276:BB276">
    <cfRule type="cellIs" dxfId="4051" priority="7710" stopIfTrue="1" operator="equal">
      <formula>"E"</formula>
    </cfRule>
    <cfRule type="cellIs" dxfId="4050" priority="7711" stopIfTrue="1" operator="equal">
      <formula>"P"</formula>
    </cfRule>
  </conditionalFormatting>
  <conditionalFormatting sqref="BA278:BB278">
    <cfRule type="cellIs" dxfId="4049" priority="7704" stopIfTrue="1" operator="equal">
      <formula>"E"</formula>
    </cfRule>
    <cfRule type="cellIs" dxfId="4048" priority="7705" stopIfTrue="1" operator="equal">
      <formula>"P"</formula>
    </cfRule>
  </conditionalFormatting>
  <conditionalFormatting sqref="BC278:BD278">
    <cfRule type="cellIs" dxfId="4047" priority="7702" stopIfTrue="1" operator="equal">
      <formula>"E"</formula>
    </cfRule>
    <cfRule type="cellIs" dxfId="4046" priority="7703" stopIfTrue="1" operator="equal">
      <formula>"P"</formula>
    </cfRule>
  </conditionalFormatting>
  <conditionalFormatting sqref="BA280:BB280">
    <cfRule type="cellIs" dxfId="4045" priority="7698" stopIfTrue="1" operator="equal">
      <formula>"E"</formula>
    </cfRule>
    <cfRule type="cellIs" dxfId="4044" priority="7699" stopIfTrue="1" operator="equal">
      <formula>"P"</formula>
    </cfRule>
  </conditionalFormatting>
  <conditionalFormatting sqref="BC280:BD280">
    <cfRule type="cellIs" dxfId="4043" priority="7696" stopIfTrue="1" operator="equal">
      <formula>"E"</formula>
    </cfRule>
    <cfRule type="cellIs" dxfId="4042" priority="7697" stopIfTrue="1" operator="equal">
      <formula>"P"</formula>
    </cfRule>
  </conditionalFormatting>
  <conditionalFormatting sqref="BL265 BL267 BL269">
    <cfRule type="cellIs" dxfId="4041" priority="7694" stopIfTrue="1" operator="equal">
      <formula>"E"</formula>
    </cfRule>
    <cfRule type="cellIs" dxfId="4040" priority="7695" stopIfTrue="1" operator="equal">
      <formula>"P"</formula>
    </cfRule>
  </conditionalFormatting>
  <conditionalFormatting sqref="BK261 BK263">
    <cfRule type="cellIs" dxfId="4039" priority="7657" stopIfTrue="1" operator="equal">
      <formula>"e"</formula>
    </cfRule>
    <cfRule type="cellIs" dxfId="4038" priority="7658" stopIfTrue="1" operator="equal">
      <formula>"p"</formula>
    </cfRule>
    <cfRule type="cellIs" dxfId="4037" priority="7659" stopIfTrue="1" operator="equal">
      <formula>"e"</formula>
    </cfRule>
  </conditionalFormatting>
  <conditionalFormatting sqref="BK264:BK270 BL262 BL264 BL266 BL268 BL270">
    <cfRule type="cellIs" dxfId="4036" priority="7660" stopIfTrue="1" operator="equal">
      <formula>"E"</formula>
    </cfRule>
    <cfRule type="cellIs" dxfId="4035" priority="7661" stopIfTrue="1" operator="equal">
      <formula>"P"</formula>
    </cfRule>
  </conditionalFormatting>
  <conditionalFormatting sqref="O133:AC136 O138:AC138">
    <cfRule type="cellIs" dxfId="4034" priority="7532" stopIfTrue="1" operator="equal">
      <formula>"E"</formula>
    </cfRule>
    <cfRule type="cellIs" dxfId="4033" priority="7533" stopIfTrue="1" operator="equal">
      <formula>"P"</formula>
    </cfRule>
  </conditionalFormatting>
  <conditionalFormatting sqref="O133:AC136 O138:AC138">
    <cfRule type="cellIs" dxfId="4032" priority="7527" stopIfTrue="1" operator="equal">
      <formula>"P"</formula>
    </cfRule>
    <cfRule type="cellIs" dxfId="4031" priority="7528" stopIfTrue="1" operator="equal">
      <formula>"E"</formula>
    </cfRule>
    <cfRule type="cellIs" dxfId="4030" priority="7529" stopIfTrue="1" operator="equal">
      <formula>"P"</formula>
    </cfRule>
    <cfRule type="cellIs" dxfId="4029" priority="7530" stopIfTrue="1" operator="equal">
      <formula>"E"</formula>
    </cfRule>
    <cfRule type="cellIs" dxfId="4028" priority="7531" stopIfTrue="1" operator="equal">
      <formula>"P"</formula>
    </cfRule>
  </conditionalFormatting>
  <conditionalFormatting sqref="AX277:AY277">
    <cfRule type="cellIs" dxfId="4027" priority="7363" stopIfTrue="1" operator="equal">
      <formula>"e"</formula>
    </cfRule>
    <cfRule type="cellIs" dxfId="4026" priority="7364" stopIfTrue="1" operator="equal">
      <formula>"p"</formula>
    </cfRule>
    <cfRule type="cellIs" dxfId="4025" priority="7365" stopIfTrue="1" operator="equal">
      <formula>"e"</formula>
    </cfRule>
  </conditionalFormatting>
  <conditionalFormatting sqref="BB277">
    <cfRule type="cellIs" dxfId="4024" priority="7360" stopIfTrue="1" operator="equal">
      <formula>"e"</formula>
    </cfRule>
    <cfRule type="cellIs" dxfId="4023" priority="7361" stopIfTrue="1" operator="equal">
      <formula>"p"</formula>
    </cfRule>
    <cfRule type="cellIs" dxfId="4022" priority="7362" stopIfTrue="1" operator="equal">
      <formula>"e"</formula>
    </cfRule>
  </conditionalFormatting>
  <conditionalFormatting sqref="BJ277">
    <cfRule type="cellIs" dxfId="4021" priority="7357" stopIfTrue="1" operator="equal">
      <formula>"e"</formula>
    </cfRule>
    <cfRule type="cellIs" dxfId="4020" priority="7358" stopIfTrue="1" operator="equal">
      <formula>"p"</formula>
    </cfRule>
    <cfRule type="cellIs" dxfId="4019" priority="7359" stopIfTrue="1" operator="equal">
      <formula>"e"</formula>
    </cfRule>
  </conditionalFormatting>
  <conditionalFormatting sqref="BI287:BK287 BI289:BK289 BI291:BK291 AH293:AH296 AK293:AK296 W293:X296">
    <cfRule type="cellIs" dxfId="4018" priority="7288" stopIfTrue="1" operator="equal">
      <formula>"e"</formula>
    </cfRule>
    <cfRule type="cellIs" dxfId="4017" priority="7289" stopIfTrue="1" operator="equal">
      <formula>"p"</formula>
    </cfRule>
    <cfRule type="cellIs" dxfId="4016" priority="7290" stopIfTrue="1" operator="equal">
      <formula>"e"</formula>
    </cfRule>
  </conditionalFormatting>
  <conditionalFormatting sqref="BH295 BL295 T285:U285 X285:Z285 AR285:AT285 BF285:BG285 BJ285:BK285 V295:Y295 O285:P285 AZ295 BF295 BA285:BD285 AC285:AE285 AG285:AJ285 AL285:AP285">
    <cfRule type="cellIs" dxfId="4015" priority="7284" stopIfTrue="1" operator="equal">
      <formula>"e"</formula>
    </cfRule>
    <cfRule type="cellIs" dxfId="4014" priority="7285" stopIfTrue="1" operator="equal">
      <formula>"p"</formula>
    </cfRule>
    <cfRule type="cellIs" dxfId="4013" priority="7286" stopIfTrue="1" operator="equal">
      <formula>"e"</formula>
    </cfRule>
    <cfRule type="cellIs" dxfId="4012" priority="7287" stopIfTrue="1" operator="equal">
      <formula>"p"</formula>
    </cfRule>
  </conditionalFormatting>
  <conditionalFormatting sqref="AO291:AP291 AT291 AX291:AY291 Z291 Q291 V291 BH291 BL291 AI291:AJ291">
    <cfRule type="cellIs" dxfId="4011" priority="7263" stopIfTrue="1" operator="equal">
      <formula>"e"</formula>
    </cfRule>
    <cfRule type="cellIs" dxfId="4010" priority="7264" stopIfTrue="1" operator="equal">
      <formula>"p"</formula>
    </cfRule>
    <cfRule type="cellIs" dxfId="4009" priority="7265" stopIfTrue="1" operator="equal">
      <formula>"e"</formula>
    </cfRule>
    <cfRule type="cellIs" dxfId="4008" priority="7266" stopIfTrue="1" operator="equal">
      <formula>"p"</formula>
    </cfRule>
  </conditionalFormatting>
  <conditionalFormatting sqref="AR287:AS287 AH288 Y287:Z287 X287:X288 AK287:AK288 P287:S287 U287:W287 AL287:AN287">
    <cfRule type="cellIs" dxfId="4007" priority="7281" stopIfTrue="1" operator="equal">
      <formula>"e"</formula>
    </cfRule>
    <cfRule type="cellIs" dxfId="4006" priority="7282" stopIfTrue="1" operator="equal">
      <formula>"p"</formula>
    </cfRule>
    <cfRule type="cellIs" dxfId="4005" priority="7283" stopIfTrue="1" operator="equal">
      <formula>"e"</formula>
    </cfRule>
  </conditionalFormatting>
  <conditionalFormatting sqref="AO287:AP287 AT287 AX287:AY287 Z287 Q287 V287 BH287 BL287 AI287:AJ287">
    <cfRule type="cellIs" dxfId="4004" priority="7277" stopIfTrue="1" operator="equal">
      <formula>"e"</formula>
    </cfRule>
    <cfRule type="cellIs" dxfId="4003" priority="7278" stopIfTrue="1" operator="equal">
      <formula>"p"</formula>
    </cfRule>
    <cfRule type="cellIs" dxfId="4002" priority="7279" stopIfTrue="1" operator="equal">
      <formula>"e"</formula>
    </cfRule>
    <cfRule type="cellIs" dxfId="4001" priority="7280" stopIfTrue="1" operator="equal">
      <formula>"p"</formula>
    </cfRule>
  </conditionalFormatting>
  <conditionalFormatting sqref="AR289:AS289 AH290 Y289:Z289 X289:X290 AK289:AK290 P289:S289 U289:W289 AL289:AN289">
    <cfRule type="cellIs" dxfId="4000" priority="7274" stopIfTrue="1" operator="equal">
      <formula>"e"</formula>
    </cfRule>
    <cfRule type="cellIs" dxfId="3999" priority="7275" stopIfTrue="1" operator="equal">
      <formula>"p"</formula>
    </cfRule>
    <cfRule type="cellIs" dxfId="3998" priority="7276" stopIfTrue="1" operator="equal">
      <formula>"e"</formula>
    </cfRule>
  </conditionalFormatting>
  <conditionalFormatting sqref="AO289:AP289 AT289 AX289:AY289 Z289 Q289 V289 BH289 BL289 AI289:AJ289">
    <cfRule type="cellIs" dxfId="3997" priority="7270" stopIfTrue="1" operator="equal">
      <formula>"e"</formula>
    </cfRule>
    <cfRule type="cellIs" dxfId="3996" priority="7271" stopIfTrue="1" operator="equal">
      <formula>"p"</formula>
    </cfRule>
    <cfRule type="cellIs" dxfId="3995" priority="7272" stopIfTrue="1" operator="equal">
      <formula>"e"</formula>
    </cfRule>
    <cfRule type="cellIs" dxfId="3994" priority="7273" stopIfTrue="1" operator="equal">
      <formula>"p"</formula>
    </cfRule>
  </conditionalFormatting>
  <conditionalFormatting sqref="AR291:AS291 AH292 Y291:Z291 X291:X292 AK291:AK292 P291:S291 U291:W291 AL291:AN291">
    <cfRule type="cellIs" dxfId="3993" priority="7267" stopIfTrue="1" operator="equal">
      <formula>"e"</formula>
    </cfRule>
    <cfRule type="cellIs" dxfId="3992" priority="7268" stopIfTrue="1" operator="equal">
      <formula>"p"</formula>
    </cfRule>
    <cfRule type="cellIs" dxfId="3991" priority="7269" stopIfTrue="1" operator="equal">
      <formula>"e"</formula>
    </cfRule>
  </conditionalFormatting>
  <conditionalFormatting sqref="O285:BL296">
    <cfRule type="cellIs" dxfId="3990" priority="7261" stopIfTrue="1" operator="equal">
      <formula>"P"</formula>
    </cfRule>
    <cfRule type="cellIs" dxfId="3989" priority="7262" stopIfTrue="1" operator="equal">
      <formula>"P"</formula>
    </cfRule>
  </conditionalFormatting>
  <conditionalFormatting sqref="BH293 BL293 V293:Y293 AZ293 BF293">
    <cfRule type="cellIs" dxfId="3988" priority="7252" stopIfTrue="1" operator="equal">
      <formula>"e"</formula>
    </cfRule>
    <cfRule type="cellIs" dxfId="3987" priority="7253" stopIfTrue="1" operator="equal">
      <formula>"p"</formula>
    </cfRule>
    <cfRule type="cellIs" dxfId="3986" priority="7254" stopIfTrue="1" operator="equal">
      <formula>"e"</formula>
    </cfRule>
    <cfRule type="cellIs" dxfId="3985" priority="7255" stopIfTrue="1" operator="equal">
      <formula>"p"</formula>
    </cfRule>
  </conditionalFormatting>
  <conditionalFormatting sqref="AQ13">
    <cfRule type="cellIs" dxfId="3984" priority="7217" stopIfTrue="1" operator="equal">
      <formula>"e"</formula>
    </cfRule>
    <cfRule type="cellIs" dxfId="3983" priority="7218" stopIfTrue="1" operator="equal">
      <formula>"p"</formula>
    </cfRule>
    <cfRule type="cellIs" dxfId="3982" priority="7219" stopIfTrue="1" operator="equal">
      <formula>"e"</formula>
    </cfRule>
  </conditionalFormatting>
  <conditionalFormatting sqref="AQ13">
    <cfRule type="cellIs" dxfId="3981" priority="7212" stopIfTrue="1" operator="equal">
      <formula>"P"</formula>
    </cfRule>
    <cfRule type="cellIs" dxfId="3980" priority="7213" stopIfTrue="1" operator="equal">
      <formula>"E"</formula>
    </cfRule>
    <cfRule type="cellIs" dxfId="3979" priority="7214" stopIfTrue="1" operator="equal">
      <formula>"P"</formula>
    </cfRule>
    <cfRule type="cellIs" dxfId="3978" priority="7215" stopIfTrue="1" operator="equal">
      <formula>"E"</formula>
    </cfRule>
    <cfRule type="cellIs" dxfId="3977" priority="7216" stopIfTrue="1" operator="equal">
      <formula>"P"</formula>
    </cfRule>
  </conditionalFormatting>
  <conditionalFormatting sqref="AZ13">
    <cfRule type="cellIs" dxfId="3976" priority="7209" stopIfTrue="1" operator="equal">
      <formula>"e"</formula>
    </cfRule>
    <cfRule type="cellIs" dxfId="3975" priority="7210" stopIfTrue="1" operator="equal">
      <formula>"p"</formula>
    </cfRule>
    <cfRule type="cellIs" dxfId="3974" priority="7211" stopIfTrue="1" operator="equal">
      <formula>"e"</formula>
    </cfRule>
  </conditionalFormatting>
  <conditionalFormatting sqref="AZ13">
    <cfRule type="cellIs" dxfId="3973" priority="7204" stopIfTrue="1" operator="equal">
      <formula>"P"</formula>
    </cfRule>
    <cfRule type="cellIs" dxfId="3972" priority="7205" stopIfTrue="1" operator="equal">
      <formula>"E"</formula>
    </cfRule>
    <cfRule type="cellIs" dxfId="3971" priority="7206" stopIfTrue="1" operator="equal">
      <formula>"P"</formula>
    </cfRule>
    <cfRule type="cellIs" dxfId="3970" priority="7207" stopIfTrue="1" operator="equal">
      <formula>"E"</formula>
    </cfRule>
    <cfRule type="cellIs" dxfId="3969" priority="7208" stopIfTrue="1" operator="equal">
      <formula>"P"</formula>
    </cfRule>
  </conditionalFormatting>
  <conditionalFormatting sqref="BF13">
    <cfRule type="cellIs" dxfId="3968" priority="7201" stopIfTrue="1" operator="equal">
      <formula>"e"</formula>
    </cfRule>
    <cfRule type="cellIs" dxfId="3967" priority="7202" stopIfTrue="1" operator="equal">
      <formula>"p"</formula>
    </cfRule>
    <cfRule type="cellIs" dxfId="3966" priority="7203" stopIfTrue="1" operator="equal">
      <formula>"e"</formula>
    </cfRule>
  </conditionalFormatting>
  <conditionalFormatting sqref="BF13">
    <cfRule type="cellIs" dxfId="3965" priority="7196" stopIfTrue="1" operator="equal">
      <formula>"P"</formula>
    </cfRule>
    <cfRule type="cellIs" dxfId="3964" priority="7197" stopIfTrue="1" operator="equal">
      <formula>"E"</formula>
    </cfRule>
    <cfRule type="cellIs" dxfId="3963" priority="7198" stopIfTrue="1" operator="equal">
      <formula>"P"</formula>
    </cfRule>
    <cfRule type="cellIs" dxfId="3962" priority="7199" stopIfTrue="1" operator="equal">
      <formula>"E"</formula>
    </cfRule>
    <cfRule type="cellIs" dxfId="3961" priority="7200" stopIfTrue="1" operator="equal">
      <formula>"P"</formula>
    </cfRule>
  </conditionalFormatting>
  <conditionalFormatting sqref="G23:G24">
    <cfRule type="cellIs" dxfId="3960" priority="7192" stopIfTrue="1" operator="equal">
      <formula>"E"</formula>
    </cfRule>
    <cfRule type="cellIs" dxfId="3959" priority="7193" stopIfTrue="1" operator="equal">
      <formula>"P"</formula>
    </cfRule>
  </conditionalFormatting>
  <conditionalFormatting sqref="G253:G254">
    <cfRule type="cellIs" dxfId="3958" priority="7188" stopIfTrue="1" operator="equal">
      <formula>"E"</formula>
    </cfRule>
    <cfRule type="cellIs" dxfId="3957" priority="7189" stopIfTrue="1" operator="equal">
      <formula>"P"</formula>
    </cfRule>
  </conditionalFormatting>
  <conditionalFormatting sqref="G25:G26">
    <cfRule type="cellIs" dxfId="3956" priority="7184" stopIfTrue="1" operator="equal">
      <formula>"E"</formula>
    </cfRule>
    <cfRule type="cellIs" dxfId="3955" priority="7185" stopIfTrue="1" operator="equal">
      <formula>"P"</formula>
    </cfRule>
  </conditionalFormatting>
  <conditionalFormatting sqref="P245:R245">
    <cfRule type="cellIs" dxfId="3954" priority="7181" stopIfTrue="1" operator="equal">
      <formula>"e"</formula>
    </cfRule>
    <cfRule type="cellIs" dxfId="3953" priority="7182" stopIfTrue="1" operator="equal">
      <formula>"p"</formula>
    </cfRule>
    <cfRule type="cellIs" dxfId="3952" priority="7183" stopIfTrue="1" operator="equal">
      <formula>"e"</formula>
    </cfRule>
  </conditionalFormatting>
  <conditionalFormatting sqref="P245:R245">
    <cfRule type="cellIs" dxfId="3951" priority="7176" stopIfTrue="1" operator="equal">
      <formula>"P"</formula>
    </cfRule>
    <cfRule type="cellIs" dxfId="3950" priority="7177" stopIfTrue="1" operator="equal">
      <formula>"E"</formula>
    </cfRule>
    <cfRule type="cellIs" dxfId="3949" priority="7178" stopIfTrue="1" operator="equal">
      <formula>"P"</formula>
    </cfRule>
    <cfRule type="cellIs" dxfId="3948" priority="7179" stopIfTrue="1" operator="equal">
      <formula>"E"</formula>
    </cfRule>
    <cfRule type="cellIs" dxfId="3947" priority="7180" stopIfTrue="1" operator="equal">
      <formula>"P"</formula>
    </cfRule>
  </conditionalFormatting>
  <conditionalFormatting sqref="AE247:AG247">
    <cfRule type="cellIs" dxfId="3946" priority="7165" stopIfTrue="1" operator="equal">
      <formula>"e"</formula>
    </cfRule>
    <cfRule type="cellIs" dxfId="3945" priority="7166" stopIfTrue="1" operator="equal">
      <formula>"p"</formula>
    </cfRule>
    <cfRule type="cellIs" dxfId="3944" priority="7167" stopIfTrue="1" operator="equal">
      <formula>"e"</formula>
    </cfRule>
  </conditionalFormatting>
  <conditionalFormatting sqref="AE247:AG247">
    <cfRule type="cellIs" dxfId="3943" priority="7160" stopIfTrue="1" operator="equal">
      <formula>"P"</formula>
    </cfRule>
    <cfRule type="cellIs" dxfId="3942" priority="7161" stopIfTrue="1" operator="equal">
      <formula>"E"</formula>
    </cfRule>
    <cfRule type="cellIs" dxfId="3941" priority="7162" stopIfTrue="1" operator="equal">
      <formula>"P"</formula>
    </cfRule>
    <cfRule type="cellIs" dxfId="3940" priority="7163" stopIfTrue="1" operator="equal">
      <formula>"E"</formula>
    </cfRule>
    <cfRule type="cellIs" dxfId="3939" priority="7164" stopIfTrue="1" operator="equal">
      <formula>"P"</formula>
    </cfRule>
  </conditionalFormatting>
  <conditionalFormatting sqref="AH247">
    <cfRule type="cellIs" dxfId="3938" priority="7155" stopIfTrue="1" operator="equal">
      <formula>"P"</formula>
    </cfRule>
    <cfRule type="cellIs" dxfId="3937" priority="7156" stopIfTrue="1" operator="equal">
      <formula>"E"</formula>
    </cfRule>
    <cfRule type="cellIs" dxfId="3936" priority="7157" stopIfTrue="1" operator="equal">
      <formula>"P"</formula>
    </cfRule>
    <cfRule type="cellIs" dxfId="3935" priority="7158" stopIfTrue="1" operator="equal">
      <formula>"E"</formula>
    </cfRule>
    <cfRule type="cellIs" dxfId="3934" priority="7159" stopIfTrue="1" operator="equal">
      <formula>"P"</formula>
    </cfRule>
  </conditionalFormatting>
  <conditionalFormatting sqref="AH247">
    <cfRule type="cellIs" dxfId="3933" priority="7152" stopIfTrue="1" operator="equal">
      <formula>"e"</formula>
    </cfRule>
    <cfRule type="cellIs" dxfId="3932" priority="7153" stopIfTrue="1" operator="equal">
      <formula>"p"</formula>
    </cfRule>
    <cfRule type="cellIs" dxfId="3931" priority="7154" stopIfTrue="1" operator="equal">
      <formula>"e"</formula>
    </cfRule>
  </conditionalFormatting>
  <conditionalFormatting sqref="AU327:AV327">
    <cfRule type="cellIs" dxfId="3930" priority="7131" stopIfTrue="1" operator="equal">
      <formula>"P"</formula>
    </cfRule>
    <cfRule type="cellIs" dxfId="3929" priority="7132" stopIfTrue="1" operator="equal">
      <formula>"E"</formula>
    </cfRule>
    <cfRule type="cellIs" dxfId="3928" priority="7133" stopIfTrue="1" operator="equal">
      <formula>"P"</formula>
    </cfRule>
    <cfRule type="cellIs" dxfId="3927" priority="7134" stopIfTrue="1" operator="equal">
      <formula>"E"</formula>
    </cfRule>
    <cfRule type="cellIs" dxfId="3926" priority="7135" stopIfTrue="1" operator="equal">
      <formula>"P"</formula>
    </cfRule>
  </conditionalFormatting>
  <conditionalFormatting sqref="AU327:AV327">
    <cfRule type="cellIs" dxfId="3925" priority="7128" stopIfTrue="1" operator="equal">
      <formula>"e"</formula>
    </cfRule>
    <cfRule type="cellIs" dxfId="3924" priority="7129" stopIfTrue="1" operator="equal">
      <formula>"p"</formula>
    </cfRule>
    <cfRule type="cellIs" dxfId="3923" priority="7130" stopIfTrue="1" operator="equal">
      <formula>"e"</formula>
    </cfRule>
  </conditionalFormatting>
  <conditionalFormatting sqref="V13">
    <cfRule type="cellIs" dxfId="3922" priority="7117" stopIfTrue="1" operator="equal">
      <formula>"e"</formula>
    </cfRule>
    <cfRule type="cellIs" dxfId="3921" priority="7118" stopIfTrue="1" operator="equal">
      <formula>"p"</formula>
    </cfRule>
    <cfRule type="cellIs" dxfId="3920" priority="7119" stopIfTrue="1" operator="equal">
      <formula>"e"</formula>
    </cfRule>
  </conditionalFormatting>
  <conditionalFormatting sqref="O13:Q13 S13:V13">
    <cfRule type="cellIs" dxfId="3919" priority="7123" stopIfTrue="1" operator="equal">
      <formula>"P"</formula>
    </cfRule>
    <cfRule type="cellIs" dxfId="3918" priority="7124" stopIfTrue="1" operator="equal">
      <formula>"E"</formula>
    </cfRule>
    <cfRule type="cellIs" dxfId="3917" priority="7125" stopIfTrue="1" operator="equal">
      <formula>"P"</formula>
    </cfRule>
    <cfRule type="cellIs" dxfId="3916" priority="7126" stopIfTrue="1" operator="equal">
      <formula>"E"</formula>
    </cfRule>
    <cfRule type="cellIs" dxfId="3915" priority="7127" stopIfTrue="1" operator="equal">
      <formula>"P"</formula>
    </cfRule>
  </conditionalFormatting>
  <conditionalFormatting sqref="O13:Q13 S13:U13">
    <cfRule type="cellIs" dxfId="3914" priority="7120" stopIfTrue="1" operator="equal">
      <formula>"e"</formula>
    </cfRule>
    <cfRule type="cellIs" dxfId="3913" priority="7121" stopIfTrue="1" operator="equal">
      <formula>"p"</formula>
    </cfRule>
    <cfRule type="cellIs" dxfId="3912" priority="7122" stopIfTrue="1" operator="equal">
      <formula>"e"</formula>
    </cfRule>
  </conditionalFormatting>
  <conditionalFormatting sqref="L419">
    <cfRule type="cellIs" dxfId="3911" priority="7115" stopIfTrue="1" operator="equal">
      <formula>"E"</formula>
    </cfRule>
    <cfRule type="cellIs" dxfId="3910" priority="7116" stopIfTrue="1" operator="equal">
      <formula>"P"</formula>
    </cfRule>
  </conditionalFormatting>
  <conditionalFormatting sqref="G419">
    <cfRule type="cellIs" dxfId="3909" priority="7113" stopIfTrue="1" operator="equal">
      <formula>"E"</formula>
    </cfRule>
    <cfRule type="cellIs" dxfId="3908" priority="7114" stopIfTrue="1" operator="equal">
      <formula>"P"</formula>
    </cfRule>
  </conditionalFormatting>
  <conditionalFormatting sqref="P14:S14">
    <cfRule type="cellIs" dxfId="3907" priority="7111" stopIfTrue="1" operator="equal">
      <formula>"E"</formula>
    </cfRule>
    <cfRule type="cellIs" dxfId="3906" priority="7112" stopIfTrue="1" operator="equal">
      <formula>"P"</formula>
    </cfRule>
  </conditionalFormatting>
  <conditionalFormatting sqref="P14:T14">
    <cfRule type="cellIs" dxfId="3905" priority="7106" stopIfTrue="1" operator="equal">
      <formula>"P"</formula>
    </cfRule>
    <cfRule type="cellIs" dxfId="3904" priority="7107" stopIfTrue="1" operator="equal">
      <formula>"E"</formula>
    </cfRule>
    <cfRule type="cellIs" dxfId="3903" priority="7108" stopIfTrue="1" operator="equal">
      <formula>"P"</formula>
    </cfRule>
    <cfRule type="cellIs" dxfId="3902" priority="7109" stopIfTrue="1" operator="equal">
      <formula>"E"</formula>
    </cfRule>
    <cfRule type="cellIs" dxfId="3901" priority="7110" stopIfTrue="1" operator="equal">
      <formula>"P"</formula>
    </cfRule>
  </conditionalFormatting>
  <conditionalFormatting sqref="T14">
    <cfRule type="cellIs" dxfId="3900" priority="7104" stopIfTrue="1" operator="equal">
      <formula>"E"</formula>
    </cfRule>
    <cfRule type="cellIs" dxfId="3899" priority="7105" stopIfTrue="1" operator="equal">
      <formula>"P"</formula>
    </cfRule>
  </conditionalFormatting>
  <conditionalFormatting sqref="R16:S16">
    <cfRule type="cellIs" dxfId="3898" priority="7102" stopIfTrue="1" operator="equal">
      <formula>"E"</formula>
    </cfRule>
    <cfRule type="cellIs" dxfId="3897" priority="7103" stopIfTrue="1" operator="equal">
      <formula>"P"</formula>
    </cfRule>
  </conditionalFormatting>
  <conditionalFormatting sqref="R16:U16">
    <cfRule type="cellIs" dxfId="3896" priority="7097" stopIfTrue="1" operator="equal">
      <formula>"P"</formula>
    </cfRule>
    <cfRule type="cellIs" dxfId="3895" priority="7098" stopIfTrue="1" operator="equal">
      <formula>"E"</formula>
    </cfRule>
    <cfRule type="cellIs" dxfId="3894" priority="7099" stopIfTrue="1" operator="equal">
      <formula>"P"</formula>
    </cfRule>
    <cfRule type="cellIs" dxfId="3893" priority="7100" stopIfTrue="1" operator="equal">
      <formula>"E"</formula>
    </cfRule>
    <cfRule type="cellIs" dxfId="3892" priority="7101" stopIfTrue="1" operator="equal">
      <formula>"P"</formula>
    </cfRule>
  </conditionalFormatting>
  <conditionalFormatting sqref="T174:U174">
    <cfRule type="cellIs" dxfId="3891" priority="7087" stopIfTrue="1" operator="equal">
      <formula>"P"</formula>
    </cfRule>
    <cfRule type="cellIs" dxfId="3890" priority="7088" stopIfTrue="1" operator="equal">
      <formula>"E"</formula>
    </cfRule>
    <cfRule type="cellIs" dxfId="3889" priority="7089" stopIfTrue="1" operator="equal">
      <formula>"P"</formula>
    </cfRule>
    <cfRule type="cellIs" dxfId="3888" priority="7090" stopIfTrue="1" operator="equal">
      <formula>"E"</formula>
    </cfRule>
    <cfRule type="cellIs" dxfId="3887" priority="7091" stopIfTrue="1" operator="equal">
      <formula>"P"</formula>
    </cfRule>
  </conditionalFormatting>
  <conditionalFormatting sqref="G73:G82">
    <cfRule type="cellIs" dxfId="3886" priority="7054" stopIfTrue="1" operator="equal">
      <formula>"E"</formula>
    </cfRule>
    <cfRule type="cellIs" dxfId="3885" priority="7055" stopIfTrue="1" operator="equal">
      <formula>"P"</formula>
    </cfRule>
  </conditionalFormatting>
  <conditionalFormatting sqref="G83:G92">
    <cfRule type="cellIs" dxfId="3884" priority="7045" stopIfTrue="1" operator="equal">
      <formula>"E"</formula>
    </cfRule>
    <cfRule type="cellIs" dxfId="3883" priority="7046" stopIfTrue="1" operator="equal">
      <formula>"P"</formula>
    </cfRule>
  </conditionalFormatting>
  <conditionalFormatting sqref="G93:G102">
    <cfRule type="cellIs" dxfId="3882" priority="7036" stopIfTrue="1" operator="equal">
      <formula>"E"</formula>
    </cfRule>
    <cfRule type="cellIs" dxfId="3881" priority="7037" stopIfTrue="1" operator="equal">
      <formula>"P"</formula>
    </cfRule>
  </conditionalFormatting>
  <conditionalFormatting sqref="BK350:BL350">
    <cfRule type="cellIs" dxfId="3880" priority="6968" stopIfTrue="1" operator="equal">
      <formula>"P"</formula>
    </cfRule>
    <cfRule type="cellIs" dxfId="3879" priority="6969" stopIfTrue="1" operator="equal">
      <formula>"E"</formula>
    </cfRule>
    <cfRule type="cellIs" dxfId="3878" priority="6970" stopIfTrue="1" operator="equal">
      <formula>"P"</formula>
    </cfRule>
    <cfRule type="cellIs" dxfId="3877" priority="6971" stopIfTrue="1" operator="equal">
      <formula>"E"</formula>
    </cfRule>
    <cfRule type="cellIs" dxfId="3876" priority="6972" stopIfTrue="1" operator="equal">
      <formula>"P"</formula>
    </cfRule>
  </conditionalFormatting>
  <conditionalFormatting sqref="BL349">
    <cfRule type="cellIs" dxfId="3875" priority="6987" stopIfTrue="1" operator="equal">
      <formula>"E"</formula>
    </cfRule>
    <cfRule type="cellIs" dxfId="3874" priority="6988" stopIfTrue="1" operator="equal">
      <formula>"P"</formula>
    </cfRule>
  </conditionalFormatting>
  <conditionalFormatting sqref="BL349">
    <cfRule type="cellIs" dxfId="3873" priority="6982" stopIfTrue="1" operator="equal">
      <formula>"P"</formula>
    </cfRule>
    <cfRule type="cellIs" dxfId="3872" priority="6983" stopIfTrue="1" operator="equal">
      <formula>"E"</formula>
    </cfRule>
    <cfRule type="cellIs" dxfId="3871" priority="6984" stopIfTrue="1" operator="equal">
      <formula>"P"</formula>
    </cfRule>
    <cfRule type="cellIs" dxfId="3870" priority="6985" stopIfTrue="1" operator="equal">
      <formula>"E"</formula>
    </cfRule>
    <cfRule type="cellIs" dxfId="3869" priority="6986" stopIfTrue="1" operator="equal">
      <formula>"P"</formula>
    </cfRule>
  </conditionalFormatting>
  <conditionalFormatting sqref="BK349">
    <cfRule type="cellIs" dxfId="3868" priority="6980" stopIfTrue="1" operator="equal">
      <formula>"E"</formula>
    </cfRule>
    <cfRule type="cellIs" dxfId="3867" priority="6981" stopIfTrue="1" operator="equal">
      <formula>"P"</formula>
    </cfRule>
  </conditionalFormatting>
  <conditionalFormatting sqref="BK349">
    <cfRule type="cellIs" dxfId="3866" priority="6975" stopIfTrue="1" operator="equal">
      <formula>"P"</formula>
    </cfRule>
    <cfRule type="cellIs" dxfId="3865" priority="6976" stopIfTrue="1" operator="equal">
      <formula>"E"</formula>
    </cfRule>
    <cfRule type="cellIs" dxfId="3864" priority="6977" stopIfTrue="1" operator="equal">
      <formula>"P"</formula>
    </cfRule>
    <cfRule type="cellIs" dxfId="3863" priority="6978" stopIfTrue="1" operator="equal">
      <formula>"E"</formula>
    </cfRule>
    <cfRule type="cellIs" dxfId="3862" priority="6979" stopIfTrue="1" operator="equal">
      <formula>"P"</formula>
    </cfRule>
  </conditionalFormatting>
  <conditionalFormatting sqref="BK350:BL350">
    <cfRule type="cellIs" dxfId="3861" priority="6973" stopIfTrue="1" operator="equal">
      <formula>"E"</formula>
    </cfRule>
    <cfRule type="cellIs" dxfId="3860" priority="6974" stopIfTrue="1" operator="equal">
      <formula>"P"</formula>
    </cfRule>
  </conditionalFormatting>
  <conditionalFormatting sqref="R56">
    <cfRule type="cellIs" dxfId="3859" priority="6957" stopIfTrue="1" operator="equal">
      <formula>"E"</formula>
    </cfRule>
    <cfRule type="cellIs" dxfId="3858" priority="6958" stopIfTrue="1" operator="equal">
      <formula>"P"</formula>
    </cfRule>
  </conditionalFormatting>
  <conditionalFormatting sqref="R56:S56">
    <cfRule type="cellIs" dxfId="3857" priority="6952" stopIfTrue="1" operator="equal">
      <formula>"P"</formula>
    </cfRule>
    <cfRule type="cellIs" dxfId="3856" priority="6953" stopIfTrue="1" operator="equal">
      <formula>"E"</formula>
    </cfRule>
    <cfRule type="cellIs" dxfId="3855" priority="6954" stopIfTrue="1" operator="equal">
      <formula>"P"</formula>
    </cfRule>
    <cfRule type="cellIs" dxfId="3854" priority="6955" stopIfTrue="1" operator="equal">
      <formula>"E"</formula>
    </cfRule>
    <cfRule type="cellIs" dxfId="3853" priority="6956" stopIfTrue="1" operator="equal">
      <formula>"P"</formula>
    </cfRule>
  </conditionalFormatting>
  <conditionalFormatting sqref="S56">
    <cfRule type="cellIs" dxfId="3852" priority="6950" stopIfTrue="1" operator="equal">
      <formula>"E"</formula>
    </cfRule>
    <cfRule type="cellIs" dxfId="3851" priority="6951" stopIfTrue="1" operator="equal">
      <formula>"P"</formula>
    </cfRule>
  </conditionalFormatting>
  <conditionalFormatting sqref="T56">
    <cfRule type="cellIs" dxfId="3850" priority="6945" stopIfTrue="1" operator="equal">
      <formula>"P"</formula>
    </cfRule>
    <cfRule type="cellIs" dxfId="3849" priority="6946" stopIfTrue="1" operator="equal">
      <formula>"E"</formula>
    </cfRule>
    <cfRule type="cellIs" dxfId="3848" priority="6947" stopIfTrue="1" operator="equal">
      <formula>"P"</formula>
    </cfRule>
    <cfRule type="cellIs" dxfId="3847" priority="6948" stopIfTrue="1" operator="equal">
      <formula>"E"</formula>
    </cfRule>
    <cfRule type="cellIs" dxfId="3846" priority="6949" stopIfTrue="1" operator="equal">
      <formula>"P"</formula>
    </cfRule>
  </conditionalFormatting>
  <conditionalFormatting sqref="T56">
    <cfRule type="cellIs" dxfId="3845" priority="6943" stopIfTrue="1" operator="equal">
      <formula>"E"</formula>
    </cfRule>
    <cfRule type="cellIs" dxfId="3844" priority="6944" stopIfTrue="1" operator="equal">
      <formula>"P"</formula>
    </cfRule>
  </conditionalFormatting>
  <conditionalFormatting sqref="V30">
    <cfRule type="cellIs" dxfId="3843" priority="6941" stopIfTrue="1" operator="equal">
      <formula>"E"</formula>
    </cfRule>
    <cfRule type="cellIs" dxfId="3842" priority="6942" stopIfTrue="1" operator="equal">
      <formula>"P"</formula>
    </cfRule>
  </conditionalFormatting>
  <conditionalFormatting sqref="AA30">
    <cfRule type="cellIs" dxfId="3841" priority="6939" stopIfTrue="1" operator="equal">
      <formula>"E"</formula>
    </cfRule>
    <cfRule type="cellIs" dxfId="3840" priority="6940" stopIfTrue="1" operator="equal">
      <formula>"P"</formula>
    </cfRule>
  </conditionalFormatting>
  <conditionalFormatting sqref="AB13:AC13 AE13:AG13 AI13:AM13">
    <cfRule type="cellIs" dxfId="3839" priority="6884" stopIfTrue="1" operator="equal">
      <formula>"e"</formula>
    </cfRule>
    <cfRule type="cellIs" dxfId="3838" priority="6885" stopIfTrue="1" operator="equal">
      <formula>"p"</formula>
    </cfRule>
    <cfRule type="cellIs" dxfId="3837" priority="6886" stopIfTrue="1" operator="equal">
      <formula>"e"</formula>
    </cfRule>
  </conditionalFormatting>
  <conditionalFormatting sqref="AB13:AC13 AE13:AG13 AI13:AM13">
    <cfRule type="cellIs" dxfId="3836" priority="6879" stopIfTrue="1" operator="equal">
      <formula>"P"</formula>
    </cfRule>
    <cfRule type="cellIs" dxfId="3835" priority="6880" stopIfTrue="1" operator="equal">
      <formula>"E"</formula>
    </cfRule>
    <cfRule type="cellIs" dxfId="3834" priority="6881" stopIfTrue="1" operator="equal">
      <formula>"P"</formula>
    </cfRule>
    <cfRule type="cellIs" dxfId="3833" priority="6882" stopIfTrue="1" operator="equal">
      <formula>"E"</formula>
    </cfRule>
    <cfRule type="cellIs" dxfId="3832" priority="6883" stopIfTrue="1" operator="equal">
      <formula>"P"</formula>
    </cfRule>
  </conditionalFormatting>
  <conditionalFormatting sqref="AD13">
    <cfRule type="cellIs" dxfId="3831" priority="6876" stopIfTrue="1" operator="equal">
      <formula>"e"</formula>
    </cfRule>
    <cfRule type="cellIs" dxfId="3830" priority="6877" stopIfTrue="1" operator="equal">
      <formula>"p"</formula>
    </cfRule>
    <cfRule type="cellIs" dxfId="3829" priority="6878" stopIfTrue="1" operator="equal">
      <formula>"e"</formula>
    </cfRule>
  </conditionalFormatting>
  <conditionalFormatting sqref="AD13">
    <cfRule type="cellIs" dxfId="3828" priority="6871" stopIfTrue="1" operator="equal">
      <formula>"P"</formula>
    </cfRule>
    <cfRule type="cellIs" dxfId="3827" priority="6872" stopIfTrue="1" operator="equal">
      <formula>"E"</formula>
    </cfRule>
    <cfRule type="cellIs" dxfId="3826" priority="6873" stopIfTrue="1" operator="equal">
      <formula>"P"</formula>
    </cfRule>
    <cfRule type="cellIs" dxfId="3825" priority="6874" stopIfTrue="1" operator="equal">
      <formula>"E"</formula>
    </cfRule>
    <cfRule type="cellIs" dxfId="3824" priority="6875" stopIfTrue="1" operator="equal">
      <formula>"P"</formula>
    </cfRule>
  </conditionalFormatting>
  <conditionalFormatting sqref="AH13">
    <cfRule type="cellIs" dxfId="3823" priority="6868" stopIfTrue="1" operator="equal">
      <formula>"e"</formula>
    </cfRule>
    <cfRule type="cellIs" dxfId="3822" priority="6869" stopIfTrue="1" operator="equal">
      <formula>"p"</formula>
    </cfRule>
    <cfRule type="cellIs" dxfId="3821" priority="6870" stopIfTrue="1" operator="equal">
      <formula>"e"</formula>
    </cfRule>
  </conditionalFormatting>
  <conditionalFormatting sqref="AH13">
    <cfRule type="cellIs" dxfId="3820" priority="6863" stopIfTrue="1" operator="equal">
      <formula>"P"</formula>
    </cfRule>
    <cfRule type="cellIs" dxfId="3819" priority="6864" stopIfTrue="1" operator="equal">
      <formula>"E"</formula>
    </cfRule>
    <cfRule type="cellIs" dxfId="3818" priority="6865" stopIfTrue="1" operator="equal">
      <formula>"P"</formula>
    </cfRule>
    <cfRule type="cellIs" dxfId="3817" priority="6866" stopIfTrue="1" operator="equal">
      <formula>"E"</formula>
    </cfRule>
    <cfRule type="cellIs" dxfId="3816" priority="6867" stopIfTrue="1" operator="equal">
      <formula>"P"</formula>
    </cfRule>
  </conditionalFormatting>
  <conditionalFormatting sqref="AB14:AG14 AI14:AM14">
    <cfRule type="cellIs" dxfId="3815" priority="6858" stopIfTrue="1" operator="equal">
      <formula>"P"</formula>
    </cfRule>
    <cfRule type="cellIs" dxfId="3814" priority="6859" stopIfTrue="1" operator="equal">
      <formula>"E"</formula>
    </cfRule>
    <cfRule type="cellIs" dxfId="3813" priority="6860" stopIfTrue="1" operator="equal">
      <formula>"P"</formula>
    </cfRule>
    <cfRule type="cellIs" dxfId="3812" priority="6861" stopIfTrue="1" operator="equal">
      <formula>"E"</formula>
    </cfRule>
    <cfRule type="cellIs" dxfId="3811" priority="6862" stopIfTrue="1" operator="equal">
      <formula>"P"</formula>
    </cfRule>
  </conditionalFormatting>
  <conditionalFormatting sqref="AH14">
    <cfRule type="cellIs" dxfId="3810" priority="6853" stopIfTrue="1" operator="equal">
      <formula>"P"</formula>
    </cfRule>
    <cfRule type="cellIs" dxfId="3809" priority="6854" stopIfTrue="1" operator="equal">
      <formula>"E"</formula>
    </cfRule>
    <cfRule type="cellIs" dxfId="3808" priority="6855" stopIfTrue="1" operator="equal">
      <formula>"P"</formula>
    </cfRule>
    <cfRule type="cellIs" dxfId="3807" priority="6856" stopIfTrue="1" operator="equal">
      <formula>"E"</formula>
    </cfRule>
    <cfRule type="cellIs" dxfId="3806" priority="6857" stopIfTrue="1" operator="equal">
      <formula>"P"</formula>
    </cfRule>
  </conditionalFormatting>
  <conditionalFormatting sqref="AF16">
    <cfRule type="cellIs" dxfId="3805" priority="6851" stopIfTrue="1" operator="equal">
      <formula>"E"</formula>
    </cfRule>
    <cfRule type="cellIs" dxfId="3804" priority="6852" stopIfTrue="1" operator="equal">
      <formula>"P"</formula>
    </cfRule>
  </conditionalFormatting>
  <conditionalFormatting sqref="AB16:AD16 AF16:AH16 AJ16:AM16">
    <cfRule type="cellIs" dxfId="3803" priority="6846" stopIfTrue="1" operator="equal">
      <formula>"P"</formula>
    </cfRule>
    <cfRule type="cellIs" dxfId="3802" priority="6847" stopIfTrue="1" operator="equal">
      <formula>"E"</formula>
    </cfRule>
    <cfRule type="cellIs" dxfId="3801" priority="6848" stopIfTrue="1" operator="equal">
      <formula>"P"</formula>
    </cfRule>
    <cfRule type="cellIs" dxfId="3800" priority="6849" stopIfTrue="1" operator="equal">
      <formula>"E"</formula>
    </cfRule>
    <cfRule type="cellIs" dxfId="3799" priority="6850" stopIfTrue="1" operator="equal">
      <formula>"P"</formula>
    </cfRule>
  </conditionalFormatting>
  <conditionalFormatting sqref="AF18">
    <cfRule type="cellIs" dxfId="3798" priority="6844" stopIfTrue="1" operator="equal">
      <formula>"E"</formula>
    </cfRule>
    <cfRule type="cellIs" dxfId="3797" priority="6845" stopIfTrue="1" operator="equal">
      <formula>"P"</formula>
    </cfRule>
  </conditionalFormatting>
  <conditionalFormatting sqref="AB18:AM18">
    <cfRule type="cellIs" dxfId="3796" priority="6839" stopIfTrue="1" operator="equal">
      <formula>"P"</formula>
    </cfRule>
    <cfRule type="cellIs" dxfId="3795" priority="6840" stopIfTrue="1" operator="equal">
      <formula>"E"</formula>
    </cfRule>
    <cfRule type="cellIs" dxfId="3794" priority="6841" stopIfTrue="1" operator="equal">
      <formula>"P"</formula>
    </cfRule>
    <cfRule type="cellIs" dxfId="3793" priority="6842" stopIfTrue="1" operator="equal">
      <formula>"E"</formula>
    </cfRule>
    <cfRule type="cellIs" dxfId="3792" priority="6843" stopIfTrue="1" operator="equal">
      <formula>"P"</formula>
    </cfRule>
  </conditionalFormatting>
  <conditionalFormatting sqref="AB18">
    <cfRule type="cellIs" dxfId="3791" priority="6837" stopIfTrue="1" operator="equal">
      <formula>"E"</formula>
    </cfRule>
    <cfRule type="cellIs" dxfId="3790" priority="6838" stopIfTrue="1" operator="equal">
      <formula>"P"</formula>
    </cfRule>
  </conditionalFormatting>
  <conditionalFormatting sqref="AF18">
    <cfRule type="cellIs" dxfId="3789" priority="6835" stopIfTrue="1" operator="equal">
      <formula>"E"</formula>
    </cfRule>
    <cfRule type="cellIs" dxfId="3788" priority="6836" stopIfTrue="1" operator="equal">
      <formula>"P"</formula>
    </cfRule>
  </conditionalFormatting>
  <conditionalFormatting sqref="AJ18">
    <cfRule type="cellIs" dxfId="3787" priority="6833" stopIfTrue="1" operator="equal">
      <formula>"E"</formula>
    </cfRule>
    <cfRule type="cellIs" dxfId="3786" priority="6834" stopIfTrue="1" operator="equal">
      <formula>"P"</formula>
    </cfRule>
  </conditionalFormatting>
  <conditionalFormatting sqref="AK20 AI20 AD20:AG20">
    <cfRule type="cellIs" dxfId="3785" priority="6831" stopIfTrue="1" operator="equal">
      <formula>"E"</formula>
    </cfRule>
    <cfRule type="cellIs" dxfId="3784" priority="6832" stopIfTrue="1" operator="equal">
      <formula>"P"</formula>
    </cfRule>
  </conditionalFormatting>
  <conditionalFormatting sqref="AB20:AM20">
    <cfRule type="cellIs" dxfId="3783" priority="6826" stopIfTrue="1" operator="equal">
      <formula>"P"</formula>
    </cfRule>
    <cfRule type="cellIs" dxfId="3782" priority="6827" stopIfTrue="1" operator="equal">
      <formula>"E"</formula>
    </cfRule>
    <cfRule type="cellIs" dxfId="3781" priority="6828" stopIfTrue="1" operator="equal">
      <formula>"P"</formula>
    </cfRule>
    <cfRule type="cellIs" dxfId="3780" priority="6829" stopIfTrue="1" operator="equal">
      <formula>"E"</formula>
    </cfRule>
    <cfRule type="cellIs" dxfId="3779" priority="6830" stopIfTrue="1" operator="equal">
      <formula>"P"</formula>
    </cfRule>
  </conditionalFormatting>
  <conditionalFormatting sqref="AK22 AI22 AD22:AG22">
    <cfRule type="cellIs" dxfId="3778" priority="6824" stopIfTrue="1" operator="equal">
      <formula>"E"</formula>
    </cfRule>
    <cfRule type="cellIs" dxfId="3777" priority="6825" stopIfTrue="1" operator="equal">
      <formula>"P"</formula>
    </cfRule>
  </conditionalFormatting>
  <conditionalFormatting sqref="AB22:AM22">
    <cfRule type="cellIs" dxfId="3776" priority="6819" stopIfTrue="1" operator="equal">
      <formula>"P"</formula>
    </cfRule>
    <cfRule type="cellIs" dxfId="3775" priority="6820" stopIfTrue="1" operator="equal">
      <formula>"E"</formula>
    </cfRule>
    <cfRule type="cellIs" dxfId="3774" priority="6821" stopIfTrue="1" operator="equal">
      <formula>"P"</formula>
    </cfRule>
    <cfRule type="cellIs" dxfId="3773" priority="6822" stopIfTrue="1" operator="equal">
      <formula>"E"</formula>
    </cfRule>
    <cfRule type="cellIs" dxfId="3772" priority="6823" stopIfTrue="1" operator="equal">
      <formula>"P"</formula>
    </cfRule>
  </conditionalFormatting>
  <conditionalFormatting sqref="AK24 AI24 AD24:AG24">
    <cfRule type="cellIs" dxfId="3771" priority="6817" stopIfTrue="1" operator="equal">
      <formula>"E"</formula>
    </cfRule>
    <cfRule type="cellIs" dxfId="3770" priority="6818" stopIfTrue="1" operator="equal">
      <formula>"P"</formula>
    </cfRule>
  </conditionalFormatting>
  <conditionalFormatting sqref="AB24:AM24">
    <cfRule type="cellIs" dxfId="3769" priority="6812" stopIfTrue="1" operator="equal">
      <formula>"P"</formula>
    </cfRule>
    <cfRule type="cellIs" dxfId="3768" priority="6813" stopIfTrue="1" operator="equal">
      <formula>"E"</formula>
    </cfRule>
    <cfRule type="cellIs" dxfId="3767" priority="6814" stopIfTrue="1" operator="equal">
      <formula>"P"</formula>
    </cfRule>
    <cfRule type="cellIs" dxfId="3766" priority="6815" stopIfTrue="1" operator="equal">
      <formula>"E"</formula>
    </cfRule>
    <cfRule type="cellIs" dxfId="3765" priority="6816" stopIfTrue="1" operator="equal">
      <formula>"P"</formula>
    </cfRule>
  </conditionalFormatting>
  <conditionalFormatting sqref="AB40:AE40 AG40:AH40">
    <cfRule type="cellIs" dxfId="3764" priority="6810" stopIfTrue="1" operator="equal">
      <formula>"E"</formula>
    </cfRule>
    <cfRule type="cellIs" dxfId="3763" priority="6811" stopIfTrue="1" operator="equal">
      <formula>"P"</formula>
    </cfRule>
  </conditionalFormatting>
  <conditionalFormatting sqref="AB40:AE40 AG40:AH40">
    <cfRule type="cellIs" dxfId="3762" priority="6805" stopIfTrue="1" operator="equal">
      <formula>"P"</formula>
    </cfRule>
    <cfRule type="cellIs" dxfId="3761" priority="6806" stopIfTrue="1" operator="equal">
      <formula>"E"</formula>
    </cfRule>
    <cfRule type="cellIs" dxfId="3760" priority="6807" stopIfTrue="1" operator="equal">
      <formula>"P"</formula>
    </cfRule>
    <cfRule type="cellIs" dxfId="3759" priority="6808" stopIfTrue="1" operator="equal">
      <formula>"E"</formula>
    </cfRule>
    <cfRule type="cellIs" dxfId="3758" priority="6809" stopIfTrue="1" operator="equal">
      <formula>"P"</formula>
    </cfRule>
  </conditionalFormatting>
  <conditionalFormatting sqref="AF40">
    <cfRule type="cellIs" dxfId="3757" priority="6803" stopIfTrue="1" operator="equal">
      <formula>"E"</formula>
    </cfRule>
    <cfRule type="cellIs" dxfId="3756" priority="6804" stopIfTrue="1" operator="equal">
      <formula>"P"</formula>
    </cfRule>
  </conditionalFormatting>
  <conditionalFormatting sqref="AF40">
    <cfRule type="cellIs" dxfId="3755" priority="6798" stopIfTrue="1" operator="equal">
      <formula>"P"</formula>
    </cfRule>
    <cfRule type="cellIs" dxfId="3754" priority="6799" stopIfTrue="1" operator="equal">
      <formula>"E"</formula>
    </cfRule>
    <cfRule type="cellIs" dxfId="3753" priority="6800" stopIfTrue="1" operator="equal">
      <formula>"P"</formula>
    </cfRule>
    <cfRule type="cellIs" dxfId="3752" priority="6801" stopIfTrue="1" operator="equal">
      <formula>"E"</formula>
    </cfRule>
    <cfRule type="cellIs" dxfId="3751" priority="6802" stopIfTrue="1" operator="equal">
      <formula>"P"</formula>
    </cfRule>
  </conditionalFormatting>
  <conditionalFormatting sqref="AB52:AK52">
    <cfRule type="cellIs" dxfId="3750" priority="6796" stopIfTrue="1" operator="equal">
      <formula>"E"</formula>
    </cfRule>
    <cfRule type="cellIs" dxfId="3749" priority="6797" stopIfTrue="1" operator="equal">
      <formula>"P"</formula>
    </cfRule>
  </conditionalFormatting>
  <conditionalFormatting sqref="AB52:AK52">
    <cfRule type="cellIs" dxfId="3748" priority="6791" stopIfTrue="1" operator="equal">
      <formula>"P"</formula>
    </cfRule>
    <cfRule type="cellIs" dxfId="3747" priority="6792" stopIfTrue="1" operator="equal">
      <formula>"E"</formula>
    </cfRule>
    <cfRule type="cellIs" dxfId="3746" priority="6793" stopIfTrue="1" operator="equal">
      <formula>"P"</formula>
    </cfRule>
    <cfRule type="cellIs" dxfId="3745" priority="6794" stopIfTrue="1" operator="equal">
      <formula>"E"</formula>
    </cfRule>
    <cfRule type="cellIs" dxfId="3744" priority="6795" stopIfTrue="1" operator="equal">
      <formula>"P"</formula>
    </cfRule>
  </conditionalFormatting>
  <conditionalFormatting sqref="AF174">
    <cfRule type="cellIs" dxfId="3743" priority="6739" stopIfTrue="1" operator="equal">
      <formula>"E"</formula>
    </cfRule>
    <cfRule type="cellIs" dxfId="3742" priority="6740" stopIfTrue="1" operator="equal">
      <formula>"P"</formula>
    </cfRule>
  </conditionalFormatting>
  <conditionalFormatting sqref="AB174:AF174 AH174:AJ174 AL174:AM174">
    <cfRule type="cellIs" dxfId="3741" priority="6734" stopIfTrue="1" operator="equal">
      <formula>"P"</formula>
    </cfRule>
    <cfRule type="cellIs" dxfId="3740" priority="6735" stopIfTrue="1" operator="equal">
      <formula>"E"</formula>
    </cfRule>
    <cfRule type="cellIs" dxfId="3739" priority="6736" stopIfTrue="1" operator="equal">
      <formula>"P"</formula>
    </cfRule>
    <cfRule type="cellIs" dxfId="3738" priority="6737" stopIfTrue="1" operator="equal">
      <formula>"E"</formula>
    </cfRule>
    <cfRule type="cellIs" dxfId="3737" priority="6738" stopIfTrue="1" operator="equal">
      <formula>"P"</formula>
    </cfRule>
  </conditionalFormatting>
  <conditionalFormatting sqref="AG174">
    <cfRule type="cellIs" dxfId="3736" priority="6729" stopIfTrue="1" operator="equal">
      <formula>"P"</formula>
    </cfRule>
    <cfRule type="cellIs" dxfId="3735" priority="6730" stopIfTrue="1" operator="equal">
      <formula>"E"</formula>
    </cfRule>
    <cfRule type="cellIs" dxfId="3734" priority="6731" stopIfTrue="1" operator="equal">
      <formula>"P"</formula>
    </cfRule>
    <cfRule type="cellIs" dxfId="3733" priority="6732" stopIfTrue="1" operator="equal">
      <formula>"E"</formula>
    </cfRule>
    <cfRule type="cellIs" dxfId="3732" priority="6733" stopIfTrue="1" operator="equal">
      <formula>"P"</formula>
    </cfRule>
  </conditionalFormatting>
  <conditionalFormatting sqref="AK174">
    <cfRule type="cellIs" dxfId="3731" priority="6724" stopIfTrue="1" operator="equal">
      <formula>"P"</formula>
    </cfRule>
    <cfRule type="cellIs" dxfId="3730" priority="6725" stopIfTrue="1" operator="equal">
      <formula>"E"</formula>
    </cfRule>
    <cfRule type="cellIs" dxfId="3729" priority="6726" stopIfTrue="1" operator="equal">
      <formula>"P"</formula>
    </cfRule>
    <cfRule type="cellIs" dxfId="3728" priority="6727" stopIfTrue="1" operator="equal">
      <formula>"E"</formula>
    </cfRule>
    <cfRule type="cellIs" dxfId="3727" priority="6728" stopIfTrue="1" operator="equal">
      <formula>"P"</formula>
    </cfRule>
  </conditionalFormatting>
  <conditionalFormatting sqref="BA191:BD191">
    <cfRule type="cellIs" dxfId="3726" priority="6415" stopIfTrue="1" operator="equal">
      <formula>"P"</formula>
    </cfRule>
    <cfRule type="cellIs" dxfId="3725" priority="6416" stopIfTrue="1" operator="equal">
      <formula>"E"</formula>
    </cfRule>
    <cfRule type="cellIs" dxfId="3724" priority="6417" stopIfTrue="1" operator="equal">
      <formula>"P"</formula>
    </cfRule>
    <cfRule type="cellIs" dxfId="3723" priority="6418" stopIfTrue="1" operator="equal">
      <formula>"E"</formula>
    </cfRule>
    <cfRule type="cellIs" dxfId="3722" priority="6419" stopIfTrue="1" operator="equal">
      <formula>"P"</formula>
    </cfRule>
  </conditionalFormatting>
  <conditionalFormatting sqref="R13">
    <cfRule type="cellIs" dxfId="3721" priority="6579" stopIfTrue="1" operator="equal">
      <formula>"E"</formula>
    </cfRule>
    <cfRule type="cellIs" dxfId="3720" priority="6580" stopIfTrue="1" operator="equal">
      <formula>"P"</formula>
    </cfRule>
  </conditionalFormatting>
  <conditionalFormatting sqref="R13">
    <cfRule type="cellIs" dxfId="3719" priority="6574" stopIfTrue="1" operator="equal">
      <formula>"P"</formula>
    </cfRule>
    <cfRule type="cellIs" dxfId="3718" priority="6575" stopIfTrue="1" operator="equal">
      <formula>"E"</formula>
    </cfRule>
    <cfRule type="cellIs" dxfId="3717" priority="6576" stopIfTrue="1" operator="equal">
      <formula>"P"</formula>
    </cfRule>
    <cfRule type="cellIs" dxfId="3716" priority="6577" stopIfTrue="1" operator="equal">
      <formula>"E"</formula>
    </cfRule>
    <cfRule type="cellIs" dxfId="3715" priority="6578" stopIfTrue="1" operator="equal">
      <formula>"P"</formula>
    </cfRule>
  </conditionalFormatting>
  <conditionalFormatting sqref="Z13">
    <cfRule type="cellIs" dxfId="3714" priority="6571" stopIfTrue="1" operator="equal">
      <formula>"e"</formula>
    </cfRule>
    <cfRule type="cellIs" dxfId="3713" priority="6572" stopIfTrue="1" operator="equal">
      <formula>"p"</formula>
    </cfRule>
    <cfRule type="cellIs" dxfId="3712" priority="6573" stopIfTrue="1" operator="equal">
      <formula>"e"</formula>
    </cfRule>
  </conditionalFormatting>
  <conditionalFormatting sqref="Z13">
    <cfRule type="cellIs" dxfId="3711" priority="6566" stopIfTrue="1" operator="equal">
      <formula>"P"</formula>
    </cfRule>
    <cfRule type="cellIs" dxfId="3710" priority="6567" stopIfTrue="1" operator="equal">
      <formula>"E"</formula>
    </cfRule>
    <cfRule type="cellIs" dxfId="3709" priority="6568" stopIfTrue="1" operator="equal">
      <formula>"P"</formula>
    </cfRule>
    <cfRule type="cellIs" dxfId="3708" priority="6569" stopIfTrue="1" operator="equal">
      <formula>"E"</formula>
    </cfRule>
    <cfRule type="cellIs" dxfId="3707" priority="6570" stopIfTrue="1" operator="equal">
      <formula>"P"</formula>
    </cfRule>
  </conditionalFormatting>
  <conditionalFormatting sqref="AE16">
    <cfRule type="cellIs" dxfId="3706" priority="6561" stopIfTrue="1" operator="equal">
      <formula>"P"</formula>
    </cfRule>
    <cfRule type="cellIs" dxfId="3705" priority="6562" stopIfTrue="1" operator="equal">
      <formula>"E"</formula>
    </cfRule>
    <cfRule type="cellIs" dxfId="3704" priority="6563" stopIfTrue="1" operator="equal">
      <formula>"P"</formula>
    </cfRule>
    <cfRule type="cellIs" dxfId="3703" priority="6564" stopIfTrue="1" operator="equal">
      <formula>"E"</formula>
    </cfRule>
    <cfRule type="cellIs" dxfId="3702" priority="6565" stopIfTrue="1" operator="equal">
      <formula>"P"</formula>
    </cfRule>
  </conditionalFormatting>
  <conditionalFormatting sqref="AI16">
    <cfRule type="cellIs" dxfId="3701" priority="6556" stopIfTrue="1" operator="equal">
      <formula>"P"</formula>
    </cfRule>
    <cfRule type="cellIs" dxfId="3700" priority="6557" stopIfTrue="1" operator="equal">
      <formula>"E"</formula>
    </cfRule>
    <cfRule type="cellIs" dxfId="3699" priority="6558" stopIfTrue="1" operator="equal">
      <formula>"P"</formula>
    </cfRule>
    <cfRule type="cellIs" dxfId="3698" priority="6559" stopIfTrue="1" operator="equal">
      <formula>"E"</formula>
    </cfRule>
    <cfRule type="cellIs" dxfId="3697" priority="6560" stopIfTrue="1" operator="equal">
      <formula>"P"</formula>
    </cfRule>
  </conditionalFormatting>
  <conditionalFormatting sqref="BE173:BJ173 Z173:AJ173">
    <cfRule type="cellIs" dxfId="3696" priority="6554" stopIfTrue="1" operator="equal">
      <formula>"E"</formula>
    </cfRule>
    <cfRule type="cellIs" dxfId="3695" priority="6555" stopIfTrue="1" operator="equal">
      <formula>"P"</formula>
    </cfRule>
  </conditionalFormatting>
  <conditionalFormatting sqref="Z173:AJ173">
    <cfRule type="cellIs" dxfId="3694" priority="6549" stopIfTrue="1" operator="equal">
      <formula>"P"</formula>
    </cfRule>
    <cfRule type="cellIs" dxfId="3693" priority="6550" stopIfTrue="1" operator="equal">
      <formula>"E"</formula>
    </cfRule>
    <cfRule type="cellIs" dxfId="3692" priority="6551" stopIfTrue="1" operator="equal">
      <formula>"P"</formula>
    </cfRule>
    <cfRule type="cellIs" dxfId="3691" priority="6552" stopIfTrue="1" operator="equal">
      <formula>"E"</formula>
    </cfRule>
    <cfRule type="cellIs" dxfId="3690" priority="6553" stopIfTrue="1" operator="equal">
      <formula>"P"</formula>
    </cfRule>
  </conditionalFormatting>
  <conditionalFormatting sqref="BA173:BD173">
    <cfRule type="cellIs" dxfId="3689" priority="6547" stopIfTrue="1" operator="equal">
      <formula>"E"</formula>
    </cfRule>
    <cfRule type="cellIs" dxfId="3688" priority="6548" stopIfTrue="1" operator="equal">
      <formula>"P"</formula>
    </cfRule>
  </conditionalFormatting>
  <conditionalFormatting sqref="BA173:BD173">
    <cfRule type="cellIs" dxfId="3687" priority="6542" stopIfTrue="1" operator="equal">
      <formula>"P"</formula>
    </cfRule>
    <cfRule type="cellIs" dxfId="3686" priority="6543" stopIfTrue="1" operator="equal">
      <formula>"E"</formula>
    </cfRule>
    <cfRule type="cellIs" dxfId="3685" priority="6544" stopIfTrue="1" operator="equal">
      <formula>"P"</formula>
    </cfRule>
    <cfRule type="cellIs" dxfId="3684" priority="6545" stopIfTrue="1" operator="equal">
      <formula>"E"</formula>
    </cfRule>
    <cfRule type="cellIs" dxfId="3683" priority="6546" stopIfTrue="1" operator="equal">
      <formula>"P"</formula>
    </cfRule>
  </conditionalFormatting>
  <conditionalFormatting sqref="AN173:AR173">
    <cfRule type="cellIs" dxfId="3682" priority="6538" stopIfTrue="1" operator="equal">
      <formula>"E"</formula>
    </cfRule>
    <cfRule type="cellIs" dxfId="3681" priority="6539" stopIfTrue="1" operator="equal">
      <formula>"P"</formula>
    </cfRule>
  </conditionalFormatting>
  <conditionalFormatting sqref="AK173:AM173">
    <cfRule type="cellIs" dxfId="3680" priority="6540" stopIfTrue="1" operator="equal">
      <formula>"E"</formula>
    </cfRule>
    <cfRule type="cellIs" dxfId="3679" priority="6541" stopIfTrue="1" operator="equal">
      <formula>"P"</formula>
    </cfRule>
  </conditionalFormatting>
  <conditionalFormatting sqref="AS173:AV173">
    <cfRule type="cellIs" dxfId="3678" priority="6536" stopIfTrue="1" operator="equal">
      <formula>"E"</formula>
    </cfRule>
    <cfRule type="cellIs" dxfId="3677" priority="6537" stopIfTrue="1" operator="equal">
      <formula>"P"</formula>
    </cfRule>
  </conditionalFormatting>
  <conditionalFormatting sqref="AW173:AZ173">
    <cfRule type="cellIs" dxfId="3676" priority="6534" stopIfTrue="1" operator="equal">
      <formula>"E"</formula>
    </cfRule>
    <cfRule type="cellIs" dxfId="3675" priority="6535" stopIfTrue="1" operator="equal">
      <formula>"P"</formula>
    </cfRule>
  </conditionalFormatting>
  <conditionalFormatting sqref="BK173">
    <cfRule type="cellIs" dxfId="3674" priority="6532" stopIfTrue="1" operator="equal">
      <formula>"E"</formula>
    </cfRule>
    <cfRule type="cellIs" dxfId="3673" priority="6533" stopIfTrue="1" operator="equal">
      <formula>"P"</formula>
    </cfRule>
  </conditionalFormatting>
  <conditionalFormatting sqref="R281:S281 W281">
    <cfRule type="cellIs" dxfId="3672" priority="6473" stopIfTrue="1" operator="equal">
      <formula>"E"</formula>
    </cfRule>
    <cfRule type="cellIs" dxfId="3671" priority="6474" stopIfTrue="1" operator="equal">
      <formula>"P"</formula>
    </cfRule>
  </conditionalFormatting>
  <conditionalFormatting sqref="R281:Y281 BL281">
    <cfRule type="cellIs" dxfId="3670" priority="6468" stopIfTrue="1" operator="equal">
      <formula>"P"</formula>
    </cfRule>
    <cfRule type="cellIs" dxfId="3669" priority="6469" stopIfTrue="1" operator="equal">
      <formula>"E"</formula>
    </cfRule>
    <cfRule type="cellIs" dxfId="3668" priority="6470" stopIfTrue="1" operator="equal">
      <formula>"P"</formula>
    </cfRule>
    <cfRule type="cellIs" dxfId="3667" priority="6471" stopIfTrue="1" operator="equal">
      <formula>"E"</formula>
    </cfRule>
    <cfRule type="cellIs" dxfId="3666" priority="6472" stopIfTrue="1" operator="equal">
      <formula>"P"</formula>
    </cfRule>
  </conditionalFormatting>
  <conditionalFormatting sqref="BE281:BJ281">
    <cfRule type="cellIs" dxfId="3665" priority="6466" stopIfTrue="1" operator="equal">
      <formula>"E"</formula>
    </cfRule>
    <cfRule type="cellIs" dxfId="3664" priority="6467" stopIfTrue="1" operator="equal">
      <formula>"P"</formula>
    </cfRule>
  </conditionalFormatting>
  <conditionalFormatting sqref="BA281:BD281">
    <cfRule type="cellIs" dxfId="3663" priority="6459" stopIfTrue="1" operator="equal">
      <formula>"E"</formula>
    </cfRule>
    <cfRule type="cellIs" dxfId="3662" priority="6460" stopIfTrue="1" operator="equal">
      <formula>"P"</formula>
    </cfRule>
  </conditionalFormatting>
  <conditionalFormatting sqref="BA281:BD281">
    <cfRule type="cellIs" dxfId="3661" priority="6454" stopIfTrue="1" operator="equal">
      <formula>"P"</formula>
    </cfRule>
    <cfRule type="cellIs" dxfId="3660" priority="6455" stopIfTrue="1" operator="equal">
      <formula>"E"</formula>
    </cfRule>
    <cfRule type="cellIs" dxfId="3659" priority="6456" stopIfTrue="1" operator="equal">
      <formula>"P"</formula>
    </cfRule>
    <cfRule type="cellIs" dxfId="3658" priority="6457" stopIfTrue="1" operator="equal">
      <formula>"E"</formula>
    </cfRule>
    <cfRule type="cellIs" dxfId="3657" priority="6458" stopIfTrue="1" operator="equal">
      <formula>"P"</formula>
    </cfRule>
  </conditionalFormatting>
  <conditionalFormatting sqref="AN281:AR281">
    <cfRule type="cellIs" dxfId="3656" priority="6450" stopIfTrue="1" operator="equal">
      <formula>"E"</formula>
    </cfRule>
    <cfRule type="cellIs" dxfId="3655" priority="6451" stopIfTrue="1" operator="equal">
      <formula>"P"</formula>
    </cfRule>
  </conditionalFormatting>
  <conditionalFormatting sqref="AK281:AM281">
    <cfRule type="cellIs" dxfId="3654" priority="6452" stopIfTrue="1" operator="equal">
      <formula>"E"</formula>
    </cfRule>
    <cfRule type="cellIs" dxfId="3653" priority="6453" stopIfTrue="1" operator="equal">
      <formula>"P"</formula>
    </cfRule>
  </conditionalFormatting>
  <conditionalFormatting sqref="AS281:AV281">
    <cfRule type="cellIs" dxfId="3652" priority="6448" stopIfTrue="1" operator="equal">
      <formula>"E"</formula>
    </cfRule>
    <cfRule type="cellIs" dxfId="3651" priority="6449" stopIfTrue="1" operator="equal">
      <formula>"P"</formula>
    </cfRule>
  </conditionalFormatting>
  <conditionalFormatting sqref="AW281:AZ281">
    <cfRule type="cellIs" dxfId="3650" priority="6446" stopIfTrue="1" operator="equal">
      <formula>"E"</formula>
    </cfRule>
    <cfRule type="cellIs" dxfId="3649" priority="6447" stopIfTrue="1" operator="equal">
      <formula>"P"</formula>
    </cfRule>
  </conditionalFormatting>
  <conditionalFormatting sqref="BK281">
    <cfRule type="cellIs" dxfId="3648" priority="6444" stopIfTrue="1" operator="equal">
      <formula>"E"</formula>
    </cfRule>
    <cfRule type="cellIs" dxfId="3647" priority="6445" stopIfTrue="1" operator="equal">
      <formula>"P"</formula>
    </cfRule>
  </conditionalFormatting>
  <conditionalFormatting sqref="AK179">
    <cfRule type="cellIs" dxfId="3646" priority="6441" stopIfTrue="1" operator="equal">
      <formula>"e"</formula>
    </cfRule>
    <cfRule type="cellIs" dxfId="3645" priority="6442" stopIfTrue="1" operator="equal">
      <formula>"p"</formula>
    </cfRule>
    <cfRule type="cellIs" dxfId="3644" priority="6443" stopIfTrue="1" operator="equal">
      <formula>"e"</formula>
    </cfRule>
  </conditionalFormatting>
  <conditionalFormatting sqref="AK179">
    <cfRule type="cellIs" dxfId="3643" priority="6436" stopIfTrue="1" operator="equal">
      <formula>"P"</formula>
    </cfRule>
    <cfRule type="cellIs" dxfId="3642" priority="6437" stopIfTrue="1" operator="equal">
      <formula>"E"</formula>
    </cfRule>
    <cfRule type="cellIs" dxfId="3641" priority="6438" stopIfTrue="1" operator="equal">
      <formula>"P"</formula>
    </cfRule>
    <cfRule type="cellIs" dxfId="3640" priority="6439" stopIfTrue="1" operator="equal">
      <formula>"E"</formula>
    </cfRule>
    <cfRule type="cellIs" dxfId="3639" priority="6440" stopIfTrue="1" operator="equal">
      <formula>"P"</formula>
    </cfRule>
  </conditionalFormatting>
  <conditionalFormatting sqref="R191:S191 W191">
    <cfRule type="cellIs" dxfId="3638" priority="6434" stopIfTrue="1" operator="equal">
      <formula>"E"</formula>
    </cfRule>
    <cfRule type="cellIs" dxfId="3637" priority="6435" stopIfTrue="1" operator="equal">
      <formula>"P"</formula>
    </cfRule>
  </conditionalFormatting>
  <conditionalFormatting sqref="O191:Y191">
    <cfRule type="cellIs" dxfId="3636" priority="6429" stopIfTrue="1" operator="equal">
      <formula>"P"</formula>
    </cfRule>
    <cfRule type="cellIs" dxfId="3635" priority="6430" stopIfTrue="1" operator="equal">
      <formula>"E"</formula>
    </cfRule>
    <cfRule type="cellIs" dxfId="3634" priority="6431" stopIfTrue="1" operator="equal">
      <formula>"P"</formula>
    </cfRule>
    <cfRule type="cellIs" dxfId="3633" priority="6432" stopIfTrue="1" operator="equal">
      <formula>"E"</formula>
    </cfRule>
    <cfRule type="cellIs" dxfId="3632" priority="6433" stopIfTrue="1" operator="equal">
      <formula>"P"</formula>
    </cfRule>
  </conditionalFormatting>
  <conditionalFormatting sqref="BE191:BF191 Z191:AJ191">
    <cfRule type="cellIs" dxfId="3631" priority="6427" stopIfTrue="1" operator="equal">
      <formula>"E"</formula>
    </cfRule>
    <cfRule type="cellIs" dxfId="3630" priority="6428" stopIfTrue="1" operator="equal">
      <formula>"P"</formula>
    </cfRule>
  </conditionalFormatting>
  <conditionalFormatting sqref="Z191:AJ191">
    <cfRule type="cellIs" dxfId="3629" priority="6422" stopIfTrue="1" operator="equal">
      <formula>"P"</formula>
    </cfRule>
    <cfRule type="cellIs" dxfId="3628" priority="6423" stopIfTrue="1" operator="equal">
      <formula>"E"</formula>
    </cfRule>
    <cfRule type="cellIs" dxfId="3627" priority="6424" stopIfTrue="1" operator="equal">
      <formula>"P"</formula>
    </cfRule>
    <cfRule type="cellIs" dxfId="3626" priority="6425" stopIfTrue="1" operator="equal">
      <formula>"E"</formula>
    </cfRule>
    <cfRule type="cellIs" dxfId="3625" priority="6426" stopIfTrue="1" operator="equal">
      <formula>"P"</formula>
    </cfRule>
  </conditionalFormatting>
  <conditionalFormatting sqref="BA191:BD191">
    <cfRule type="cellIs" dxfId="3624" priority="6420" stopIfTrue="1" operator="equal">
      <formula>"E"</formula>
    </cfRule>
    <cfRule type="cellIs" dxfId="3623" priority="6421" stopIfTrue="1" operator="equal">
      <formula>"P"</formula>
    </cfRule>
  </conditionalFormatting>
  <conditionalFormatting sqref="AN191:AR191">
    <cfRule type="cellIs" dxfId="3622" priority="6411" stopIfTrue="1" operator="equal">
      <formula>"E"</formula>
    </cfRule>
    <cfRule type="cellIs" dxfId="3621" priority="6412" stopIfTrue="1" operator="equal">
      <formula>"P"</formula>
    </cfRule>
  </conditionalFormatting>
  <conditionalFormatting sqref="AK191:AM191">
    <cfRule type="cellIs" dxfId="3620" priority="6413" stopIfTrue="1" operator="equal">
      <formula>"E"</formula>
    </cfRule>
    <cfRule type="cellIs" dxfId="3619" priority="6414" stopIfTrue="1" operator="equal">
      <formula>"P"</formula>
    </cfRule>
  </conditionalFormatting>
  <conditionalFormatting sqref="AS191:AV191">
    <cfRule type="cellIs" dxfId="3618" priority="6409" stopIfTrue="1" operator="equal">
      <formula>"E"</formula>
    </cfRule>
    <cfRule type="cellIs" dxfId="3617" priority="6410" stopIfTrue="1" operator="equal">
      <formula>"P"</formula>
    </cfRule>
  </conditionalFormatting>
  <conditionalFormatting sqref="AW191:AZ191">
    <cfRule type="cellIs" dxfId="3616" priority="6407" stopIfTrue="1" operator="equal">
      <formula>"E"</formula>
    </cfRule>
    <cfRule type="cellIs" dxfId="3615" priority="6408" stopIfTrue="1" operator="equal">
      <formula>"P"</formula>
    </cfRule>
  </conditionalFormatting>
  <conditionalFormatting sqref="BJ191">
    <cfRule type="cellIs" dxfId="3614" priority="6405" stopIfTrue="1" operator="equal">
      <formula>"E"</formula>
    </cfRule>
    <cfRule type="cellIs" dxfId="3613" priority="6406" stopIfTrue="1" operator="equal">
      <formula>"P"</formula>
    </cfRule>
  </conditionalFormatting>
  <conditionalFormatting sqref="BK319:BL319">
    <cfRule type="cellIs" dxfId="3612" priority="6367" stopIfTrue="1" operator="equal">
      <formula>"e"</formula>
    </cfRule>
    <cfRule type="cellIs" dxfId="3611" priority="6368" stopIfTrue="1" operator="equal">
      <formula>"p"</formula>
    </cfRule>
    <cfRule type="cellIs" dxfId="3610" priority="6369" stopIfTrue="1" operator="equal">
      <formula>"e"</formula>
    </cfRule>
  </conditionalFormatting>
  <conditionalFormatting sqref="BK319:BL319">
    <cfRule type="cellIs" dxfId="3609" priority="6362" stopIfTrue="1" operator="equal">
      <formula>"P"</formula>
    </cfRule>
    <cfRule type="cellIs" dxfId="3608" priority="6363" stopIfTrue="1" operator="equal">
      <formula>"E"</formula>
    </cfRule>
    <cfRule type="cellIs" dxfId="3607" priority="6364" stopIfTrue="1" operator="equal">
      <formula>"P"</formula>
    </cfRule>
    <cfRule type="cellIs" dxfId="3606" priority="6365" stopIfTrue="1" operator="equal">
      <formula>"E"</formula>
    </cfRule>
    <cfRule type="cellIs" dxfId="3605" priority="6366" stopIfTrue="1" operator="equal">
      <formula>"P"</formula>
    </cfRule>
  </conditionalFormatting>
  <conditionalFormatting sqref="U245">
    <cfRule type="cellIs" dxfId="3604" priority="6351" stopIfTrue="1" operator="equal">
      <formula>"e"</formula>
    </cfRule>
    <cfRule type="cellIs" dxfId="3603" priority="6352" stopIfTrue="1" operator="equal">
      <formula>"p"</formula>
    </cfRule>
    <cfRule type="cellIs" dxfId="3602" priority="6353" stopIfTrue="1" operator="equal">
      <formula>"e"</formula>
    </cfRule>
  </conditionalFormatting>
  <conditionalFormatting sqref="U245">
    <cfRule type="cellIs" dxfId="3601" priority="6346" stopIfTrue="1" operator="equal">
      <formula>"P"</formula>
    </cfRule>
    <cfRule type="cellIs" dxfId="3600" priority="6347" stopIfTrue="1" operator="equal">
      <formula>"E"</formula>
    </cfRule>
    <cfRule type="cellIs" dxfId="3599" priority="6348" stopIfTrue="1" operator="equal">
      <formula>"P"</formula>
    </cfRule>
    <cfRule type="cellIs" dxfId="3598" priority="6349" stopIfTrue="1" operator="equal">
      <formula>"E"</formula>
    </cfRule>
    <cfRule type="cellIs" dxfId="3597" priority="6350" stopIfTrue="1" operator="equal">
      <formula>"P"</formula>
    </cfRule>
  </conditionalFormatting>
  <conditionalFormatting sqref="S245">
    <cfRule type="cellIs" dxfId="3596" priority="6343" stopIfTrue="1" operator="equal">
      <formula>"e"</formula>
    </cfRule>
    <cfRule type="cellIs" dxfId="3595" priority="6344" stopIfTrue="1" operator="equal">
      <formula>"p"</formula>
    </cfRule>
    <cfRule type="cellIs" dxfId="3594" priority="6345" stopIfTrue="1" operator="equal">
      <formula>"e"</formula>
    </cfRule>
  </conditionalFormatting>
  <conditionalFormatting sqref="S245">
    <cfRule type="cellIs" dxfId="3593" priority="6338" stopIfTrue="1" operator="equal">
      <formula>"P"</formula>
    </cfRule>
    <cfRule type="cellIs" dxfId="3592" priority="6339" stopIfTrue="1" operator="equal">
      <formula>"E"</formula>
    </cfRule>
    <cfRule type="cellIs" dxfId="3591" priority="6340" stopIfTrue="1" operator="equal">
      <formula>"P"</formula>
    </cfRule>
    <cfRule type="cellIs" dxfId="3590" priority="6341" stopIfTrue="1" operator="equal">
      <formula>"E"</formula>
    </cfRule>
    <cfRule type="cellIs" dxfId="3589" priority="6342" stopIfTrue="1" operator="equal">
      <formula>"P"</formula>
    </cfRule>
  </conditionalFormatting>
  <conditionalFormatting sqref="AM247">
    <cfRule type="cellIs" dxfId="3588" priority="6333" stopIfTrue="1" operator="equal">
      <formula>"e"</formula>
    </cfRule>
    <cfRule type="cellIs" dxfId="3587" priority="6334" stopIfTrue="1" operator="equal">
      <formula>"p"</formula>
    </cfRule>
    <cfRule type="cellIs" dxfId="3586" priority="6335" stopIfTrue="1" operator="equal">
      <formula>"e"</formula>
    </cfRule>
  </conditionalFormatting>
  <conditionalFormatting sqref="AM247">
    <cfRule type="cellIs" dxfId="3585" priority="6336" stopIfTrue="1" operator="equal">
      <formula>"E"</formula>
    </cfRule>
    <cfRule type="cellIs" dxfId="3584" priority="6337" stopIfTrue="1" operator="equal">
      <formula>"P"</formula>
    </cfRule>
  </conditionalFormatting>
  <conditionalFormatting sqref="AM247">
    <cfRule type="cellIs" dxfId="3583" priority="6328" stopIfTrue="1" operator="equal">
      <formula>"P"</formula>
    </cfRule>
    <cfRule type="cellIs" dxfId="3582" priority="6329" stopIfTrue="1" operator="equal">
      <formula>"E"</formula>
    </cfRule>
    <cfRule type="cellIs" dxfId="3581" priority="6330" stopIfTrue="1" operator="equal">
      <formula>"P"</formula>
    </cfRule>
    <cfRule type="cellIs" dxfId="3580" priority="6331" stopIfTrue="1" operator="equal">
      <formula>"E"</formula>
    </cfRule>
    <cfRule type="cellIs" dxfId="3579" priority="6332" stopIfTrue="1" operator="equal">
      <formula>"P"</formula>
    </cfRule>
  </conditionalFormatting>
  <conditionalFormatting sqref="BJ247">
    <cfRule type="cellIs" dxfId="3578" priority="6313" stopIfTrue="1" operator="equal">
      <formula>"e"</formula>
    </cfRule>
    <cfRule type="cellIs" dxfId="3577" priority="6314" stopIfTrue="1" operator="equal">
      <formula>"p"</formula>
    </cfRule>
    <cfRule type="cellIs" dxfId="3576" priority="6315" stopIfTrue="1" operator="equal">
      <formula>"e"</formula>
    </cfRule>
  </conditionalFormatting>
  <conditionalFormatting sqref="BJ247">
    <cfRule type="cellIs" dxfId="3575" priority="6316" stopIfTrue="1" operator="equal">
      <formula>"E"</formula>
    </cfRule>
    <cfRule type="cellIs" dxfId="3574" priority="6317" stopIfTrue="1" operator="equal">
      <formula>"P"</formula>
    </cfRule>
  </conditionalFormatting>
  <conditionalFormatting sqref="BJ247">
    <cfRule type="cellIs" dxfId="3573" priority="6308" stopIfTrue="1" operator="equal">
      <formula>"P"</formula>
    </cfRule>
    <cfRule type="cellIs" dxfId="3572" priority="6309" stopIfTrue="1" operator="equal">
      <formula>"E"</formula>
    </cfRule>
    <cfRule type="cellIs" dxfId="3571" priority="6310" stopIfTrue="1" operator="equal">
      <formula>"P"</formula>
    </cfRule>
    <cfRule type="cellIs" dxfId="3570" priority="6311" stopIfTrue="1" operator="equal">
      <formula>"E"</formula>
    </cfRule>
    <cfRule type="cellIs" dxfId="3569" priority="6312" stopIfTrue="1" operator="equal">
      <formula>"P"</formula>
    </cfRule>
  </conditionalFormatting>
  <conditionalFormatting sqref="BF378:BH378">
    <cfRule type="cellIs" dxfId="3568" priority="5031" stopIfTrue="1" operator="equal">
      <formula>"P"</formula>
    </cfRule>
    <cfRule type="cellIs" dxfId="3567" priority="5032" stopIfTrue="1" operator="equal">
      <formula>"E"</formula>
    </cfRule>
    <cfRule type="cellIs" dxfId="3566" priority="5033" stopIfTrue="1" operator="equal">
      <formula>"P"</formula>
    </cfRule>
    <cfRule type="cellIs" dxfId="3565" priority="5034" stopIfTrue="1" operator="equal">
      <formula>"E"</formula>
    </cfRule>
    <cfRule type="cellIs" dxfId="3564" priority="5035" stopIfTrue="1" operator="equal">
      <formula>"P"</formula>
    </cfRule>
  </conditionalFormatting>
  <conditionalFormatting sqref="AE367">
    <cfRule type="cellIs" dxfId="3563" priority="5160" stopIfTrue="1" operator="equal">
      <formula>"P"</formula>
    </cfRule>
    <cfRule type="cellIs" dxfId="3562" priority="5161" stopIfTrue="1" operator="equal">
      <formula>"E"</formula>
    </cfRule>
    <cfRule type="cellIs" dxfId="3561" priority="5162" stopIfTrue="1" operator="equal">
      <formula>"P"</formula>
    </cfRule>
    <cfRule type="cellIs" dxfId="3560" priority="5163" stopIfTrue="1" operator="equal">
      <formula>"E"</formula>
    </cfRule>
    <cfRule type="cellIs" dxfId="3559" priority="5164" stopIfTrue="1" operator="equal">
      <formula>"P"</formula>
    </cfRule>
  </conditionalFormatting>
  <conditionalFormatting sqref="AI367">
    <cfRule type="cellIs" dxfId="3558" priority="5158" stopIfTrue="1" operator="equal">
      <formula>"E"</formula>
    </cfRule>
    <cfRule type="cellIs" dxfId="3557" priority="5159" stopIfTrue="1" operator="equal">
      <formula>"P"</formula>
    </cfRule>
  </conditionalFormatting>
  <conditionalFormatting sqref="AI367">
    <cfRule type="cellIs" dxfId="3556" priority="5153" stopIfTrue="1" operator="equal">
      <formula>"P"</formula>
    </cfRule>
    <cfRule type="cellIs" dxfId="3555" priority="5154" stopIfTrue="1" operator="equal">
      <formula>"E"</formula>
    </cfRule>
    <cfRule type="cellIs" dxfId="3554" priority="5155" stopIfTrue="1" operator="equal">
      <formula>"P"</formula>
    </cfRule>
    <cfRule type="cellIs" dxfId="3553" priority="5156" stopIfTrue="1" operator="equal">
      <formula>"E"</formula>
    </cfRule>
    <cfRule type="cellIs" dxfId="3552" priority="5157" stopIfTrue="1" operator="equal">
      <formula>"P"</formula>
    </cfRule>
  </conditionalFormatting>
  <conditionalFormatting sqref="O377:R377">
    <cfRule type="cellIs" dxfId="3551" priority="5090" stopIfTrue="1" operator="equal">
      <formula>"e"</formula>
    </cfRule>
    <cfRule type="cellIs" dxfId="3550" priority="5091" stopIfTrue="1" operator="equal">
      <formula>"p"</formula>
    </cfRule>
    <cfRule type="cellIs" dxfId="3549" priority="5092" stopIfTrue="1" operator="equal">
      <formula>"e"</formula>
    </cfRule>
  </conditionalFormatting>
  <conditionalFormatting sqref="O375:AA378">
    <cfRule type="cellIs" dxfId="3548" priority="5085" stopIfTrue="1" operator="equal">
      <formula>"P"</formula>
    </cfRule>
    <cfRule type="cellIs" dxfId="3547" priority="5086" stopIfTrue="1" operator="equal">
      <formula>"E"</formula>
    </cfRule>
    <cfRule type="cellIs" dxfId="3546" priority="5087" stopIfTrue="1" operator="equal">
      <formula>"P"</formula>
    </cfRule>
    <cfRule type="cellIs" dxfId="3545" priority="5088" stopIfTrue="1" operator="equal">
      <formula>"E"</formula>
    </cfRule>
    <cfRule type="cellIs" dxfId="3544" priority="5089" stopIfTrue="1" operator="equal">
      <formula>"P"</formula>
    </cfRule>
  </conditionalFormatting>
  <conditionalFormatting sqref="AF358 G355:G358">
    <cfRule type="cellIs" dxfId="3543" priority="5623" stopIfTrue="1" operator="equal">
      <formula>"E"</formula>
    </cfRule>
    <cfRule type="cellIs" dxfId="3542" priority="5624" stopIfTrue="1" operator="equal">
      <formula>"P"</formula>
    </cfRule>
  </conditionalFormatting>
  <conditionalFormatting sqref="O371:R371">
    <cfRule type="cellIs" dxfId="3541" priority="5212" stopIfTrue="1" operator="equal">
      <formula>"e"</formula>
    </cfRule>
    <cfRule type="cellIs" dxfId="3540" priority="5213" stopIfTrue="1" operator="equal">
      <formula>"p"</formula>
    </cfRule>
    <cfRule type="cellIs" dxfId="3539" priority="5214" stopIfTrue="1" operator="equal">
      <formula>"e"</formula>
    </cfRule>
  </conditionalFormatting>
  <conditionalFormatting sqref="O371:R371 U371:AA371">
    <cfRule type="cellIs" dxfId="3538" priority="5207" stopIfTrue="1" operator="equal">
      <formula>"P"</formula>
    </cfRule>
    <cfRule type="cellIs" dxfId="3537" priority="5208" stopIfTrue="1" operator="equal">
      <formula>"E"</formula>
    </cfRule>
    <cfRule type="cellIs" dxfId="3536" priority="5209" stopIfTrue="1" operator="equal">
      <formula>"P"</formula>
    </cfRule>
    <cfRule type="cellIs" dxfId="3535" priority="5210" stopIfTrue="1" operator="equal">
      <formula>"E"</formula>
    </cfRule>
    <cfRule type="cellIs" dxfId="3534" priority="5211" stopIfTrue="1" operator="equal">
      <formula>"P"</formula>
    </cfRule>
  </conditionalFormatting>
  <conditionalFormatting sqref="BJ381:BK381">
    <cfRule type="cellIs" dxfId="3533" priority="4896" stopIfTrue="1" operator="equal">
      <formula>"P"</formula>
    </cfRule>
    <cfRule type="cellIs" dxfId="3532" priority="4897" stopIfTrue="1" operator="equal">
      <formula>"E"</formula>
    </cfRule>
    <cfRule type="cellIs" dxfId="3531" priority="4898" stopIfTrue="1" operator="equal">
      <formula>"P"</formula>
    </cfRule>
    <cfRule type="cellIs" dxfId="3530" priority="4899" stopIfTrue="1" operator="equal">
      <formula>"E"</formula>
    </cfRule>
    <cfRule type="cellIs" dxfId="3529" priority="4900" stopIfTrue="1" operator="equal">
      <formula>"P"</formula>
    </cfRule>
  </conditionalFormatting>
  <conditionalFormatting sqref="Z399">
    <cfRule type="cellIs" dxfId="3528" priority="4356" stopIfTrue="1" operator="equal">
      <formula>"P"</formula>
    </cfRule>
    <cfRule type="cellIs" dxfId="3527" priority="4357" stopIfTrue="1" operator="equal">
      <formula>"E"</formula>
    </cfRule>
    <cfRule type="cellIs" dxfId="3526" priority="4358" stopIfTrue="1" operator="equal">
      <formula>"P"</formula>
    </cfRule>
    <cfRule type="cellIs" dxfId="3525" priority="4359" stopIfTrue="1" operator="equal">
      <formula>"E"</formula>
    </cfRule>
    <cfRule type="cellIs" dxfId="3524" priority="4360" stopIfTrue="1" operator="equal">
      <formula>"P"</formula>
    </cfRule>
  </conditionalFormatting>
  <conditionalFormatting sqref="BL373">
    <cfRule type="cellIs" dxfId="3523" priority="5330" stopIfTrue="1" operator="equal">
      <formula>"e"</formula>
    </cfRule>
    <cfRule type="cellIs" dxfId="3522" priority="5331" stopIfTrue="1" operator="equal">
      <formula>"p"</formula>
    </cfRule>
    <cfRule type="cellIs" dxfId="3521" priority="5332" stopIfTrue="1" operator="equal">
      <formula>"e"</formula>
    </cfRule>
  </conditionalFormatting>
  <conditionalFormatting sqref="BE365:BL366 BE370 BG370:BL370 AF365:AN366 BG372:BL372 BE372 AF372:AN374 BE373:BL374 AF368:AN370 AF367:AH367 AJ367:AL367 AN367 BE368:BL369 BE367:BG367 BI367:BL367">
    <cfRule type="cellIs" dxfId="3520" priority="5325" stopIfTrue="1" operator="equal">
      <formula>"P"</formula>
    </cfRule>
    <cfRule type="cellIs" dxfId="3519" priority="5326" stopIfTrue="1" operator="equal">
      <formula>"E"</formula>
    </cfRule>
    <cfRule type="cellIs" dxfId="3518" priority="5327" stopIfTrue="1" operator="equal">
      <formula>"P"</formula>
    </cfRule>
    <cfRule type="cellIs" dxfId="3517" priority="5328" stopIfTrue="1" operator="equal">
      <formula>"E"</formula>
    </cfRule>
    <cfRule type="cellIs" dxfId="3516" priority="5329" stopIfTrue="1" operator="equal">
      <formula>"P"</formula>
    </cfRule>
  </conditionalFormatting>
  <conditionalFormatting sqref="O366:AA368 O370:AA370 O374:AA374 O372:AA372">
    <cfRule type="cellIs" dxfId="3515" priority="5323" stopIfTrue="1" operator="equal">
      <formula>"E"</formula>
    </cfRule>
    <cfRule type="cellIs" dxfId="3514" priority="5324" stopIfTrue="1" operator="equal">
      <formula>"P"</formula>
    </cfRule>
  </conditionalFormatting>
  <conditionalFormatting sqref="AS351:AV351">
    <cfRule type="cellIs" dxfId="3513" priority="5537" stopIfTrue="1" operator="equal">
      <formula>"e"</formula>
    </cfRule>
    <cfRule type="cellIs" dxfId="3512" priority="5538" stopIfTrue="1" operator="equal">
      <formula>"p"</formula>
    </cfRule>
    <cfRule type="cellIs" dxfId="3511" priority="5539" stopIfTrue="1" operator="equal">
      <formula>"e"</formula>
    </cfRule>
  </conditionalFormatting>
  <conditionalFormatting sqref="AS351:AV352">
    <cfRule type="cellIs" dxfId="3510" priority="5532" stopIfTrue="1" operator="equal">
      <formula>"P"</formula>
    </cfRule>
    <cfRule type="cellIs" dxfId="3509" priority="5533" stopIfTrue="1" operator="equal">
      <formula>"E"</formula>
    </cfRule>
    <cfRule type="cellIs" dxfId="3508" priority="5534" stopIfTrue="1" operator="equal">
      <formula>"P"</formula>
    </cfRule>
    <cfRule type="cellIs" dxfId="3507" priority="5535" stopIfTrue="1" operator="equal">
      <formula>"E"</formula>
    </cfRule>
    <cfRule type="cellIs" dxfId="3506" priority="5536" stopIfTrue="1" operator="equal">
      <formula>"P"</formula>
    </cfRule>
  </conditionalFormatting>
  <conditionalFormatting sqref="BE363:BL363 AF361:AG361 AF363:AN363 AJ361:AK361 AN361 BE361:BL361">
    <cfRule type="cellIs" dxfId="3505" priority="5527" stopIfTrue="1" operator="equal">
      <formula>"e"</formula>
    </cfRule>
    <cfRule type="cellIs" dxfId="3504" priority="5528" stopIfTrue="1" operator="equal">
      <formula>"p"</formula>
    </cfRule>
    <cfRule type="cellIs" dxfId="3503" priority="5529" stopIfTrue="1" operator="equal">
      <formula>"e"</formula>
    </cfRule>
  </conditionalFormatting>
  <conditionalFormatting sqref="AF360 AF362 AF364">
    <cfRule type="cellIs" dxfId="3502" priority="5530" stopIfTrue="1" operator="equal">
      <formula>"E"</formula>
    </cfRule>
    <cfRule type="cellIs" dxfId="3501" priority="5531" stopIfTrue="1" operator="equal">
      <formula>"P"</formula>
    </cfRule>
  </conditionalFormatting>
  <conditionalFormatting sqref="BE363:BL363 BE360 BE362 BE364 BH360:BL360 BH362:BL362 BH364:BL364 AF360:AN360 AF362:AN364 AF361:AG361 AJ361:AK361 AN361 BE361:BL361">
    <cfRule type="cellIs" dxfId="3500" priority="5522" stopIfTrue="1" operator="equal">
      <formula>"P"</formula>
    </cfRule>
    <cfRule type="cellIs" dxfId="3499" priority="5523" stopIfTrue="1" operator="equal">
      <formula>"E"</formula>
    </cfRule>
    <cfRule type="cellIs" dxfId="3498" priority="5524" stopIfTrue="1" operator="equal">
      <formula>"P"</formula>
    </cfRule>
    <cfRule type="cellIs" dxfId="3497" priority="5525" stopIfTrue="1" operator="equal">
      <formula>"E"</formula>
    </cfRule>
    <cfRule type="cellIs" dxfId="3496" priority="5526" stopIfTrue="1" operator="equal">
      <formula>"P"</formula>
    </cfRule>
  </conditionalFormatting>
  <conditionalFormatting sqref="O359:S359 O361:AA361 O363:AA363">
    <cfRule type="cellIs" dxfId="3495" priority="5517" stopIfTrue="1" operator="equal">
      <formula>"e"</formula>
    </cfRule>
    <cfRule type="cellIs" dxfId="3494" priority="5518" stopIfTrue="1" operator="equal">
      <formula>"p"</formula>
    </cfRule>
    <cfRule type="cellIs" dxfId="3493" priority="5519" stopIfTrue="1" operator="equal">
      <formula>"e"</formula>
    </cfRule>
  </conditionalFormatting>
  <conditionalFormatting sqref="AA360 AA362 AA364 W360 W362 W364 O360:S360 O362:S362 O364:S364">
    <cfRule type="cellIs" dxfId="3492" priority="5520" stopIfTrue="1" operator="equal">
      <formula>"E"</formula>
    </cfRule>
    <cfRule type="cellIs" dxfId="3491" priority="5521" stopIfTrue="1" operator="equal">
      <formula>"P"</formula>
    </cfRule>
  </conditionalFormatting>
  <conditionalFormatting sqref="O359:S359 O360:AA364">
    <cfRule type="cellIs" dxfId="3490" priority="5512" stopIfTrue="1" operator="equal">
      <formula>"P"</formula>
    </cfRule>
    <cfRule type="cellIs" dxfId="3489" priority="5513" stopIfTrue="1" operator="equal">
      <formula>"E"</formula>
    </cfRule>
    <cfRule type="cellIs" dxfId="3488" priority="5514" stopIfTrue="1" operator="equal">
      <formula>"P"</formula>
    </cfRule>
    <cfRule type="cellIs" dxfId="3487" priority="5515" stopIfTrue="1" operator="equal">
      <formula>"E"</formula>
    </cfRule>
    <cfRule type="cellIs" dxfId="3486" priority="5516" stopIfTrue="1" operator="equal">
      <formula>"P"</formula>
    </cfRule>
  </conditionalFormatting>
  <conditionalFormatting sqref="AD381:AE381">
    <cfRule type="cellIs" dxfId="3485" priority="4952" stopIfTrue="1" operator="equal">
      <formula>"P"</formula>
    </cfRule>
    <cfRule type="cellIs" dxfId="3484" priority="4953" stopIfTrue="1" operator="equal">
      <formula>"E"</formula>
    </cfRule>
    <cfRule type="cellIs" dxfId="3483" priority="4954" stopIfTrue="1" operator="equal">
      <formula>"P"</formula>
    </cfRule>
    <cfRule type="cellIs" dxfId="3482" priority="4955" stopIfTrue="1" operator="equal">
      <formula>"E"</formula>
    </cfRule>
    <cfRule type="cellIs" dxfId="3481" priority="4956" stopIfTrue="1" operator="equal">
      <formula>"P"</formula>
    </cfRule>
  </conditionalFormatting>
  <conditionalFormatting sqref="AH381:AI381">
    <cfRule type="cellIs" dxfId="3480" priority="4950" stopIfTrue="1" operator="equal">
      <formula>"E"</formula>
    </cfRule>
    <cfRule type="cellIs" dxfId="3479" priority="4951" stopIfTrue="1" operator="equal">
      <formula>"P"</formula>
    </cfRule>
  </conditionalFormatting>
  <conditionalFormatting sqref="AH381:AI381">
    <cfRule type="cellIs" dxfId="3478" priority="4945" stopIfTrue="1" operator="equal">
      <formula>"P"</formula>
    </cfRule>
    <cfRule type="cellIs" dxfId="3477" priority="4946" stopIfTrue="1" operator="equal">
      <formula>"E"</formula>
    </cfRule>
    <cfRule type="cellIs" dxfId="3476" priority="4947" stopIfTrue="1" operator="equal">
      <formula>"P"</formula>
    </cfRule>
    <cfRule type="cellIs" dxfId="3475" priority="4948" stopIfTrue="1" operator="equal">
      <formula>"E"</formula>
    </cfRule>
    <cfRule type="cellIs" dxfId="3474" priority="4949" stopIfTrue="1" operator="equal">
      <formula>"P"</formula>
    </cfRule>
  </conditionalFormatting>
  <conditionalFormatting sqref="BA360:BD364">
    <cfRule type="cellIs" dxfId="3473" priority="5480" stopIfTrue="1" operator="equal">
      <formula>"P"</formula>
    </cfRule>
    <cfRule type="cellIs" dxfId="3472" priority="5481" stopIfTrue="1" operator="equal">
      <formula>"E"</formula>
    </cfRule>
    <cfRule type="cellIs" dxfId="3471" priority="5482" stopIfTrue="1" operator="equal">
      <formula>"P"</formula>
    </cfRule>
    <cfRule type="cellIs" dxfId="3470" priority="5483" stopIfTrue="1" operator="equal">
      <formula>"E"</formula>
    </cfRule>
    <cfRule type="cellIs" dxfId="3469" priority="5484" stopIfTrue="1" operator="equal">
      <formula>"P"</formula>
    </cfRule>
  </conditionalFormatting>
  <conditionalFormatting sqref="T359:AA359">
    <cfRule type="cellIs" dxfId="3468" priority="5462" stopIfTrue="1" operator="equal">
      <formula>"e"</formula>
    </cfRule>
    <cfRule type="cellIs" dxfId="3467" priority="5463" stopIfTrue="1" operator="equal">
      <formula>"p"</formula>
    </cfRule>
    <cfRule type="cellIs" dxfId="3466" priority="5464" stopIfTrue="1" operator="equal">
      <formula>"e"</formula>
    </cfRule>
  </conditionalFormatting>
  <conditionalFormatting sqref="T359:AA359">
    <cfRule type="cellIs" dxfId="3465" priority="5457" stopIfTrue="1" operator="equal">
      <formula>"P"</formula>
    </cfRule>
    <cfRule type="cellIs" dxfId="3464" priority="5458" stopIfTrue="1" operator="equal">
      <formula>"E"</formula>
    </cfRule>
    <cfRule type="cellIs" dxfId="3463" priority="5459" stopIfTrue="1" operator="equal">
      <formula>"P"</formula>
    </cfRule>
    <cfRule type="cellIs" dxfId="3462" priority="5460" stopIfTrue="1" operator="equal">
      <formula>"E"</formula>
    </cfRule>
    <cfRule type="cellIs" dxfId="3461" priority="5461" stopIfTrue="1" operator="equal">
      <formula>"P"</formula>
    </cfRule>
  </conditionalFormatting>
  <conditionalFormatting sqref="BD381">
    <cfRule type="cellIs" dxfId="3460" priority="4915" stopIfTrue="1" operator="equal">
      <formula>"E"</formula>
    </cfRule>
    <cfRule type="cellIs" dxfId="3459" priority="4916" stopIfTrue="1" operator="equal">
      <formula>"P"</formula>
    </cfRule>
  </conditionalFormatting>
  <conditionalFormatting sqref="AF355:AR355 BE357:BL357 AF357:AN357">
    <cfRule type="cellIs" dxfId="3458" priority="5620" stopIfTrue="1" operator="equal">
      <formula>"e"</formula>
    </cfRule>
    <cfRule type="cellIs" dxfId="3457" priority="5621" stopIfTrue="1" operator="equal">
      <formula>"p"</formula>
    </cfRule>
    <cfRule type="cellIs" dxfId="3456" priority="5622" stopIfTrue="1" operator="equal">
      <formula>"e"</formula>
    </cfRule>
  </conditionalFormatting>
  <conditionalFormatting sqref="AB376:AD376 AB378:AE378">
    <cfRule type="cellIs" dxfId="3455" priority="5083" stopIfTrue="1" operator="equal">
      <formula>"E"</formula>
    </cfRule>
    <cfRule type="cellIs" dxfId="3454" priority="5084" stopIfTrue="1" operator="equal">
      <formula>"P"</formula>
    </cfRule>
  </conditionalFormatting>
  <conditionalFormatting sqref="BE357:BL357 BE358 BH358:BL358 AF355:AR356 AF357:AN358">
    <cfRule type="cellIs" dxfId="3453" priority="5615" stopIfTrue="1" operator="equal">
      <formula>"P"</formula>
    </cfRule>
    <cfRule type="cellIs" dxfId="3452" priority="5616" stopIfTrue="1" operator="equal">
      <formula>"E"</formula>
    </cfRule>
    <cfRule type="cellIs" dxfId="3451" priority="5617" stopIfTrue="1" operator="equal">
      <formula>"P"</formula>
    </cfRule>
    <cfRule type="cellIs" dxfId="3450" priority="5618" stopIfTrue="1" operator="equal">
      <formula>"E"</formula>
    </cfRule>
    <cfRule type="cellIs" dxfId="3449" priority="5619" stopIfTrue="1" operator="equal">
      <formula>"P"</formula>
    </cfRule>
  </conditionalFormatting>
  <conditionalFormatting sqref="O357:AA357 O355:AA355">
    <cfRule type="cellIs" dxfId="3448" priority="5610" stopIfTrue="1" operator="equal">
      <formula>"e"</formula>
    </cfRule>
    <cfRule type="cellIs" dxfId="3447" priority="5611" stopIfTrue="1" operator="equal">
      <formula>"p"</formula>
    </cfRule>
    <cfRule type="cellIs" dxfId="3446" priority="5612" stopIfTrue="1" operator="equal">
      <formula>"e"</formula>
    </cfRule>
  </conditionalFormatting>
  <conditionalFormatting sqref="W356 AA358 W358 O356:S356 O358:S358">
    <cfRule type="cellIs" dxfId="3445" priority="5613" stopIfTrue="1" operator="equal">
      <formula>"E"</formula>
    </cfRule>
    <cfRule type="cellIs" dxfId="3444" priority="5614" stopIfTrue="1" operator="equal">
      <formula>"P"</formula>
    </cfRule>
  </conditionalFormatting>
  <conditionalFormatting sqref="O355:AA358">
    <cfRule type="cellIs" dxfId="3443" priority="5605" stopIfTrue="1" operator="equal">
      <formula>"P"</formula>
    </cfRule>
    <cfRule type="cellIs" dxfId="3442" priority="5606" stopIfTrue="1" operator="equal">
      <formula>"E"</formula>
    </cfRule>
    <cfRule type="cellIs" dxfId="3441" priority="5607" stopIfTrue="1" operator="equal">
      <formula>"P"</formula>
    </cfRule>
    <cfRule type="cellIs" dxfId="3440" priority="5608" stopIfTrue="1" operator="equal">
      <formula>"E"</formula>
    </cfRule>
    <cfRule type="cellIs" dxfId="3439" priority="5609" stopIfTrue="1" operator="equal">
      <formula>"P"</formula>
    </cfRule>
  </conditionalFormatting>
  <conditionalFormatting sqref="AB355:AE355 AD357:AE357">
    <cfRule type="cellIs" dxfId="3438" priority="5602" stopIfTrue="1" operator="equal">
      <formula>"e"</formula>
    </cfRule>
    <cfRule type="cellIs" dxfId="3437" priority="5603" stopIfTrue="1" operator="equal">
      <formula>"p"</formula>
    </cfRule>
    <cfRule type="cellIs" dxfId="3436" priority="5604" stopIfTrue="1" operator="equal">
      <formula>"e"</formula>
    </cfRule>
  </conditionalFormatting>
  <conditionalFormatting sqref="AB355:AE356 AB358:AE358 AD357:AE357">
    <cfRule type="cellIs" dxfId="3435" priority="5597" stopIfTrue="1" operator="equal">
      <formula>"P"</formula>
    </cfRule>
    <cfRule type="cellIs" dxfId="3434" priority="5598" stopIfTrue="1" operator="equal">
      <formula>"E"</formula>
    </cfRule>
    <cfRule type="cellIs" dxfId="3433" priority="5599" stopIfTrue="1" operator="equal">
      <formula>"P"</formula>
    </cfRule>
    <cfRule type="cellIs" dxfId="3432" priority="5600" stopIfTrue="1" operator="equal">
      <formula>"E"</formula>
    </cfRule>
    <cfRule type="cellIs" dxfId="3431" priority="5601" stopIfTrue="1" operator="equal">
      <formula>"P"</formula>
    </cfRule>
  </conditionalFormatting>
  <conditionalFormatting sqref="AS355:AV355 AS357:AV357">
    <cfRule type="cellIs" dxfId="3430" priority="5594" stopIfTrue="1" operator="equal">
      <formula>"e"</formula>
    </cfRule>
    <cfRule type="cellIs" dxfId="3429" priority="5595" stopIfTrue="1" operator="equal">
      <formula>"p"</formula>
    </cfRule>
    <cfRule type="cellIs" dxfId="3428" priority="5596" stopIfTrue="1" operator="equal">
      <formula>"e"</formula>
    </cfRule>
  </conditionalFormatting>
  <conditionalFormatting sqref="AS355:AV358">
    <cfRule type="cellIs" dxfId="3427" priority="5589" stopIfTrue="1" operator="equal">
      <formula>"P"</formula>
    </cfRule>
    <cfRule type="cellIs" dxfId="3426" priority="5590" stopIfTrue="1" operator="equal">
      <formula>"E"</formula>
    </cfRule>
    <cfRule type="cellIs" dxfId="3425" priority="5591" stopIfTrue="1" operator="equal">
      <formula>"P"</formula>
    </cfRule>
    <cfRule type="cellIs" dxfId="3424" priority="5592" stopIfTrue="1" operator="equal">
      <formula>"E"</formula>
    </cfRule>
    <cfRule type="cellIs" dxfId="3423" priority="5593" stopIfTrue="1" operator="equal">
      <formula>"P"</formula>
    </cfRule>
  </conditionalFormatting>
  <conditionalFormatting sqref="AW357:AZ357">
    <cfRule type="cellIs" dxfId="3422" priority="5586" stopIfTrue="1" operator="equal">
      <formula>"e"</formula>
    </cfRule>
    <cfRule type="cellIs" dxfId="3421" priority="5587" stopIfTrue="1" operator="equal">
      <formula>"p"</formula>
    </cfRule>
    <cfRule type="cellIs" dxfId="3420" priority="5588" stopIfTrue="1" operator="equal">
      <formula>"e"</formula>
    </cfRule>
  </conditionalFormatting>
  <conditionalFormatting sqref="AW357:AZ358">
    <cfRule type="cellIs" dxfId="3419" priority="5581" stopIfTrue="1" operator="equal">
      <formula>"P"</formula>
    </cfRule>
    <cfRule type="cellIs" dxfId="3418" priority="5582" stopIfTrue="1" operator="equal">
      <formula>"E"</formula>
    </cfRule>
    <cfRule type="cellIs" dxfId="3417" priority="5583" stopIfTrue="1" operator="equal">
      <formula>"P"</formula>
    </cfRule>
    <cfRule type="cellIs" dxfId="3416" priority="5584" stopIfTrue="1" operator="equal">
      <formula>"E"</formula>
    </cfRule>
    <cfRule type="cellIs" dxfId="3415" priority="5585" stopIfTrue="1" operator="equal">
      <formula>"P"</formula>
    </cfRule>
  </conditionalFormatting>
  <conditionalFormatting sqref="BA357:BD357">
    <cfRule type="cellIs" dxfId="3414" priority="5578" stopIfTrue="1" operator="equal">
      <formula>"e"</formula>
    </cfRule>
    <cfRule type="cellIs" dxfId="3413" priority="5579" stopIfTrue="1" operator="equal">
      <formula>"p"</formula>
    </cfRule>
    <cfRule type="cellIs" dxfId="3412" priority="5580" stopIfTrue="1" operator="equal">
      <formula>"e"</formula>
    </cfRule>
  </conditionalFormatting>
  <conditionalFormatting sqref="BA357:BD358">
    <cfRule type="cellIs" dxfId="3411" priority="5573" stopIfTrue="1" operator="equal">
      <formula>"P"</formula>
    </cfRule>
    <cfRule type="cellIs" dxfId="3410" priority="5574" stopIfTrue="1" operator="equal">
      <formula>"E"</formula>
    </cfRule>
    <cfRule type="cellIs" dxfId="3409" priority="5575" stopIfTrue="1" operator="equal">
      <formula>"P"</formula>
    </cfRule>
    <cfRule type="cellIs" dxfId="3408" priority="5576" stopIfTrue="1" operator="equal">
      <formula>"E"</formula>
    </cfRule>
    <cfRule type="cellIs" dxfId="3407" priority="5577" stopIfTrue="1" operator="equal">
      <formula>"P"</formula>
    </cfRule>
  </conditionalFormatting>
  <conditionalFormatting sqref="BF358:BG358">
    <cfRule type="cellIs" dxfId="3406" priority="5568" stopIfTrue="1" operator="equal">
      <formula>"P"</formula>
    </cfRule>
    <cfRule type="cellIs" dxfId="3405" priority="5569" stopIfTrue="1" operator="equal">
      <formula>"E"</formula>
    </cfRule>
    <cfRule type="cellIs" dxfId="3404" priority="5570" stopIfTrue="1" operator="equal">
      <formula>"P"</formula>
    </cfRule>
    <cfRule type="cellIs" dxfId="3403" priority="5571" stopIfTrue="1" operator="equal">
      <formula>"E"</formula>
    </cfRule>
    <cfRule type="cellIs" dxfId="3402" priority="5572" stopIfTrue="1" operator="equal">
      <formula>"P"</formula>
    </cfRule>
  </conditionalFormatting>
  <conditionalFormatting sqref="AF351:AR351">
    <cfRule type="cellIs" dxfId="3401" priority="5563" stopIfTrue="1" operator="equal">
      <formula>"e"</formula>
    </cfRule>
    <cfRule type="cellIs" dxfId="3400" priority="5564" stopIfTrue="1" operator="equal">
      <formula>"p"</formula>
    </cfRule>
    <cfRule type="cellIs" dxfId="3399" priority="5565" stopIfTrue="1" operator="equal">
      <formula>"e"</formula>
    </cfRule>
  </conditionalFormatting>
  <conditionalFormatting sqref="G351:G352">
    <cfRule type="cellIs" dxfId="3398" priority="5566" stopIfTrue="1" operator="equal">
      <formula>"E"</formula>
    </cfRule>
    <cfRule type="cellIs" dxfId="3397" priority="5567" stopIfTrue="1" operator="equal">
      <formula>"P"</formula>
    </cfRule>
  </conditionalFormatting>
  <conditionalFormatting sqref="AF351:AR352">
    <cfRule type="cellIs" dxfId="3396" priority="5558" stopIfTrue="1" operator="equal">
      <formula>"P"</formula>
    </cfRule>
    <cfRule type="cellIs" dxfId="3395" priority="5559" stopIfTrue="1" operator="equal">
      <formula>"E"</formula>
    </cfRule>
    <cfRule type="cellIs" dxfId="3394" priority="5560" stopIfTrue="1" operator="equal">
      <formula>"P"</formula>
    </cfRule>
    <cfRule type="cellIs" dxfId="3393" priority="5561" stopIfTrue="1" operator="equal">
      <formula>"E"</formula>
    </cfRule>
    <cfRule type="cellIs" dxfId="3392" priority="5562" stopIfTrue="1" operator="equal">
      <formula>"P"</formula>
    </cfRule>
  </conditionalFormatting>
  <conditionalFormatting sqref="O351:AA351">
    <cfRule type="cellIs" dxfId="3391" priority="5553" stopIfTrue="1" operator="equal">
      <formula>"e"</formula>
    </cfRule>
    <cfRule type="cellIs" dxfId="3390" priority="5554" stopIfTrue="1" operator="equal">
      <formula>"p"</formula>
    </cfRule>
    <cfRule type="cellIs" dxfId="3389" priority="5555" stopIfTrue="1" operator="equal">
      <formula>"e"</formula>
    </cfRule>
  </conditionalFormatting>
  <conditionalFormatting sqref="W352 O352:S352">
    <cfRule type="cellIs" dxfId="3388" priority="5556" stopIfTrue="1" operator="equal">
      <formula>"E"</formula>
    </cfRule>
    <cfRule type="cellIs" dxfId="3387" priority="5557" stopIfTrue="1" operator="equal">
      <formula>"P"</formula>
    </cfRule>
  </conditionalFormatting>
  <conditionalFormatting sqref="O351:AA352">
    <cfRule type="cellIs" dxfId="3386" priority="5548" stopIfTrue="1" operator="equal">
      <formula>"P"</formula>
    </cfRule>
    <cfRule type="cellIs" dxfId="3385" priority="5549" stopIfTrue="1" operator="equal">
      <formula>"E"</formula>
    </cfRule>
    <cfRule type="cellIs" dxfId="3384" priority="5550" stopIfTrue="1" operator="equal">
      <formula>"P"</formula>
    </cfRule>
    <cfRule type="cellIs" dxfId="3383" priority="5551" stopIfTrue="1" operator="equal">
      <formula>"E"</formula>
    </cfRule>
    <cfRule type="cellIs" dxfId="3382" priority="5552" stopIfTrue="1" operator="equal">
      <formula>"P"</formula>
    </cfRule>
  </conditionalFormatting>
  <conditionalFormatting sqref="AB351:AE351">
    <cfRule type="cellIs" dxfId="3381" priority="5545" stopIfTrue="1" operator="equal">
      <formula>"e"</formula>
    </cfRule>
    <cfRule type="cellIs" dxfId="3380" priority="5546" stopIfTrue="1" operator="equal">
      <formula>"p"</formula>
    </cfRule>
    <cfRule type="cellIs" dxfId="3379" priority="5547" stopIfTrue="1" operator="equal">
      <formula>"e"</formula>
    </cfRule>
  </conditionalFormatting>
  <conditionalFormatting sqref="AB351:AE352">
    <cfRule type="cellIs" dxfId="3378" priority="5540" stopIfTrue="1" operator="equal">
      <formula>"P"</formula>
    </cfRule>
    <cfRule type="cellIs" dxfId="3377" priority="5541" stopIfTrue="1" operator="equal">
      <formula>"E"</formula>
    </cfRule>
    <cfRule type="cellIs" dxfId="3376" priority="5542" stopIfTrue="1" operator="equal">
      <formula>"P"</formula>
    </cfRule>
    <cfRule type="cellIs" dxfId="3375" priority="5543" stopIfTrue="1" operator="equal">
      <formula>"E"</formula>
    </cfRule>
    <cfRule type="cellIs" dxfId="3374" priority="5544" stopIfTrue="1" operator="equal">
      <formula>"P"</formula>
    </cfRule>
  </conditionalFormatting>
  <conditionalFormatting sqref="AB361:AC361 AB363:AE363">
    <cfRule type="cellIs" dxfId="3373" priority="5509" stopIfTrue="1" operator="equal">
      <formula>"e"</formula>
    </cfRule>
    <cfRule type="cellIs" dxfId="3372" priority="5510" stopIfTrue="1" operator="equal">
      <formula>"p"</formula>
    </cfRule>
    <cfRule type="cellIs" dxfId="3371" priority="5511" stopIfTrue="1" operator="equal">
      <formula>"e"</formula>
    </cfRule>
  </conditionalFormatting>
  <conditionalFormatting sqref="AB360:AE360 AB362:AE364 AB361:AC361">
    <cfRule type="cellIs" dxfId="3370" priority="5504" stopIfTrue="1" operator="equal">
      <formula>"P"</formula>
    </cfRule>
    <cfRule type="cellIs" dxfId="3369" priority="5505" stopIfTrue="1" operator="equal">
      <formula>"E"</formula>
    </cfRule>
    <cfRule type="cellIs" dxfId="3368" priority="5506" stopIfTrue="1" operator="equal">
      <formula>"P"</formula>
    </cfRule>
    <cfRule type="cellIs" dxfId="3367" priority="5507" stopIfTrue="1" operator="equal">
      <formula>"E"</formula>
    </cfRule>
    <cfRule type="cellIs" dxfId="3366" priority="5508" stopIfTrue="1" operator="equal">
      <formula>"P"</formula>
    </cfRule>
  </conditionalFormatting>
  <conditionalFormatting sqref="AS363:AV363 AS361:AV361">
    <cfRule type="cellIs" dxfId="3365" priority="5501" stopIfTrue="1" operator="equal">
      <formula>"e"</formula>
    </cfRule>
    <cfRule type="cellIs" dxfId="3364" priority="5502" stopIfTrue="1" operator="equal">
      <formula>"p"</formula>
    </cfRule>
    <cfRule type="cellIs" dxfId="3363" priority="5503" stopIfTrue="1" operator="equal">
      <formula>"e"</formula>
    </cfRule>
  </conditionalFormatting>
  <conditionalFormatting sqref="AS360:AV364">
    <cfRule type="cellIs" dxfId="3362" priority="5496" stopIfTrue="1" operator="equal">
      <formula>"P"</formula>
    </cfRule>
    <cfRule type="cellIs" dxfId="3361" priority="5497" stopIfTrue="1" operator="equal">
      <formula>"E"</formula>
    </cfRule>
    <cfRule type="cellIs" dxfId="3360" priority="5498" stopIfTrue="1" operator="equal">
      <formula>"P"</formula>
    </cfRule>
    <cfRule type="cellIs" dxfId="3359" priority="5499" stopIfTrue="1" operator="equal">
      <formula>"E"</formula>
    </cfRule>
    <cfRule type="cellIs" dxfId="3358" priority="5500" stopIfTrue="1" operator="equal">
      <formula>"P"</formula>
    </cfRule>
  </conditionalFormatting>
  <conditionalFormatting sqref="AW363:AZ363 AW361:AZ361">
    <cfRule type="cellIs" dxfId="3357" priority="5493" stopIfTrue="1" operator="equal">
      <formula>"e"</formula>
    </cfRule>
    <cfRule type="cellIs" dxfId="3356" priority="5494" stopIfTrue="1" operator="equal">
      <formula>"p"</formula>
    </cfRule>
    <cfRule type="cellIs" dxfId="3355" priority="5495" stopIfTrue="1" operator="equal">
      <formula>"e"</formula>
    </cfRule>
  </conditionalFormatting>
  <conditionalFormatting sqref="AW360:AZ364">
    <cfRule type="cellIs" dxfId="3354" priority="5488" stopIfTrue="1" operator="equal">
      <formula>"P"</formula>
    </cfRule>
    <cfRule type="cellIs" dxfId="3353" priority="5489" stopIfTrue="1" operator="equal">
      <formula>"E"</formula>
    </cfRule>
    <cfRule type="cellIs" dxfId="3352" priority="5490" stopIfTrue="1" operator="equal">
      <formula>"P"</formula>
    </cfRule>
    <cfRule type="cellIs" dxfId="3351" priority="5491" stopIfTrue="1" operator="equal">
      <formula>"E"</formula>
    </cfRule>
    <cfRule type="cellIs" dxfId="3350" priority="5492" stopIfTrue="1" operator="equal">
      <formula>"P"</formula>
    </cfRule>
  </conditionalFormatting>
  <conditionalFormatting sqref="BA363:BD363 BA361:BD361">
    <cfRule type="cellIs" dxfId="3349" priority="5485" stopIfTrue="1" operator="equal">
      <formula>"e"</formula>
    </cfRule>
    <cfRule type="cellIs" dxfId="3348" priority="5486" stopIfTrue="1" operator="equal">
      <formula>"p"</formula>
    </cfRule>
    <cfRule type="cellIs" dxfId="3347" priority="5487" stopIfTrue="1" operator="equal">
      <formula>"e"</formula>
    </cfRule>
  </conditionalFormatting>
  <conditionalFormatting sqref="BF360:BG360 BF362:BG362 BF364:BG364">
    <cfRule type="cellIs" dxfId="3346" priority="5475" stopIfTrue="1" operator="equal">
      <formula>"P"</formula>
    </cfRule>
    <cfRule type="cellIs" dxfId="3345" priority="5476" stopIfTrue="1" operator="equal">
      <formula>"E"</formula>
    </cfRule>
    <cfRule type="cellIs" dxfId="3344" priority="5477" stopIfTrue="1" operator="equal">
      <formula>"P"</formula>
    </cfRule>
    <cfRule type="cellIs" dxfId="3343" priority="5478" stopIfTrue="1" operator="equal">
      <formula>"E"</formula>
    </cfRule>
    <cfRule type="cellIs" dxfId="3342" priority="5479" stopIfTrue="1" operator="equal">
      <formula>"P"</formula>
    </cfRule>
  </conditionalFormatting>
  <conditionalFormatting sqref="G359:G360">
    <cfRule type="cellIs" dxfId="3341" priority="5473" stopIfTrue="1" operator="equal">
      <formula>"E"</formula>
    </cfRule>
    <cfRule type="cellIs" dxfId="3340" priority="5474" stopIfTrue="1" operator="equal">
      <formula>"P"</formula>
    </cfRule>
  </conditionalFormatting>
  <conditionalFormatting sqref="BE359:BL359 AF359 AI359:AN359">
    <cfRule type="cellIs" dxfId="3339" priority="5470" stopIfTrue="1" operator="equal">
      <formula>"e"</formula>
    </cfRule>
    <cfRule type="cellIs" dxfId="3338" priority="5471" stopIfTrue="1" operator="equal">
      <formula>"p"</formula>
    </cfRule>
    <cfRule type="cellIs" dxfId="3337" priority="5472" stopIfTrue="1" operator="equal">
      <formula>"e"</formula>
    </cfRule>
  </conditionalFormatting>
  <conditionalFormatting sqref="BE359:BL359 AF359 AI359:AN359">
    <cfRule type="cellIs" dxfId="3336" priority="5465" stopIfTrue="1" operator="equal">
      <formula>"P"</formula>
    </cfRule>
    <cfRule type="cellIs" dxfId="3335" priority="5466" stopIfTrue="1" operator="equal">
      <formula>"E"</formula>
    </cfRule>
    <cfRule type="cellIs" dxfId="3334" priority="5467" stopIfTrue="1" operator="equal">
      <formula>"P"</formula>
    </cfRule>
    <cfRule type="cellIs" dxfId="3333" priority="5468" stopIfTrue="1" operator="equal">
      <formula>"E"</formula>
    </cfRule>
    <cfRule type="cellIs" dxfId="3332" priority="5469" stopIfTrue="1" operator="equal">
      <formula>"P"</formula>
    </cfRule>
  </conditionalFormatting>
  <conditionalFormatting sqref="AZ381">
    <cfRule type="cellIs" dxfId="3331" priority="4917" stopIfTrue="1" operator="equal">
      <formula>"P"</formula>
    </cfRule>
    <cfRule type="cellIs" dxfId="3330" priority="4918" stopIfTrue="1" operator="equal">
      <formula>"E"</formula>
    </cfRule>
    <cfRule type="cellIs" dxfId="3329" priority="4919" stopIfTrue="1" operator="equal">
      <formula>"P"</formula>
    </cfRule>
    <cfRule type="cellIs" dxfId="3328" priority="4920" stopIfTrue="1" operator="equal">
      <formula>"E"</formula>
    </cfRule>
    <cfRule type="cellIs" dxfId="3327" priority="4921" stopIfTrue="1" operator="equal">
      <formula>"P"</formula>
    </cfRule>
  </conditionalFormatting>
  <conditionalFormatting sqref="AD359:AE359">
    <cfRule type="cellIs" dxfId="3326" priority="5454" stopIfTrue="1" operator="equal">
      <formula>"e"</formula>
    </cfRule>
    <cfRule type="cellIs" dxfId="3325" priority="5455" stopIfTrue="1" operator="equal">
      <formula>"p"</formula>
    </cfRule>
    <cfRule type="cellIs" dxfId="3324" priority="5456" stopIfTrue="1" operator="equal">
      <formula>"e"</formula>
    </cfRule>
  </conditionalFormatting>
  <conditionalFormatting sqref="AD359:AE359">
    <cfRule type="cellIs" dxfId="3323" priority="5449" stopIfTrue="1" operator="equal">
      <formula>"P"</formula>
    </cfRule>
    <cfRule type="cellIs" dxfId="3322" priority="5450" stopIfTrue="1" operator="equal">
      <formula>"E"</formula>
    </cfRule>
    <cfRule type="cellIs" dxfId="3321" priority="5451" stopIfTrue="1" operator="equal">
      <formula>"P"</formula>
    </cfRule>
    <cfRule type="cellIs" dxfId="3320" priority="5452" stopIfTrue="1" operator="equal">
      <formula>"E"</formula>
    </cfRule>
    <cfRule type="cellIs" dxfId="3319" priority="5453" stopIfTrue="1" operator="equal">
      <formula>"P"</formula>
    </cfRule>
  </conditionalFormatting>
  <conditionalFormatting sqref="AS359:AV359">
    <cfRule type="cellIs" dxfId="3318" priority="5446" stopIfTrue="1" operator="equal">
      <formula>"e"</formula>
    </cfRule>
    <cfRule type="cellIs" dxfId="3317" priority="5447" stopIfTrue="1" operator="equal">
      <formula>"p"</formula>
    </cfRule>
    <cfRule type="cellIs" dxfId="3316" priority="5448" stopIfTrue="1" operator="equal">
      <formula>"e"</formula>
    </cfRule>
  </conditionalFormatting>
  <conditionalFormatting sqref="AS359:AV359">
    <cfRule type="cellIs" dxfId="3315" priority="5441" stopIfTrue="1" operator="equal">
      <formula>"P"</formula>
    </cfRule>
    <cfRule type="cellIs" dxfId="3314" priority="5442" stopIfTrue="1" operator="equal">
      <formula>"E"</formula>
    </cfRule>
    <cfRule type="cellIs" dxfId="3313" priority="5443" stopIfTrue="1" operator="equal">
      <formula>"P"</formula>
    </cfRule>
    <cfRule type="cellIs" dxfId="3312" priority="5444" stopIfTrue="1" operator="equal">
      <formula>"E"</formula>
    </cfRule>
    <cfRule type="cellIs" dxfId="3311" priority="5445" stopIfTrue="1" operator="equal">
      <formula>"P"</formula>
    </cfRule>
  </conditionalFormatting>
  <conditionalFormatting sqref="AW359:AZ359">
    <cfRule type="cellIs" dxfId="3310" priority="5438" stopIfTrue="1" operator="equal">
      <formula>"e"</formula>
    </cfRule>
    <cfRule type="cellIs" dxfId="3309" priority="5439" stopIfTrue="1" operator="equal">
      <formula>"p"</formula>
    </cfRule>
    <cfRule type="cellIs" dxfId="3308" priority="5440" stopIfTrue="1" operator="equal">
      <formula>"e"</formula>
    </cfRule>
  </conditionalFormatting>
  <conditionalFormatting sqref="AW359:AZ359">
    <cfRule type="cellIs" dxfId="3307" priority="5433" stopIfTrue="1" operator="equal">
      <formula>"P"</formula>
    </cfRule>
    <cfRule type="cellIs" dxfId="3306" priority="5434" stopIfTrue="1" operator="equal">
      <formula>"E"</formula>
    </cfRule>
    <cfRule type="cellIs" dxfId="3305" priority="5435" stopIfTrue="1" operator="equal">
      <formula>"P"</formula>
    </cfRule>
    <cfRule type="cellIs" dxfId="3304" priority="5436" stopIfTrue="1" operator="equal">
      <formula>"E"</formula>
    </cfRule>
    <cfRule type="cellIs" dxfId="3303" priority="5437" stopIfTrue="1" operator="equal">
      <formula>"P"</formula>
    </cfRule>
  </conditionalFormatting>
  <conditionalFormatting sqref="BA359:BD359">
    <cfRule type="cellIs" dxfId="3302" priority="5430" stopIfTrue="1" operator="equal">
      <formula>"e"</formula>
    </cfRule>
    <cfRule type="cellIs" dxfId="3301" priority="5431" stopIfTrue="1" operator="equal">
      <formula>"p"</formula>
    </cfRule>
    <cfRule type="cellIs" dxfId="3300" priority="5432" stopIfTrue="1" operator="equal">
      <formula>"e"</formula>
    </cfRule>
  </conditionalFormatting>
  <conditionalFormatting sqref="BA359:BD359">
    <cfRule type="cellIs" dxfId="3299" priority="5425" stopIfTrue="1" operator="equal">
      <formula>"P"</formula>
    </cfRule>
    <cfRule type="cellIs" dxfId="3298" priority="5426" stopIfTrue="1" operator="equal">
      <formula>"E"</formula>
    </cfRule>
    <cfRule type="cellIs" dxfId="3297" priority="5427" stopIfTrue="1" operator="equal">
      <formula>"P"</formula>
    </cfRule>
    <cfRule type="cellIs" dxfId="3296" priority="5428" stopIfTrue="1" operator="equal">
      <formula>"E"</formula>
    </cfRule>
    <cfRule type="cellIs" dxfId="3295" priority="5429" stopIfTrue="1" operator="equal">
      <formula>"P"</formula>
    </cfRule>
  </conditionalFormatting>
  <conditionalFormatting sqref="G361:G362">
    <cfRule type="cellIs" dxfId="3294" priority="5423" stopIfTrue="1" operator="equal">
      <formula>"E"</formula>
    </cfRule>
    <cfRule type="cellIs" dxfId="3293" priority="5424" stopIfTrue="1" operator="equal">
      <formula>"P"</formula>
    </cfRule>
  </conditionalFormatting>
  <conditionalFormatting sqref="AD361:AE361">
    <cfRule type="cellIs" dxfId="3292" priority="5420" stopIfTrue="1" operator="equal">
      <formula>"e"</formula>
    </cfRule>
    <cfRule type="cellIs" dxfId="3291" priority="5421" stopIfTrue="1" operator="equal">
      <formula>"p"</formula>
    </cfRule>
    <cfRule type="cellIs" dxfId="3290" priority="5422" stopIfTrue="1" operator="equal">
      <formula>"e"</formula>
    </cfRule>
  </conditionalFormatting>
  <conditionalFormatting sqref="AD361:AE361">
    <cfRule type="cellIs" dxfId="3289" priority="5415" stopIfTrue="1" operator="equal">
      <formula>"P"</formula>
    </cfRule>
    <cfRule type="cellIs" dxfId="3288" priority="5416" stopIfTrue="1" operator="equal">
      <formula>"E"</formula>
    </cfRule>
    <cfRule type="cellIs" dxfId="3287" priority="5417" stopIfTrue="1" operator="equal">
      <formula>"P"</formula>
    </cfRule>
    <cfRule type="cellIs" dxfId="3286" priority="5418" stopIfTrue="1" operator="equal">
      <formula>"E"</formula>
    </cfRule>
    <cfRule type="cellIs" dxfId="3285" priority="5419" stopIfTrue="1" operator="equal">
      <formula>"P"</formula>
    </cfRule>
  </conditionalFormatting>
  <conditionalFormatting sqref="AH361:AI361">
    <cfRule type="cellIs" dxfId="3284" priority="5412" stopIfTrue="1" operator="equal">
      <formula>"e"</formula>
    </cfRule>
    <cfRule type="cellIs" dxfId="3283" priority="5413" stopIfTrue="1" operator="equal">
      <formula>"p"</formula>
    </cfRule>
    <cfRule type="cellIs" dxfId="3282" priority="5414" stopIfTrue="1" operator="equal">
      <formula>"e"</formula>
    </cfRule>
  </conditionalFormatting>
  <conditionalFormatting sqref="AH361:AI361">
    <cfRule type="cellIs" dxfId="3281" priority="5407" stopIfTrue="1" operator="equal">
      <formula>"P"</formula>
    </cfRule>
    <cfRule type="cellIs" dxfId="3280" priority="5408" stopIfTrue="1" operator="equal">
      <formula>"E"</formula>
    </cfRule>
    <cfRule type="cellIs" dxfId="3279" priority="5409" stopIfTrue="1" operator="equal">
      <formula>"P"</formula>
    </cfRule>
    <cfRule type="cellIs" dxfId="3278" priority="5410" stopIfTrue="1" operator="equal">
      <formula>"E"</formula>
    </cfRule>
    <cfRule type="cellIs" dxfId="3277" priority="5411" stopIfTrue="1" operator="equal">
      <formula>"P"</formula>
    </cfRule>
  </conditionalFormatting>
  <conditionalFormatting sqref="AL361">
    <cfRule type="cellIs" dxfId="3276" priority="5404" stopIfTrue="1" operator="equal">
      <formula>"e"</formula>
    </cfRule>
    <cfRule type="cellIs" dxfId="3275" priority="5405" stopIfTrue="1" operator="equal">
      <formula>"p"</formula>
    </cfRule>
    <cfRule type="cellIs" dxfId="3274" priority="5406" stopIfTrue="1" operator="equal">
      <formula>"e"</formula>
    </cfRule>
  </conditionalFormatting>
  <conditionalFormatting sqref="AL361">
    <cfRule type="cellIs" dxfId="3273" priority="5399" stopIfTrue="1" operator="equal">
      <formula>"P"</formula>
    </cfRule>
    <cfRule type="cellIs" dxfId="3272" priority="5400" stopIfTrue="1" operator="equal">
      <formula>"E"</formula>
    </cfRule>
    <cfRule type="cellIs" dxfId="3271" priority="5401" stopIfTrue="1" operator="equal">
      <formula>"P"</formula>
    </cfRule>
    <cfRule type="cellIs" dxfId="3270" priority="5402" stopIfTrue="1" operator="equal">
      <formula>"E"</formula>
    </cfRule>
    <cfRule type="cellIs" dxfId="3269" priority="5403" stopIfTrue="1" operator="equal">
      <formula>"P"</formula>
    </cfRule>
  </conditionalFormatting>
  <conditionalFormatting sqref="AM361">
    <cfRule type="cellIs" dxfId="3268" priority="5396" stopIfTrue="1" operator="equal">
      <formula>"e"</formula>
    </cfRule>
    <cfRule type="cellIs" dxfId="3267" priority="5397" stopIfTrue="1" operator="equal">
      <formula>"p"</formula>
    </cfRule>
    <cfRule type="cellIs" dxfId="3266" priority="5398" stopIfTrue="1" operator="equal">
      <formula>"e"</formula>
    </cfRule>
  </conditionalFormatting>
  <conditionalFormatting sqref="AM361">
    <cfRule type="cellIs" dxfId="3265" priority="5391" stopIfTrue="1" operator="equal">
      <formula>"P"</formula>
    </cfRule>
    <cfRule type="cellIs" dxfId="3264" priority="5392" stopIfTrue="1" operator="equal">
      <formula>"E"</formula>
    </cfRule>
    <cfRule type="cellIs" dxfId="3263" priority="5393" stopIfTrue="1" operator="equal">
      <formula>"P"</formula>
    </cfRule>
    <cfRule type="cellIs" dxfId="3262" priority="5394" stopIfTrue="1" operator="equal">
      <formula>"E"</formula>
    </cfRule>
    <cfRule type="cellIs" dxfId="3261" priority="5395" stopIfTrue="1" operator="equal">
      <formula>"P"</formula>
    </cfRule>
  </conditionalFormatting>
  <conditionalFormatting sqref="G363:G364">
    <cfRule type="cellIs" dxfId="3260" priority="5389" stopIfTrue="1" operator="equal">
      <formula>"E"</formula>
    </cfRule>
    <cfRule type="cellIs" dxfId="3259" priority="5390" stopIfTrue="1" operator="equal">
      <formula>"P"</formula>
    </cfRule>
  </conditionalFormatting>
  <conditionalFormatting sqref="AF353:AR353">
    <cfRule type="cellIs" dxfId="3258" priority="5384" stopIfTrue="1" operator="equal">
      <formula>"e"</formula>
    </cfRule>
    <cfRule type="cellIs" dxfId="3257" priority="5385" stopIfTrue="1" operator="equal">
      <formula>"p"</formula>
    </cfRule>
    <cfRule type="cellIs" dxfId="3256" priority="5386" stopIfTrue="1" operator="equal">
      <formula>"e"</formula>
    </cfRule>
  </conditionalFormatting>
  <conditionalFormatting sqref="G353:G354">
    <cfRule type="cellIs" dxfId="3255" priority="5387" stopIfTrue="1" operator="equal">
      <formula>"E"</formula>
    </cfRule>
    <cfRule type="cellIs" dxfId="3254" priority="5388" stopIfTrue="1" operator="equal">
      <formula>"P"</formula>
    </cfRule>
  </conditionalFormatting>
  <conditionalFormatting sqref="AF353:AR354">
    <cfRule type="cellIs" dxfId="3253" priority="5379" stopIfTrue="1" operator="equal">
      <formula>"P"</formula>
    </cfRule>
    <cfRule type="cellIs" dxfId="3252" priority="5380" stopIfTrue="1" operator="equal">
      <formula>"E"</formula>
    </cfRule>
    <cfRule type="cellIs" dxfId="3251" priority="5381" stopIfTrue="1" operator="equal">
      <formula>"P"</formula>
    </cfRule>
    <cfRule type="cellIs" dxfId="3250" priority="5382" stopIfTrue="1" operator="equal">
      <formula>"E"</formula>
    </cfRule>
    <cfRule type="cellIs" dxfId="3249" priority="5383" stopIfTrue="1" operator="equal">
      <formula>"P"</formula>
    </cfRule>
  </conditionalFormatting>
  <conditionalFormatting sqref="O353:AA353">
    <cfRule type="cellIs" dxfId="3248" priority="5374" stopIfTrue="1" operator="equal">
      <formula>"e"</formula>
    </cfRule>
    <cfRule type="cellIs" dxfId="3247" priority="5375" stopIfTrue="1" operator="equal">
      <formula>"p"</formula>
    </cfRule>
    <cfRule type="cellIs" dxfId="3246" priority="5376" stopIfTrue="1" operator="equal">
      <formula>"e"</formula>
    </cfRule>
  </conditionalFormatting>
  <conditionalFormatting sqref="W354 O354:S354">
    <cfRule type="cellIs" dxfId="3245" priority="5377" stopIfTrue="1" operator="equal">
      <formula>"E"</formula>
    </cfRule>
    <cfRule type="cellIs" dxfId="3244" priority="5378" stopIfTrue="1" operator="equal">
      <formula>"P"</formula>
    </cfRule>
  </conditionalFormatting>
  <conditionalFormatting sqref="O353:AA354">
    <cfRule type="cellIs" dxfId="3243" priority="5369" stopIfTrue="1" operator="equal">
      <formula>"P"</formula>
    </cfRule>
    <cfRule type="cellIs" dxfId="3242" priority="5370" stopIfTrue="1" operator="equal">
      <formula>"E"</formula>
    </cfRule>
    <cfRule type="cellIs" dxfId="3241" priority="5371" stopIfTrue="1" operator="equal">
      <formula>"P"</formula>
    </cfRule>
    <cfRule type="cellIs" dxfId="3240" priority="5372" stopIfTrue="1" operator="equal">
      <formula>"E"</formula>
    </cfRule>
    <cfRule type="cellIs" dxfId="3239" priority="5373" stopIfTrue="1" operator="equal">
      <formula>"P"</formula>
    </cfRule>
  </conditionalFormatting>
  <conditionalFormatting sqref="AB353:AE353">
    <cfRule type="cellIs" dxfId="3238" priority="5366" stopIfTrue="1" operator="equal">
      <formula>"e"</formula>
    </cfRule>
    <cfRule type="cellIs" dxfId="3237" priority="5367" stopIfTrue="1" operator="equal">
      <formula>"p"</formula>
    </cfRule>
    <cfRule type="cellIs" dxfId="3236" priority="5368" stopIfTrue="1" operator="equal">
      <formula>"e"</formula>
    </cfRule>
  </conditionalFormatting>
  <conditionalFormatting sqref="AB353:AE354">
    <cfRule type="cellIs" dxfId="3235" priority="5361" stopIfTrue="1" operator="equal">
      <formula>"P"</formula>
    </cfRule>
    <cfRule type="cellIs" dxfId="3234" priority="5362" stopIfTrue="1" operator="equal">
      <formula>"E"</formula>
    </cfRule>
    <cfRule type="cellIs" dxfId="3233" priority="5363" stopIfTrue="1" operator="equal">
      <formula>"P"</formula>
    </cfRule>
    <cfRule type="cellIs" dxfId="3232" priority="5364" stopIfTrue="1" operator="equal">
      <formula>"E"</formula>
    </cfRule>
    <cfRule type="cellIs" dxfId="3231" priority="5365" stopIfTrue="1" operator="equal">
      <formula>"P"</formula>
    </cfRule>
  </conditionalFormatting>
  <conditionalFormatting sqref="AS353:AV353">
    <cfRule type="cellIs" dxfId="3230" priority="5358" stopIfTrue="1" operator="equal">
      <formula>"e"</formula>
    </cfRule>
    <cfRule type="cellIs" dxfId="3229" priority="5359" stopIfTrue="1" operator="equal">
      <formula>"p"</formula>
    </cfRule>
    <cfRule type="cellIs" dxfId="3228" priority="5360" stopIfTrue="1" operator="equal">
      <formula>"e"</formula>
    </cfRule>
  </conditionalFormatting>
  <conditionalFormatting sqref="AS353:AV354">
    <cfRule type="cellIs" dxfId="3227" priority="5353" stopIfTrue="1" operator="equal">
      <formula>"P"</formula>
    </cfRule>
    <cfRule type="cellIs" dxfId="3226" priority="5354" stopIfTrue="1" operator="equal">
      <formula>"E"</formula>
    </cfRule>
    <cfRule type="cellIs" dxfId="3225" priority="5355" stopIfTrue="1" operator="equal">
      <formula>"P"</formula>
    </cfRule>
    <cfRule type="cellIs" dxfId="3224" priority="5356" stopIfTrue="1" operator="equal">
      <formula>"E"</formula>
    </cfRule>
    <cfRule type="cellIs" dxfId="3223" priority="5357" stopIfTrue="1" operator="equal">
      <formula>"P"</formula>
    </cfRule>
  </conditionalFormatting>
  <conditionalFormatting sqref="AF373:AG373 AM373:AN373 AF369:AH369 AI373:AK373 BE373:BG373 AJ369:AN369 AF365:AN365 BI373:BK373 BE365:BL365 BE369:BL369">
    <cfRule type="cellIs" dxfId="3222" priority="5348" stopIfTrue="1" operator="equal">
      <formula>"e"</formula>
    </cfRule>
    <cfRule type="cellIs" dxfId="3221" priority="5349" stopIfTrue="1" operator="equal">
      <formula>"p"</formula>
    </cfRule>
    <cfRule type="cellIs" dxfId="3220" priority="5350" stopIfTrue="1" operator="equal">
      <formula>"e"</formula>
    </cfRule>
  </conditionalFormatting>
  <conditionalFormatting sqref="AF366:AN366 AF370:AN370 AF374:AN374 BE374:BL374 BE370 BE366:BL366 BG370:BL370 G365:G366 G369:G370 G373:G374 BG372:BL372 BE372 AF372:AN372 AF368:AN368 AF367:AH367 AJ367:AL367 AN367 BE368:BL368 BE367:BG367 BI367:BL367">
    <cfRule type="cellIs" dxfId="3219" priority="5351" stopIfTrue="1" operator="equal">
      <formula>"E"</formula>
    </cfRule>
    <cfRule type="cellIs" dxfId="3218" priority="5352" stopIfTrue="1" operator="equal">
      <formula>"P"</formula>
    </cfRule>
  </conditionalFormatting>
  <conditionalFormatting sqref="AI369">
    <cfRule type="cellIs" dxfId="3217" priority="5345" stopIfTrue="1" operator="equal">
      <formula>"e"</formula>
    </cfRule>
    <cfRule type="cellIs" dxfId="3216" priority="5346" stopIfTrue="1" operator="equal">
      <formula>"p"</formula>
    </cfRule>
    <cfRule type="cellIs" dxfId="3215" priority="5347" stopIfTrue="1" operator="equal">
      <formula>"e"</formula>
    </cfRule>
  </conditionalFormatting>
  <conditionalFormatting sqref="AH373">
    <cfRule type="cellIs" dxfId="3214" priority="5342" stopIfTrue="1" operator="equal">
      <formula>"e"</formula>
    </cfRule>
    <cfRule type="cellIs" dxfId="3213" priority="5343" stopIfTrue="1" operator="equal">
      <formula>"p"</formula>
    </cfRule>
    <cfRule type="cellIs" dxfId="3212" priority="5344" stopIfTrue="1" operator="equal">
      <formula>"e"</formula>
    </cfRule>
  </conditionalFormatting>
  <conditionalFormatting sqref="AL373">
    <cfRule type="cellIs" dxfId="3211" priority="5339" stopIfTrue="1" operator="equal">
      <formula>"e"</formula>
    </cfRule>
    <cfRule type="cellIs" dxfId="3210" priority="5340" stopIfTrue="1" operator="equal">
      <formula>"p"</formula>
    </cfRule>
    <cfRule type="cellIs" dxfId="3209" priority="5341" stopIfTrue="1" operator="equal">
      <formula>"e"</formula>
    </cfRule>
  </conditionalFormatting>
  <conditionalFormatting sqref="BH373">
    <cfRule type="cellIs" dxfId="3208" priority="5333" stopIfTrue="1" operator="equal">
      <formula>"e"</formula>
    </cfRule>
    <cfRule type="cellIs" dxfId="3207" priority="5334" stopIfTrue="1" operator="equal">
      <formula>"p"</formula>
    </cfRule>
    <cfRule type="cellIs" dxfId="3206" priority="5335" stopIfTrue="1" operator="equal">
      <formula>"e"</formula>
    </cfRule>
  </conditionalFormatting>
  <conditionalFormatting sqref="O369:R369 O373:Y373 O365:AA365 U369:AA369">
    <cfRule type="cellIs" dxfId="3205" priority="5320" stopIfTrue="1" operator="equal">
      <formula>"e"</formula>
    </cfRule>
    <cfRule type="cellIs" dxfId="3204" priority="5321" stopIfTrue="1" operator="equal">
      <formula>"p"</formula>
    </cfRule>
    <cfRule type="cellIs" dxfId="3203" priority="5322" stopIfTrue="1" operator="equal">
      <formula>"e"</formula>
    </cfRule>
  </conditionalFormatting>
  <conditionalFormatting sqref="O369:R369">
    <cfRule type="cellIs" dxfId="3202" priority="5317" stopIfTrue="1" operator="equal">
      <formula>"e"</formula>
    </cfRule>
    <cfRule type="cellIs" dxfId="3201" priority="5318" stopIfTrue="1" operator="equal">
      <formula>"p"</formula>
    </cfRule>
    <cfRule type="cellIs" dxfId="3200" priority="5319" stopIfTrue="1" operator="equal">
      <formula>"e"</formula>
    </cfRule>
  </conditionalFormatting>
  <conditionalFormatting sqref="R373">
    <cfRule type="cellIs" dxfId="3199" priority="5314" stopIfTrue="1" operator="equal">
      <formula>"e"</formula>
    </cfRule>
    <cfRule type="cellIs" dxfId="3198" priority="5315" stopIfTrue="1" operator="equal">
      <formula>"p"</formula>
    </cfRule>
    <cfRule type="cellIs" dxfId="3197" priority="5316" stopIfTrue="1" operator="equal">
      <formula>"e"</formula>
    </cfRule>
  </conditionalFormatting>
  <conditionalFormatting sqref="V373">
    <cfRule type="cellIs" dxfId="3196" priority="5311" stopIfTrue="1" operator="equal">
      <formula>"e"</formula>
    </cfRule>
    <cfRule type="cellIs" dxfId="3195" priority="5312" stopIfTrue="1" operator="equal">
      <formula>"p"</formula>
    </cfRule>
    <cfRule type="cellIs" dxfId="3194" priority="5313" stopIfTrue="1" operator="equal">
      <formula>"e"</formula>
    </cfRule>
  </conditionalFormatting>
  <conditionalFormatting sqref="Z373">
    <cfRule type="cellIs" dxfId="3193" priority="5308" stopIfTrue="1" operator="equal">
      <formula>"e"</formula>
    </cfRule>
    <cfRule type="cellIs" dxfId="3192" priority="5309" stopIfTrue="1" operator="equal">
      <formula>"p"</formula>
    </cfRule>
    <cfRule type="cellIs" dxfId="3191" priority="5310" stopIfTrue="1" operator="equal">
      <formula>"e"</formula>
    </cfRule>
  </conditionalFormatting>
  <conditionalFormatting sqref="O373:Q373">
    <cfRule type="cellIs" dxfId="3190" priority="5305" stopIfTrue="1" operator="equal">
      <formula>"e"</formula>
    </cfRule>
    <cfRule type="cellIs" dxfId="3189" priority="5306" stopIfTrue="1" operator="equal">
      <formula>"p"</formula>
    </cfRule>
    <cfRule type="cellIs" dxfId="3188" priority="5307" stopIfTrue="1" operator="equal">
      <formula>"e"</formula>
    </cfRule>
  </conditionalFormatting>
  <conditionalFormatting sqref="AA373">
    <cfRule type="cellIs" dxfId="3187" priority="5302" stopIfTrue="1" operator="equal">
      <formula>"e"</formula>
    </cfRule>
    <cfRule type="cellIs" dxfId="3186" priority="5303" stopIfTrue="1" operator="equal">
      <formula>"p"</formula>
    </cfRule>
    <cfRule type="cellIs" dxfId="3185" priority="5304" stopIfTrue="1" operator="equal">
      <formula>"e"</formula>
    </cfRule>
  </conditionalFormatting>
  <conditionalFormatting sqref="O365:AA368 O370:AA370 O369:R369 U369:AA369 O372:AA374">
    <cfRule type="cellIs" dxfId="3184" priority="5297" stopIfTrue="1" operator="equal">
      <formula>"P"</formula>
    </cfRule>
    <cfRule type="cellIs" dxfId="3183" priority="5298" stopIfTrue="1" operator="equal">
      <formula>"E"</formula>
    </cfRule>
    <cfRule type="cellIs" dxfId="3182" priority="5299" stopIfTrue="1" operator="equal">
      <formula>"P"</formula>
    </cfRule>
    <cfRule type="cellIs" dxfId="3181" priority="5300" stopIfTrue="1" operator="equal">
      <formula>"E"</formula>
    </cfRule>
    <cfRule type="cellIs" dxfId="3180" priority="5301" stopIfTrue="1" operator="equal">
      <formula>"P"</formula>
    </cfRule>
  </conditionalFormatting>
  <conditionalFormatting sqref="AB369:AE369 AB365:AE365">
    <cfRule type="cellIs" dxfId="3179" priority="5292" stopIfTrue="1" operator="equal">
      <formula>"e"</formula>
    </cfRule>
    <cfRule type="cellIs" dxfId="3178" priority="5293" stopIfTrue="1" operator="equal">
      <formula>"p"</formula>
    </cfRule>
    <cfRule type="cellIs" dxfId="3177" priority="5294" stopIfTrue="1" operator="equal">
      <formula>"e"</formula>
    </cfRule>
  </conditionalFormatting>
  <conditionalFormatting sqref="AB366:AE366 AB370:AE370 AB374:AE374 AB372:AE372 AB368:AE368 AB367:AD367">
    <cfRule type="cellIs" dxfId="3176" priority="5295" stopIfTrue="1" operator="equal">
      <formula>"E"</formula>
    </cfRule>
    <cfRule type="cellIs" dxfId="3175" priority="5296" stopIfTrue="1" operator="equal">
      <formula>"P"</formula>
    </cfRule>
  </conditionalFormatting>
  <conditionalFormatting sqref="AE373">
    <cfRule type="cellIs" dxfId="3174" priority="5289" stopIfTrue="1" operator="equal">
      <formula>"e"</formula>
    </cfRule>
    <cfRule type="cellIs" dxfId="3173" priority="5290" stopIfTrue="1" operator="equal">
      <formula>"p"</formula>
    </cfRule>
    <cfRule type="cellIs" dxfId="3172" priority="5291" stopIfTrue="1" operator="equal">
      <formula>"e"</formula>
    </cfRule>
  </conditionalFormatting>
  <conditionalFormatting sqref="AB373:AD373">
    <cfRule type="cellIs" dxfId="3171" priority="5286" stopIfTrue="1" operator="equal">
      <formula>"e"</formula>
    </cfRule>
    <cfRule type="cellIs" dxfId="3170" priority="5287" stopIfTrue="1" operator="equal">
      <formula>"p"</formula>
    </cfRule>
    <cfRule type="cellIs" dxfId="3169" priority="5288" stopIfTrue="1" operator="equal">
      <formula>"e"</formula>
    </cfRule>
  </conditionalFormatting>
  <conditionalFormatting sqref="AB365:AE366 AB372:AE374 AB368:AE370 AB367:AD367">
    <cfRule type="cellIs" dxfId="3168" priority="5281" stopIfTrue="1" operator="equal">
      <formula>"P"</formula>
    </cfRule>
    <cfRule type="cellIs" dxfId="3167" priority="5282" stopIfTrue="1" operator="equal">
      <formula>"E"</formula>
    </cfRule>
    <cfRule type="cellIs" dxfId="3166" priority="5283" stopIfTrue="1" operator="equal">
      <formula>"P"</formula>
    </cfRule>
    <cfRule type="cellIs" dxfId="3165" priority="5284" stopIfTrue="1" operator="equal">
      <formula>"E"</formula>
    </cfRule>
    <cfRule type="cellIs" dxfId="3164" priority="5285" stopIfTrue="1" operator="equal">
      <formula>"P"</formula>
    </cfRule>
  </conditionalFormatting>
  <conditionalFormatting sqref="AS373:AV373 AS369:AV369 AS365:AV365">
    <cfRule type="cellIs" dxfId="3163" priority="5276" stopIfTrue="1" operator="equal">
      <formula>"e"</formula>
    </cfRule>
    <cfRule type="cellIs" dxfId="3162" priority="5277" stopIfTrue="1" operator="equal">
      <formula>"p"</formula>
    </cfRule>
    <cfRule type="cellIs" dxfId="3161" priority="5278" stopIfTrue="1" operator="equal">
      <formula>"e"</formula>
    </cfRule>
  </conditionalFormatting>
  <conditionalFormatting sqref="AS370:AV370 AS374:AV374 AS372:AV372 AS366:AV368">
    <cfRule type="cellIs" dxfId="3160" priority="5279" stopIfTrue="1" operator="equal">
      <formula>"E"</formula>
    </cfRule>
    <cfRule type="cellIs" dxfId="3159" priority="5280" stopIfTrue="1" operator="equal">
      <formula>"P"</formula>
    </cfRule>
  </conditionalFormatting>
  <conditionalFormatting sqref="AS372:AV374 AS365:AV370">
    <cfRule type="cellIs" dxfId="3158" priority="5268" stopIfTrue="1" operator="equal">
      <formula>"P"</formula>
    </cfRule>
    <cfRule type="cellIs" dxfId="3157" priority="5269" stopIfTrue="1" operator="equal">
      <formula>"E"</formula>
    </cfRule>
    <cfRule type="cellIs" dxfId="3156" priority="5270" stopIfTrue="1" operator="equal">
      <formula>"P"</formula>
    </cfRule>
    <cfRule type="cellIs" dxfId="3155" priority="5271" stopIfTrue="1" operator="equal">
      <formula>"E"</formula>
    </cfRule>
    <cfRule type="cellIs" dxfId="3154" priority="5272" stopIfTrue="1" operator="equal">
      <formula>"P"</formula>
    </cfRule>
  </conditionalFormatting>
  <conditionalFormatting sqref="AW373:AZ373 AW369:AZ369 AW365:AZ365">
    <cfRule type="cellIs" dxfId="3153" priority="5263" stopIfTrue="1" operator="equal">
      <formula>"e"</formula>
    </cfRule>
    <cfRule type="cellIs" dxfId="3152" priority="5264" stopIfTrue="1" operator="equal">
      <formula>"p"</formula>
    </cfRule>
    <cfRule type="cellIs" dxfId="3151" priority="5265" stopIfTrue="1" operator="equal">
      <formula>"e"</formula>
    </cfRule>
  </conditionalFormatting>
  <conditionalFormatting sqref="AW370:AZ370 AW374:AZ374 AW372:AZ372 AW366:AZ368">
    <cfRule type="cellIs" dxfId="3150" priority="5266" stopIfTrue="1" operator="equal">
      <formula>"E"</formula>
    </cfRule>
    <cfRule type="cellIs" dxfId="3149" priority="5267" stopIfTrue="1" operator="equal">
      <formula>"P"</formula>
    </cfRule>
  </conditionalFormatting>
  <conditionalFormatting sqref="AW372:AZ374 AW365:AZ370">
    <cfRule type="cellIs" dxfId="3148" priority="5258" stopIfTrue="1" operator="equal">
      <formula>"P"</formula>
    </cfRule>
    <cfRule type="cellIs" dxfId="3147" priority="5259" stopIfTrue="1" operator="equal">
      <formula>"E"</formula>
    </cfRule>
    <cfRule type="cellIs" dxfId="3146" priority="5260" stopIfTrue="1" operator="equal">
      <formula>"P"</formula>
    </cfRule>
    <cfRule type="cellIs" dxfId="3145" priority="5261" stopIfTrue="1" operator="equal">
      <formula>"E"</formula>
    </cfRule>
    <cfRule type="cellIs" dxfId="3144" priority="5262" stopIfTrue="1" operator="equal">
      <formula>"P"</formula>
    </cfRule>
  </conditionalFormatting>
  <conditionalFormatting sqref="BA373:BD373 BA369:BD369 BA365:BD365">
    <cfRule type="cellIs" dxfId="3143" priority="5253" stopIfTrue="1" operator="equal">
      <formula>"e"</formula>
    </cfRule>
    <cfRule type="cellIs" dxfId="3142" priority="5254" stopIfTrue="1" operator="equal">
      <formula>"p"</formula>
    </cfRule>
    <cfRule type="cellIs" dxfId="3141" priority="5255" stopIfTrue="1" operator="equal">
      <formula>"e"</formula>
    </cfRule>
  </conditionalFormatting>
  <conditionalFormatting sqref="BA370:BD370 BA374:BD374 BA372:BD372 BA366:BD368">
    <cfRule type="cellIs" dxfId="3140" priority="5256" stopIfTrue="1" operator="equal">
      <formula>"E"</formula>
    </cfRule>
    <cfRule type="cellIs" dxfId="3139" priority="5257" stopIfTrue="1" operator="equal">
      <formula>"P"</formula>
    </cfRule>
  </conditionalFormatting>
  <conditionalFormatting sqref="BA372:BD374 BA365:BD370">
    <cfRule type="cellIs" dxfId="3138" priority="5248" stopIfTrue="1" operator="equal">
      <formula>"P"</formula>
    </cfRule>
    <cfRule type="cellIs" dxfId="3137" priority="5249" stopIfTrue="1" operator="equal">
      <formula>"E"</formula>
    </cfRule>
    <cfRule type="cellIs" dxfId="3136" priority="5250" stopIfTrue="1" operator="equal">
      <formula>"P"</formula>
    </cfRule>
    <cfRule type="cellIs" dxfId="3135" priority="5251" stopIfTrue="1" operator="equal">
      <formula>"E"</formula>
    </cfRule>
    <cfRule type="cellIs" dxfId="3134" priority="5252" stopIfTrue="1" operator="equal">
      <formula>"P"</formula>
    </cfRule>
  </conditionalFormatting>
  <conditionalFormatting sqref="BF370 BF372">
    <cfRule type="cellIs" dxfId="3133" priority="5246" stopIfTrue="1" operator="equal">
      <formula>"E"</formula>
    </cfRule>
    <cfRule type="cellIs" dxfId="3132" priority="5247" stopIfTrue="1" operator="equal">
      <formula>"P"</formula>
    </cfRule>
  </conditionalFormatting>
  <conditionalFormatting sqref="BF370 BF372">
    <cfRule type="cellIs" dxfId="3131" priority="5241" stopIfTrue="1" operator="equal">
      <formula>"P"</formula>
    </cfRule>
    <cfRule type="cellIs" dxfId="3130" priority="5242" stopIfTrue="1" operator="equal">
      <formula>"E"</formula>
    </cfRule>
    <cfRule type="cellIs" dxfId="3129" priority="5243" stopIfTrue="1" operator="equal">
      <formula>"P"</formula>
    </cfRule>
    <cfRule type="cellIs" dxfId="3128" priority="5244" stopIfTrue="1" operator="equal">
      <formula>"E"</formula>
    </cfRule>
    <cfRule type="cellIs" dxfId="3127" priority="5245" stopIfTrue="1" operator="equal">
      <formula>"P"</formula>
    </cfRule>
  </conditionalFormatting>
  <conditionalFormatting sqref="G367:G368">
    <cfRule type="cellIs" dxfId="3126" priority="5239" stopIfTrue="1" operator="equal">
      <formula>"E"</formula>
    </cfRule>
    <cfRule type="cellIs" dxfId="3125" priority="5240" stopIfTrue="1" operator="equal">
      <formula>"P"</formula>
    </cfRule>
  </conditionalFormatting>
  <conditionalFormatting sqref="AW371:AZ371">
    <cfRule type="cellIs" dxfId="3124" priority="5188" stopIfTrue="1" operator="equal">
      <formula>"e"</formula>
    </cfRule>
    <cfRule type="cellIs" dxfId="3123" priority="5189" stopIfTrue="1" operator="equal">
      <formula>"p"</formula>
    </cfRule>
    <cfRule type="cellIs" dxfId="3122" priority="5190" stopIfTrue="1" operator="equal">
      <formula>"e"</formula>
    </cfRule>
  </conditionalFormatting>
  <conditionalFormatting sqref="AW371:AZ371">
    <cfRule type="cellIs" dxfId="3121" priority="5183" stopIfTrue="1" operator="equal">
      <formula>"P"</formula>
    </cfRule>
    <cfRule type="cellIs" dxfId="3120" priority="5184" stopIfTrue="1" operator="equal">
      <formula>"E"</formula>
    </cfRule>
    <cfRule type="cellIs" dxfId="3119" priority="5185" stopIfTrue="1" operator="equal">
      <formula>"P"</formula>
    </cfRule>
    <cfRule type="cellIs" dxfId="3118" priority="5186" stopIfTrue="1" operator="equal">
      <formula>"E"</formula>
    </cfRule>
    <cfRule type="cellIs" dxfId="3117" priority="5187" stopIfTrue="1" operator="equal">
      <formula>"P"</formula>
    </cfRule>
  </conditionalFormatting>
  <conditionalFormatting sqref="BA371:BD371">
    <cfRule type="cellIs" dxfId="3116" priority="5180" stopIfTrue="1" operator="equal">
      <formula>"e"</formula>
    </cfRule>
    <cfRule type="cellIs" dxfId="3115" priority="5181" stopIfTrue="1" operator="equal">
      <formula>"p"</formula>
    </cfRule>
    <cfRule type="cellIs" dxfId="3114" priority="5182" stopIfTrue="1" operator="equal">
      <formula>"e"</formula>
    </cfRule>
  </conditionalFormatting>
  <conditionalFormatting sqref="BA371:BD371">
    <cfRule type="cellIs" dxfId="3113" priority="5175" stopIfTrue="1" operator="equal">
      <formula>"P"</formula>
    </cfRule>
    <cfRule type="cellIs" dxfId="3112" priority="5176" stopIfTrue="1" operator="equal">
      <formula>"E"</formula>
    </cfRule>
    <cfRule type="cellIs" dxfId="3111" priority="5177" stopIfTrue="1" operator="equal">
      <formula>"P"</formula>
    </cfRule>
    <cfRule type="cellIs" dxfId="3110" priority="5178" stopIfTrue="1" operator="equal">
      <formula>"E"</formula>
    </cfRule>
    <cfRule type="cellIs" dxfId="3109" priority="5179" stopIfTrue="1" operator="equal">
      <formula>"P"</formula>
    </cfRule>
  </conditionalFormatting>
  <conditionalFormatting sqref="S371:T371">
    <cfRule type="cellIs" dxfId="3108" priority="5172" stopIfTrue="1" operator="equal">
      <formula>"e"</formula>
    </cfRule>
    <cfRule type="cellIs" dxfId="3107" priority="5173" stopIfTrue="1" operator="equal">
      <formula>"p"</formula>
    </cfRule>
    <cfRule type="cellIs" dxfId="3106" priority="5174" stopIfTrue="1" operator="equal">
      <formula>"e"</formula>
    </cfRule>
  </conditionalFormatting>
  <conditionalFormatting sqref="S371:T371">
    <cfRule type="cellIs" dxfId="3105" priority="5167" stopIfTrue="1" operator="equal">
      <formula>"P"</formula>
    </cfRule>
    <cfRule type="cellIs" dxfId="3104" priority="5168" stopIfTrue="1" operator="equal">
      <formula>"E"</formula>
    </cfRule>
    <cfRule type="cellIs" dxfId="3103" priority="5169" stopIfTrue="1" operator="equal">
      <formula>"P"</formula>
    </cfRule>
    <cfRule type="cellIs" dxfId="3102" priority="5170" stopIfTrue="1" operator="equal">
      <formula>"E"</formula>
    </cfRule>
    <cfRule type="cellIs" dxfId="3101" priority="5171" stopIfTrue="1" operator="equal">
      <formula>"P"</formula>
    </cfRule>
  </conditionalFormatting>
  <conditionalFormatting sqref="G371:G372">
    <cfRule type="cellIs" dxfId="3100" priority="5237" stopIfTrue="1" operator="equal">
      <formula>"E"</formula>
    </cfRule>
    <cfRule type="cellIs" dxfId="3099" priority="5238" stopIfTrue="1" operator="equal">
      <formula>"P"</formula>
    </cfRule>
  </conditionalFormatting>
  <conditionalFormatting sqref="S369:T369">
    <cfRule type="cellIs" dxfId="3098" priority="5234" stopIfTrue="1" operator="equal">
      <formula>"e"</formula>
    </cfRule>
    <cfRule type="cellIs" dxfId="3097" priority="5235" stopIfTrue="1" operator="equal">
      <formula>"p"</formula>
    </cfRule>
    <cfRule type="cellIs" dxfId="3096" priority="5236" stopIfTrue="1" operator="equal">
      <formula>"e"</formula>
    </cfRule>
  </conditionalFormatting>
  <conditionalFormatting sqref="S369:T369">
    <cfRule type="cellIs" dxfId="3095" priority="5229" stopIfTrue="1" operator="equal">
      <formula>"P"</formula>
    </cfRule>
    <cfRule type="cellIs" dxfId="3094" priority="5230" stopIfTrue="1" operator="equal">
      <formula>"E"</formula>
    </cfRule>
    <cfRule type="cellIs" dxfId="3093" priority="5231" stopIfTrue="1" operator="equal">
      <formula>"P"</formula>
    </cfRule>
    <cfRule type="cellIs" dxfId="3092" priority="5232" stopIfTrue="1" operator="equal">
      <formula>"E"</formula>
    </cfRule>
    <cfRule type="cellIs" dxfId="3091" priority="5233" stopIfTrue="1" operator="equal">
      <formula>"P"</formula>
    </cfRule>
  </conditionalFormatting>
  <conditionalFormatting sqref="AF371:AH371 AJ371:AN371 BE371:BL371">
    <cfRule type="cellIs" dxfId="3090" priority="5226" stopIfTrue="1" operator="equal">
      <formula>"e"</formula>
    </cfRule>
    <cfRule type="cellIs" dxfId="3089" priority="5227" stopIfTrue="1" operator="equal">
      <formula>"p"</formula>
    </cfRule>
    <cfRule type="cellIs" dxfId="3088" priority="5228" stopIfTrue="1" operator="equal">
      <formula>"e"</formula>
    </cfRule>
  </conditionalFormatting>
  <conditionalFormatting sqref="AI371">
    <cfRule type="cellIs" dxfId="3087" priority="5223" stopIfTrue="1" operator="equal">
      <formula>"e"</formula>
    </cfRule>
    <cfRule type="cellIs" dxfId="3086" priority="5224" stopIfTrue="1" operator="equal">
      <formula>"p"</formula>
    </cfRule>
    <cfRule type="cellIs" dxfId="3085" priority="5225" stopIfTrue="1" operator="equal">
      <formula>"e"</formula>
    </cfRule>
  </conditionalFormatting>
  <conditionalFormatting sqref="BE371:BL371 AF371:AN371">
    <cfRule type="cellIs" dxfId="3084" priority="5218" stopIfTrue="1" operator="equal">
      <formula>"P"</formula>
    </cfRule>
    <cfRule type="cellIs" dxfId="3083" priority="5219" stopIfTrue="1" operator="equal">
      <formula>"E"</formula>
    </cfRule>
    <cfRule type="cellIs" dxfId="3082" priority="5220" stopIfTrue="1" operator="equal">
      <formula>"P"</formula>
    </cfRule>
    <cfRule type="cellIs" dxfId="3081" priority="5221" stopIfTrue="1" operator="equal">
      <formula>"E"</formula>
    </cfRule>
    <cfRule type="cellIs" dxfId="3080" priority="5222" stopIfTrue="1" operator="equal">
      <formula>"P"</formula>
    </cfRule>
  </conditionalFormatting>
  <conditionalFormatting sqref="O371:R371 U371:AA371">
    <cfRule type="cellIs" dxfId="3079" priority="5215" stopIfTrue="1" operator="equal">
      <formula>"e"</formula>
    </cfRule>
    <cfRule type="cellIs" dxfId="3078" priority="5216" stopIfTrue="1" operator="equal">
      <formula>"p"</formula>
    </cfRule>
    <cfRule type="cellIs" dxfId="3077" priority="5217" stopIfTrue="1" operator="equal">
      <formula>"e"</formula>
    </cfRule>
  </conditionalFormatting>
  <conditionalFormatting sqref="AB371:AE371">
    <cfRule type="cellIs" dxfId="3076" priority="5204" stopIfTrue="1" operator="equal">
      <formula>"e"</formula>
    </cfRule>
    <cfRule type="cellIs" dxfId="3075" priority="5205" stopIfTrue="1" operator="equal">
      <formula>"p"</formula>
    </cfRule>
    <cfRule type="cellIs" dxfId="3074" priority="5206" stopIfTrue="1" operator="equal">
      <formula>"e"</formula>
    </cfRule>
  </conditionalFormatting>
  <conditionalFormatting sqref="AB371:AE371">
    <cfRule type="cellIs" dxfId="3073" priority="5199" stopIfTrue="1" operator="equal">
      <formula>"P"</formula>
    </cfRule>
    <cfRule type="cellIs" dxfId="3072" priority="5200" stopIfTrue="1" operator="equal">
      <formula>"E"</formula>
    </cfRule>
    <cfRule type="cellIs" dxfId="3071" priority="5201" stopIfTrue="1" operator="equal">
      <formula>"P"</formula>
    </cfRule>
    <cfRule type="cellIs" dxfId="3070" priority="5202" stopIfTrue="1" operator="equal">
      <formula>"E"</formula>
    </cfRule>
    <cfRule type="cellIs" dxfId="3069" priority="5203" stopIfTrue="1" operator="equal">
      <formula>"P"</formula>
    </cfRule>
  </conditionalFormatting>
  <conditionalFormatting sqref="AS371:AV371">
    <cfRule type="cellIs" dxfId="3068" priority="5196" stopIfTrue="1" operator="equal">
      <formula>"e"</formula>
    </cfRule>
    <cfRule type="cellIs" dxfId="3067" priority="5197" stopIfTrue="1" operator="equal">
      <formula>"p"</formula>
    </cfRule>
    <cfRule type="cellIs" dxfId="3066" priority="5198" stopIfTrue="1" operator="equal">
      <formula>"e"</formula>
    </cfRule>
  </conditionalFormatting>
  <conditionalFormatting sqref="AS371:AV371">
    <cfRule type="cellIs" dxfId="3065" priority="5191" stopIfTrue="1" operator="equal">
      <formula>"P"</formula>
    </cfRule>
    <cfRule type="cellIs" dxfId="3064" priority="5192" stopIfTrue="1" operator="equal">
      <formula>"E"</formula>
    </cfRule>
    <cfRule type="cellIs" dxfId="3063" priority="5193" stopIfTrue="1" operator="equal">
      <formula>"P"</formula>
    </cfRule>
    <cfRule type="cellIs" dxfId="3062" priority="5194" stopIfTrue="1" operator="equal">
      <formula>"E"</formula>
    </cfRule>
    <cfRule type="cellIs" dxfId="3061" priority="5195" stopIfTrue="1" operator="equal">
      <formula>"P"</formula>
    </cfRule>
  </conditionalFormatting>
  <conditionalFormatting sqref="AE367">
    <cfRule type="cellIs" dxfId="3060" priority="5165" stopIfTrue="1" operator="equal">
      <formula>"E"</formula>
    </cfRule>
    <cfRule type="cellIs" dxfId="3059" priority="5166" stopIfTrue="1" operator="equal">
      <formula>"P"</formula>
    </cfRule>
  </conditionalFormatting>
  <conditionalFormatting sqref="AM367">
    <cfRule type="cellIs" dxfId="3058" priority="5151" stopIfTrue="1" operator="equal">
      <formula>"E"</formula>
    </cfRule>
    <cfRule type="cellIs" dxfId="3057" priority="5152" stopIfTrue="1" operator="equal">
      <formula>"P"</formula>
    </cfRule>
  </conditionalFormatting>
  <conditionalFormatting sqref="AM367">
    <cfRule type="cellIs" dxfId="3056" priority="5146" stopIfTrue="1" operator="equal">
      <formula>"P"</formula>
    </cfRule>
    <cfRule type="cellIs" dxfId="3055" priority="5147" stopIfTrue="1" operator="equal">
      <formula>"E"</formula>
    </cfRule>
    <cfRule type="cellIs" dxfId="3054" priority="5148" stopIfTrue="1" operator="equal">
      <formula>"P"</formula>
    </cfRule>
    <cfRule type="cellIs" dxfId="3053" priority="5149" stopIfTrue="1" operator="equal">
      <formula>"E"</formula>
    </cfRule>
    <cfRule type="cellIs" dxfId="3052" priority="5150" stopIfTrue="1" operator="equal">
      <formula>"P"</formula>
    </cfRule>
  </conditionalFormatting>
  <conditionalFormatting sqref="BH367">
    <cfRule type="cellIs" dxfId="3051" priority="5116" stopIfTrue="1" operator="equal">
      <formula>"E"</formula>
    </cfRule>
    <cfRule type="cellIs" dxfId="3050" priority="5117" stopIfTrue="1" operator="equal">
      <formula>"P"</formula>
    </cfRule>
  </conditionalFormatting>
  <conditionalFormatting sqref="BH367">
    <cfRule type="cellIs" dxfId="3049" priority="5111" stopIfTrue="1" operator="equal">
      <formula>"P"</formula>
    </cfRule>
    <cfRule type="cellIs" dxfId="3048" priority="5112" stopIfTrue="1" operator="equal">
      <formula>"E"</formula>
    </cfRule>
    <cfRule type="cellIs" dxfId="3047" priority="5113" stopIfTrue="1" operator="equal">
      <formula>"P"</formula>
    </cfRule>
    <cfRule type="cellIs" dxfId="3046" priority="5114" stopIfTrue="1" operator="equal">
      <formula>"E"</formula>
    </cfRule>
    <cfRule type="cellIs" dxfId="3045" priority="5115" stopIfTrue="1" operator="equal">
      <formula>"P"</formula>
    </cfRule>
  </conditionalFormatting>
  <conditionalFormatting sqref="AF375:AH375 AJ375:AN375 AF377:AN377 BE377:BL377 BE375:BL375">
    <cfRule type="cellIs" dxfId="3044" priority="5106" stopIfTrue="1" operator="equal">
      <formula>"e"</formula>
    </cfRule>
    <cfRule type="cellIs" dxfId="3043" priority="5107" stopIfTrue="1" operator="equal">
      <formula>"p"</formula>
    </cfRule>
    <cfRule type="cellIs" dxfId="3042" priority="5108" stopIfTrue="1" operator="equal">
      <formula>"e"</formula>
    </cfRule>
  </conditionalFormatting>
  <conditionalFormatting sqref="AF376:AN376 AF378:AN378 BE378 BE376:BF376 BH376:BL376 BI378:BL378 G375:G378">
    <cfRule type="cellIs" dxfId="3041" priority="5109" stopIfTrue="1" operator="equal">
      <formula>"E"</formula>
    </cfRule>
    <cfRule type="cellIs" dxfId="3040" priority="5110" stopIfTrue="1" operator="equal">
      <formula>"P"</formula>
    </cfRule>
  </conditionalFormatting>
  <conditionalFormatting sqref="AI375">
    <cfRule type="cellIs" dxfId="3039" priority="5103" stopIfTrue="1" operator="equal">
      <formula>"e"</formula>
    </cfRule>
    <cfRule type="cellIs" dxfId="3038" priority="5104" stopIfTrue="1" operator="equal">
      <formula>"p"</formula>
    </cfRule>
    <cfRule type="cellIs" dxfId="3037" priority="5105" stopIfTrue="1" operator="equal">
      <formula>"e"</formula>
    </cfRule>
  </conditionalFormatting>
  <conditionalFormatting sqref="BE377:BL377 BE376:BF376 BH376:BL376 BE378 BI378:BL378 AF375:AN378 BE375:BL375">
    <cfRule type="cellIs" dxfId="3036" priority="5098" stopIfTrue="1" operator="equal">
      <formula>"P"</formula>
    </cfRule>
    <cfRule type="cellIs" dxfId="3035" priority="5099" stopIfTrue="1" operator="equal">
      <formula>"E"</formula>
    </cfRule>
    <cfRule type="cellIs" dxfId="3034" priority="5100" stopIfTrue="1" operator="equal">
      <formula>"P"</formula>
    </cfRule>
    <cfRule type="cellIs" dxfId="3033" priority="5101" stopIfTrue="1" operator="equal">
      <formula>"E"</formula>
    </cfRule>
    <cfRule type="cellIs" dxfId="3032" priority="5102" stopIfTrue="1" operator="equal">
      <formula>"P"</formula>
    </cfRule>
  </conditionalFormatting>
  <conditionalFormatting sqref="O375:AA375 O377:AA377">
    <cfRule type="cellIs" dxfId="3031" priority="5093" stopIfTrue="1" operator="equal">
      <formula>"e"</formula>
    </cfRule>
    <cfRule type="cellIs" dxfId="3030" priority="5094" stopIfTrue="1" operator="equal">
      <formula>"p"</formula>
    </cfRule>
    <cfRule type="cellIs" dxfId="3029" priority="5095" stopIfTrue="1" operator="equal">
      <formula>"e"</formula>
    </cfRule>
  </conditionalFormatting>
  <conditionalFormatting sqref="O376:AA376 O378:AA378">
    <cfRule type="cellIs" dxfId="3028" priority="5096" stopIfTrue="1" operator="equal">
      <formula>"E"</formula>
    </cfRule>
    <cfRule type="cellIs" dxfId="3027" priority="5097" stopIfTrue="1" operator="equal">
      <formula>"P"</formula>
    </cfRule>
  </conditionalFormatting>
  <conditionalFormatting sqref="AB377:AE377 AB375:AE375">
    <cfRule type="cellIs" dxfId="3026" priority="5080" stopIfTrue="1" operator="equal">
      <formula>"e"</formula>
    </cfRule>
    <cfRule type="cellIs" dxfId="3025" priority="5081" stopIfTrue="1" operator="equal">
      <formula>"p"</formula>
    </cfRule>
    <cfRule type="cellIs" dxfId="3024" priority="5082" stopIfTrue="1" operator="equal">
      <formula>"e"</formula>
    </cfRule>
  </conditionalFormatting>
  <conditionalFormatting sqref="AB375:AE375 AB377:AE378 AB376:AD376">
    <cfRule type="cellIs" dxfId="3023" priority="5075" stopIfTrue="1" operator="equal">
      <formula>"P"</formula>
    </cfRule>
    <cfRule type="cellIs" dxfId="3022" priority="5076" stopIfTrue="1" operator="equal">
      <formula>"E"</formula>
    </cfRule>
    <cfRule type="cellIs" dxfId="3021" priority="5077" stopIfTrue="1" operator="equal">
      <formula>"P"</formula>
    </cfRule>
    <cfRule type="cellIs" dxfId="3020" priority="5078" stopIfTrue="1" operator="equal">
      <formula>"E"</formula>
    </cfRule>
    <cfRule type="cellIs" dxfId="3019" priority="5079" stopIfTrue="1" operator="equal">
      <formula>"P"</formula>
    </cfRule>
  </conditionalFormatting>
  <conditionalFormatting sqref="AS375:AV375 AS377:AV377">
    <cfRule type="cellIs" dxfId="3018" priority="5070" stopIfTrue="1" operator="equal">
      <formula>"e"</formula>
    </cfRule>
    <cfRule type="cellIs" dxfId="3017" priority="5071" stopIfTrue="1" operator="equal">
      <formula>"p"</formula>
    </cfRule>
    <cfRule type="cellIs" dxfId="3016" priority="5072" stopIfTrue="1" operator="equal">
      <formula>"e"</formula>
    </cfRule>
  </conditionalFormatting>
  <conditionalFormatting sqref="AS376:AV376 AS378:AV378">
    <cfRule type="cellIs" dxfId="3015" priority="5073" stopIfTrue="1" operator="equal">
      <formula>"E"</formula>
    </cfRule>
    <cfRule type="cellIs" dxfId="3014" priority="5074" stopIfTrue="1" operator="equal">
      <formula>"P"</formula>
    </cfRule>
  </conditionalFormatting>
  <conditionalFormatting sqref="AS375:AV378">
    <cfRule type="cellIs" dxfId="3013" priority="5065" stopIfTrue="1" operator="equal">
      <formula>"P"</formula>
    </cfRule>
    <cfRule type="cellIs" dxfId="3012" priority="5066" stopIfTrue="1" operator="equal">
      <formula>"E"</formula>
    </cfRule>
    <cfRule type="cellIs" dxfId="3011" priority="5067" stopIfTrue="1" operator="equal">
      <formula>"P"</formula>
    </cfRule>
    <cfRule type="cellIs" dxfId="3010" priority="5068" stopIfTrue="1" operator="equal">
      <formula>"E"</formula>
    </cfRule>
    <cfRule type="cellIs" dxfId="3009" priority="5069" stopIfTrue="1" operator="equal">
      <formula>"P"</formula>
    </cfRule>
  </conditionalFormatting>
  <conditionalFormatting sqref="AW375:AZ375 AW377:AZ377">
    <cfRule type="cellIs" dxfId="3008" priority="5060" stopIfTrue="1" operator="equal">
      <formula>"e"</formula>
    </cfRule>
    <cfRule type="cellIs" dxfId="3007" priority="5061" stopIfTrue="1" operator="equal">
      <formula>"p"</formula>
    </cfRule>
    <cfRule type="cellIs" dxfId="3006" priority="5062" stopIfTrue="1" operator="equal">
      <formula>"e"</formula>
    </cfRule>
  </conditionalFormatting>
  <conditionalFormatting sqref="AW376:AZ376 AW378:AZ378">
    <cfRule type="cellIs" dxfId="3005" priority="5063" stopIfTrue="1" operator="equal">
      <formula>"E"</formula>
    </cfRule>
    <cfRule type="cellIs" dxfId="3004" priority="5064" stopIfTrue="1" operator="equal">
      <formula>"P"</formula>
    </cfRule>
  </conditionalFormatting>
  <conditionalFormatting sqref="AW375:AZ378">
    <cfRule type="cellIs" dxfId="3003" priority="5055" stopIfTrue="1" operator="equal">
      <formula>"P"</formula>
    </cfRule>
    <cfRule type="cellIs" dxfId="3002" priority="5056" stopIfTrue="1" operator="equal">
      <formula>"E"</formula>
    </cfRule>
    <cfRule type="cellIs" dxfId="3001" priority="5057" stopIfTrue="1" operator="equal">
      <formula>"P"</formula>
    </cfRule>
    <cfRule type="cellIs" dxfId="3000" priority="5058" stopIfTrue="1" operator="equal">
      <formula>"E"</formula>
    </cfRule>
    <cfRule type="cellIs" dxfId="2999" priority="5059" stopIfTrue="1" operator="equal">
      <formula>"P"</formula>
    </cfRule>
  </conditionalFormatting>
  <conditionalFormatting sqref="BA375:BD375 BA377:BD377">
    <cfRule type="cellIs" dxfId="2998" priority="5050" stopIfTrue="1" operator="equal">
      <formula>"e"</formula>
    </cfRule>
    <cfRule type="cellIs" dxfId="2997" priority="5051" stopIfTrue="1" operator="equal">
      <formula>"p"</formula>
    </cfRule>
    <cfRule type="cellIs" dxfId="2996" priority="5052" stopIfTrue="1" operator="equal">
      <formula>"e"</formula>
    </cfRule>
  </conditionalFormatting>
  <conditionalFormatting sqref="BA376:BD376 BA378:BD378">
    <cfRule type="cellIs" dxfId="2995" priority="5053" stopIfTrue="1" operator="equal">
      <formula>"E"</formula>
    </cfRule>
    <cfRule type="cellIs" dxfId="2994" priority="5054" stopIfTrue="1" operator="equal">
      <formula>"P"</formula>
    </cfRule>
  </conditionalFormatting>
  <conditionalFormatting sqref="BA375:BD378">
    <cfRule type="cellIs" dxfId="2993" priority="5045" stopIfTrue="1" operator="equal">
      <formula>"P"</formula>
    </cfRule>
    <cfRule type="cellIs" dxfId="2992" priority="5046" stopIfTrue="1" operator="equal">
      <formula>"E"</formula>
    </cfRule>
    <cfRule type="cellIs" dxfId="2991" priority="5047" stopIfTrue="1" operator="equal">
      <formula>"P"</formula>
    </cfRule>
    <cfRule type="cellIs" dxfId="2990" priority="5048" stopIfTrue="1" operator="equal">
      <formula>"E"</formula>
    </cfRule>
    <cfRule type="cellIs" dxfId="2989" priority="5049" stopIfTrue="1" operator="equal">
      <formula>"P"</formula>
    </cfRule>
  </conditionalFormatting>
  <conditionalFormatting sqref="BG376">
    <cfRule type="cellIs" dxfId="2988" priority="5043" stopIfTrue="1" operator="equal">
      <formula>"E"</formula>
    </cfRule>
    <cfRule type="cellIs" dxfId="2987" priority="5044" stopIfTrue="1" operator="equal">
      <formula>"P"</formula>
    </cfRule>
  </conditionalFormatting>
  <conditionalFormatting sqref="BG376">
    <cfRule type="cellIs" dxfId="2986" priority="5038" stopIfTrue="1" operator="equal">
      <formula>"P"</formula>
    </cfRule>
    <cfRule type="cellIs" dxfId="2985" priority="5039" stopIfTrue="1" operator="equal">
      <formula>"E"</formula>
    </cfRule>
    <cfRule type="cellIs" dxfId="2984" priority="5040" stopIfTrue="1" operator="equal">
      <formula>"P"</formula>
    </cfRule>
    <cfRule type="cellIs" dxfId="2983" priority="5041" stopIfTrue="1" operator="equal">
      <formula>"E"</formula>
    </cfRule>
    <cfRule type="cellIs" dxfId="2982" priority="5042" stopIfTrue="1" operator="equal">
      <formula>"P"</formula>
    </cfRule>
  </conditionalFormatting>
  <conditionalFormatting sqref="BF378:BH378">
    <cfRule type="cellIs" dxfId="2981" priority="5036" stopIfTrue="1" operator="equal">
      <formula>"E"</formula>
    </cfRule>
    <cfRule type="cellIs" dxfId="2980" priority="5037" stopIfTrue="1" operator="equal">
      <formula>"P"</formula>
    </cfRule>
  </conditionalFormatting>
  <conditionalFormatting sqref="BF380:BH380 BF382:BH382 BF381">
    <cfRule type="cellIs" dxfId="2979" priority="4961" stopIfTrue="1" operator="equal">
      <formula>"P"</formula>
    </cfRule>
    <cfRule type="cellIs" dxfId="2978" priority="4962" stopIfTrue="1" operator="equal">
      <formula>"E"</formula>
    </cfRule>
    <cfRule type="cellIs" dxfId="2977" priority="4963" stopIfTrue="1" operator="equal">
      <formula>"P"</formula>
    </cfRule>
    <cfRule type="cellIs" dxfId="2976" priority="4964" stopIfTrue="1" operator="equal">
      <formula>"E"</formula>
    </cfRule>
    <cfRule type="cellIs" dxfId="2975" priority="4965" stopIfTrue="1" operator="equal">
      <formula>"P"</formula>
    </cfRule>
  </conditionalFormatting>
  <conditionalFormatting sqref="AF379:AN379 BE379:BL379">
    <cfRule type="cellIs" dxfId="2974" priority="5026" stopIfTrue="1" operator="equal">
      <formula>"e"</formula>
    </cfRule>
    <cfRule type="cellIs" dxfId="2973" priority="5027" stopIfTrue="1" operator="equal">
      <formula>"p"</formula>
    </cfRule>
    <cfRule type="cellIs" dxfId="2972" priority="5028" stopIfTrue="1" operator="equal">
      <formula>"e"</formula>
    </cfRule>
  </conditionalFormatting>
  <conditionalFormatting sqref="AF380:AN380 BE380:BE382 BI380:BL380 G379:G380 AF382:AN382 AF381:AG381 AJ381:AK381 AN381 BI382:BL382 BI381 BL381">
    <cfRule type="cellIs" dxfId="2971" priority="5029" stopIfTrue="1" operator="equal">
      <formula>"E"</formula>
    </cfRule>
    <cfRule type="cellIs" dxfId="2970" priority="5030" stopIfTrue="1" operator="equal">
      <formula>"P"</formula>
    </cfRule>
  </conditionalFormatting>
  <conditionalFormatting sqref="BE379:BL379 BE380:BE382 BI380:BL380 AF379:AN380 AF382:AN382 AF381:AG381 AJ381:AK381 AN381 BI382:BL382 BI381 BL381">
    <cfRule type="cellIs" dxfId="2969" priority="5021" stopIfTrue="1" operator="equal">
      <formula>"P"</formula>
    </cfRule>
    <cfRule type="cellIs" dxfId="2968" priority="5022" stopIfTrue="1" operator="equal">
      <formula>"E"</formula>
    </cfRule>
    <cfRule type="cellIs" dxfId="2967" priority="5023" stopIfTrue="1" operator="equal">
      <formula>"P"</formula>
    </cfRule>
    <cfRule type="cellIs" dxfId="2966" priority="5024" stopIfTrue="1" operator="equal">
      <formula>"E"</formula>
    </cfRule>
    <cfRule type="cellIs" dxfId="2965" priority="5025" stopIfTrue="1" operator="equal">
      <formula>"P"</formula>
    </cfRule>
  </conditionalFormatting>
  <conditionalFormatting sqref="O379:AA379">
    <cfRule type="cellIs" dxfId="2964" priority="5016" stopIfTrue="1" operator="equal">
      <formula>"e"</formula>
    </cfRule>
    <cfRule type="cellIs" dxfId="2963" priority="5017" stopIfTrue="1" operator="equal">
      <formula>"p"</formula>
    </cfRule>
    <cfRule type="cellIs" dxfId="2962" priority="5018" stopIfTrue="1" operator="equal">
      <formula>"e"</formula>
    </cfRule>
  </conditionalFormatting>
  <conditionalFormatting sqref="O380:AA382">
    <cfRule type="cellIs" dxfId="2961" priority="5019" stopIfTrue="1" operator="equal">
      <formula>"E"</formula>
    </cfRule>
    <cfRule type="cellIs" dxfId="2960" priority="5020" stopIfTrue="1" operator="equal">
      <formula>"P"</formula>
    </cfRule>
  </conditionalFormatting>
  <conditionalFormatting sqref="O379:R379">
    <cfRule type="cellIs" dxfId="2959" priority="5013" stopIfTrue="1" operator="equal">
      <formula>"e"</formula>
    </cfRule>
    <cfRule type="cellIs" dxfId="2958" priority="5014" stopIfTrue="1" operator="equal">
      <formula>"p"</formula>
    </cfRule>
    <cfRule type="cellIs" dxfId="2957" priority="5015" stopIfTrue="1" operator="equal">
      <formula>"e"</formula>
    </cfRule>
  </conditionalFormatting>
  <conditionalFormatting sqref="O379:AA382">
    <cfRule type="cellIs" dxfId="2956" priority="5008" stopIfTrue="1" operator="equal">
      <formula>"P"</formula>
    </cfRule>
    <cfRule type="cellIs" dxfId="2955" priority="5009" stopIfTrue="1" operator="equal">
      <formula>"E"</formula>
    </cfRule>
    <cfRule type="cellIs" dxfId="2954" priority="5010" stopIfTrue="1" operator="equal">
      <formula>"P"</formula>
    </cfRule>
    <cfRule type="cellIs" dxfId="2953" priority="5011" stopIfTrue="1" operator="equal">
      <formula>"E"</formula>
    </cfRule>
    <cfRule type="cellIs" dxfId="2952" priority="5012" stopIfTrue="1" operator="equal">
      <formula>"P"</formula>
    </cfRule>
  </conditionalFormatting>
  <conditionalFormatting sqref="AB379:AE379">
    <cfRule type="cellIs" dxfId="2951" priority="5003" stopIfTrue="1" operator="equal">
      <formula>"e"</formula>
    </cfRule>
    <cfRule type="cellIs" dxfId="2950" priority="5004" stopIfTrue="1" operator="equal">
      <formula>"p"</formula>
    </cfRule>
    <cfRule type="cellIs" dxfId="2949" priority="5005" stopIfTrue="1" operator="equal">
      <formula>"e"</formula>
    </cfRule>
  </conditionalFormatting>
  <conditionalFormatting sqref="AB380:AE380 AB382:AE382 AB381:AC381">
    <cfRule type="cellIs" dxfId="2948" priority="5006" stopIfTrue="1" operator="equal">
      <formula>"E"</formula>
    </cfRule>
    <cfRule type="cellIs" dxfId="2947" priority="5007" stopIfTrue="1" operator="equal">
      <formula>"P"</formula>
    </cfRule>
  </conditionalFormatting>
  <conditionalFormatting sqref="AB379:AE380 AB382:AE382 AB381:AC381">
    <cfRule type="cellIs" dxfId="2946" priority="4998" stopIfTrue="1" operator="equal">
      <formula>"P"</formula>
    </cfRule>
    <cfRule type="cellIs" dxfId="2945" priority="4999" stopIfTrue="1" operator="equal">
      <formula>"E"</formula>
    </cfRule>
    <cfRule type="cellIs" dxfId="2944" priority="5000" stopIfTrue="1" operator="equal">
      <formula>"P"</formula>
    </cfRule>
    <cfRule type="cellIs" dxfId="2943" priority="5001" stopIfTrue="1" operator="equal">
      <formula>"E"</formula>
    </cfRule>
    <cfRule type="cellIs" dxfId="2942" priority="5002" stopIfTrue="1" operator="equal">
      <formula>"P"</formula>
    </cfRule>
  </conditionalFormatting>
  <conditionalFormatting sqref="AS379:AV379">
    <cfRule type="cellIs" dxfId="2941" priority="4993" stopIfTrue="1" operator="equal">
      <formula>"e"</formula>
    </cfRule>
    <cfRule type="cellIs" dxfId="2940" priority="4994" stopIfTrue="1" operator="equal">
      <formula>"p"</formula>
    </cfRule>
    <cfRule type="cellIs" dxfId="2939" priority="4995" stopIfTrue="1" operator="equal">
      <formula>"e"</formula>
    </cfRule>
  </conditionalFormatting>
  <conditionalFormatting sqref="AS380:AV380 AS382:AV382 AS381:AT381">
    <cfRule type="cellIs" dxfId="2938" priority="4996" stopIfTrue="1" operator="equal">
      <formula>"E"</formula>
    </cfRule>
    <cfRule type="cellIs" dxfId="2937" priority="4997" stopIfTrue="1" operator="equal">
      <formula>"P"</formula>
    </cfRule>
  </conditionalFormatting>
  <conditionalFormatting sqref="AS379:AV380 AS382:AV382 AS381:AT381">
    <cfRule type="cellIs" dxfId="2936" priority="4988" stopIfTrue="1" operator="equal">
      <formula>"P"</formula>
    </cfRule>
    <cfRule type="cellIs" dxfId="2935" priority="4989" stopIfTrue="1" operator="equal">
      <formula>"E"</formula>
    </cfRule>
    <cfRule type="cellIs" dxfId="2934" priority="4990" stopIfTrue="1" operator="equal">
      <formula>"P"</formula>
    </cfRule>
    <cfRule type="cellIs" dxfId="2933" priority="4991" stopIfTrue="1" operator="equal">
      <formula>"E"</formula>
    </cfRule>
    <cfRule type="cellIs" dxfId="2932" priority="4992" stopIfTrue="1" operator="equal">
      <formula>"P"</formula>
    </cfRule>
  </conditionalFormatting>
  <conditionalFormatting sqref="AW379:AZ379">
    <cfRule type="cellIs" dxfId="2931" priority="4983" stopIfTrue="1" operator="equal">
      <formula>"e"</formula>
    </cfRule>
    <cfRule type="cellIs" dxfId="2930" priority="4984" stopIfTrue="1" operator="equal">
      <formula>"p"</formula>
    </cfRule>
    <cfRule type="cellIs" dxfId="2929" priority="4985" stopIfTrue="1" operator="equal">
      <formula>"e"</formula>
    </cfRule>
  </conditionalFormatting>
  <conditionalFormatting sqref="AW380:AZ380 AW382:AZ382 AW381:AY381">
    <cfRule type="cellIs" dxfId="2928" priority="4986" stopIfTrue="1" operator="equal">
      <formula>"E"</formula>
    </cfRule>
    <cfRule type="cellIs" dxfId="2927" priority="4987" stopIfTrue="1" operator="equal">
      <formula>"P"</formula>
    </cfRule>
  </conditionalFormatting>
  <conditionalFormatting sqref="AW379:AZ380 AW382:AZ382 AW381:AY381">
    <cfRule type="cellIs" dxfId="2926" priority="4978" stopIfTrue="1" operator="equal">
      <formula>"P"</formula>
    </cfRule>
    <cfRule type="cellIs" dxfId="2925" priority="4979" stopIfTrue="1" operator="equal">
      <formula>"E"</formula>
    </cfRule>
    <cfRule type="cellIs" dxfId="2924" priority="4980" stopIfTrue="1" operator="equal">
      <formula>"P"</formula>
    </cfRule>
    <cfRule type="cellIs" dxfId="2923" priority="4981" stopIfTrue="1" operator="equal">
      <formula>"E"</formula>
    </cfRule>
    <cfRule type="cellIs" dxfId="2922" priority="4982" stopIfTrue="1" operator="equal">
      <formula>"P"</formula>
    </cfRule>
  </conditionalFormatting>
  <conditionalFormatting sqref="BA379:BD379">
    <cfRule type="cellIs" dxfId="2921" priority="4973" stopIfTrue="1" operator="equal">
      <formula>"e"</formula>
    </cfRule>
    <cfRule type="cellIs" dxfId="2920" priority="4974" stopIfTrue="1" operator="equal">
      <formula>"p"</formula>
    </cfRule>
    <cfRule type="cellIs" dxfId="2919" priority="4975" stopIfTrue="1" operator="equal">
      <formula>"e"</formula>
    </cfRule>
  </conditionalFormatting>
  <conditionalFormatting sqref="BA380:BD380 BA382:BD382 BA381:BC381">
    <cfRule type="cellIs" dxfId="2918" priority="4976" stopIfTrue="1" operator="equal">
      <formula>"E"</formula>
    </cfRule>
    <cfRule type="cellIs" dxfId="2917" priority="4977" stopIfTrue="1" operator="equal">
      <formula>"P"</formula>
    </cfRule>
  </conditionalFormatting>
  <conditionalFormatting sqref="BA379:BD380 BA382:BD382 BA381:BC381">
    <cfRule type="cellIs" dxfId="2916" priority="4968" stopIfTrue="1" operator="equal">
      <formula>"P"</formula>
    </cfRule>
    <cfRule type="cellIs" dxfId="2915" priority="4969" stopIfTrue="1" operator="equal">
      <formula>"E"</formula>
    </cfRule>
    <cfRule type="cellIs" dxfId="2914" priority="4970" stopIfTrue="1" operator="equal">
      <formula>"P"</formula>
    </cfRule>
    <cfRule type="cellIs" dxfId="2913" priority="4971" stopIfTrue="1" operator="equal">
      <formula>"E"</formula>
    </cfRule>
    <cfRule type="cellIs" dxfId="2912" priority="4972" stopIfTrue="1" operator="equal">
      <formula>"P"</formula>
    </cfRule>
  </conditionalFormatting>
  <conditionalFormatting sqref="BF380:BH380 BF382:BH382 BF381">
    <cfRule type="cellIs" dxfId="2911" priority="4966" stopIfTrue="1" operator="equal">
      <formula>"E"</formula>
    </cfRule>
    <cfRule type="cellIs" dxfId="2910" priority="4967" stopIfTrue="1" operator="equal">
      <formula>"P"</formula>
    </cfRule>
  </conditionalFormatting>
  <conditionalFormatting sqref="G381:G382">
    <cfRule type="cellIs" dxfId="2909" priority="4959" stopIfTrue="1" operator="equal">
      <formula>"E"</formula>
    </cfRule>
    <cfRule type="cellIs" dxfId="2908" priority="4960" stopIfTrue="1" operator="equal">
      <formula>"P"</formula>
    </cfRule>
  </conditionalFormatting>
  <conditionalFormatting sqref="AD381:AE381">
    <cfRule type="cellIs" dxfId="2907" priority="4957" stopIfTrue="1" operator="equal">
      <formula>"E"</formula>
    </cfRule>
    <cfRule type="cellIs" dxfId="2906" priority="4958" stopIfTrue="1" operator="equal">
      <formula>"P"</formula>
    </cfRule>
  </conditionalFormatting>
  <conditionalFormatting sqref="AL381:AM381">
    <cfRule type="cellIs" dxfId="2905" priority="4943" stopIfTrue="1" operator="equal">
      <formula>"E"</formula>
    </cfRule>
    <cfRule type="cellIs" dxfId="2904" priority="4944" stopIfTrue="1" operator="equal">
      <formula>"P"</formula>
    </cfRule>
  </conditionalFormatting>
  <conditionalFormatting sqref="AL381:AM381">
    <cfRule type="cellIs" dxfId="2903" priority="4938" stopIfTrue="1" operator="equal">
      <formula>"P"</formula>
    </cfRule>
    <cfRule type="cellIs" dxfId="2902" priority="4939" stopIfTrue="1" operator="equal">
      <formula>"E"</formula>
    </cfRule>
    <cfRule type="cellIs" dxfId="2901" priority="4940" stopIfTrue="1" operator="equal">
      <formula>"P"</formula>
    </cfRule>
    <cfRule type="cellIs" dxfId="2900" priority="4941" stopIfTrue="1" operator="equal">
      <formula>"E"</formula>
    </cfRule>
    <cfRule type="cellIs" dxfId="2899" priority="4942" stopIfTrue="1" operator="equal">
      <formula>"P"</formula>
    </cfRule>
  </conditionalFormatting>
  <conditionalFormatting sqref="AU381:AV381">
    <cfRule type="cellIs" dxfId="2898" priority="4929" stopIfTrue="1" operator="equal">
      <formula>"E"</formula>
    </cfRule>
    <cfRule type="cellIs" dxfId="2897" priority="4930" stopIfTrue="1" operator="equal">
      <formula>"P"</formula>
    </cfRule>
  </conditionalFormatting>
  <conditionalFormatting sqref="AU381:AV381">
    <cfRule type="cellIs" dxfId="2896" priority="4924" stopIfTrue="1" operator="equal">
      <formula>"P"</formula>
    </cfRule>
    <cfRule type="cellIs" dxfId="2895" priority="4925" stopIfTrue="1" operator="equal">
      <formula>"E"</formula>
    </cfRule>
    <cfRule type="cellIs" dxfId="2894" priority="4926" stopIfTrue="1" operator="equal">
      <formula>"P"</formula>
    </cfRule>
    <cfRule type="cellIs" dxfId="2893" priority="4927" stopIfTrue="1" operator="equal">
      <formula>"E"</formula>
    </cfRule>
    <cfRule type="cellIs" dxfId="2892" priority="4928" stopIfTrue="1" operator="equal">
      <formula>"P"</formula>
    </cfRule>
  </conditionalFormatting>
  <conditionalFormatting sqref="AZ381">
    <cfRule type="cellIs" dxfId="2891" priority="4922" stopIfTrue="1" operator="equal">
      <formula>"E"</formula>
    </cfRule>
    <cfRule type="cellIs" dxfId="2890" priority="4923" stopIfTrue="1" operator="equal">
      <formula>"P"</formula>
    </cfRule>
  </conditionalFormatting>
  <conditionalFormatting sqref="BD381">
    <cfRule type="cellIs" dxfId="2889" priority="4910" stopIfTrue="1" operator="equal">
      <formula>"P"</formula>
    </cfRule>
    <cfRule type="cellIs" dxfId="2888" priority="4911" stopIfTrue="1" operator="equal">
      <formula>"E"</formula>
    </cfRule>
    <cfRule type="cellIs" dxfId="2887" priority="4912" stopIfTrue="1" operator="equal">
      <formula>"P"</formula>
    </cfRule>
    <cfRule type="cellIs" dxfId="2886" priority="4913" stopIfTrue="1" operator="equal">
      <formula>"E"</formula>
    </cfRule>
    <cfRule type="cellIs" dxfId="2885" priority="4914" stopIfTrue="1" operator="equal">
      <formula>"P"</formula>
    </cfRule>
  </conditionalFormatting>
  <conditionalFormatting sqref="BG381:BH381">
    <cfRule type="cellIs" dxfId="2884" priority="4908" stopIfTrue="1" operator="equal">
      <formula>"E"</formula>
    </cfRule>
    <cfRule type="cellIs" dxfId="2883" priority="4909" stopIfTrue="1" operator="equal">
      <formula>"P"</formula>
    </cfRule>
  </conditionalFormatting>
  <conditionalFormatting sqref="BG381:BH381">
    <cfRule type="cellIs" dxfId="2882" priority="4903" stopIfTrue="1" operator="equal">
      <formula>"P"</formula>
    </cfRule>
    <cfRule type="cellIs" dxfId="2881" priority="4904" stopIfTrue="1" operator="equal">
      <formula>"E"</formula>
    </cfRule>
    <cfRule type="cellIs" dxfId="2880" priority="4905" stopIfTrue="1" operator="equal">
      <formula>"P"</formula>
    </cfRule>
    <cfRule type="cellIs" dxfId="2879" priority="4906" stopIfTrue="1" operator="equal">
      <formula>"E"</formula>
    </cfRule>
    <cfRule type="cellIs" dxfId="2878" priority="4907" stopIfTrue="1" operator="equal">
      <formula>"P"</formula>
    </cfRule>
  </conditionalFormatting>
  <conditionalFormatting sqref="BJ381:BK381">
    <cfRule type="cellIs" dxfId="2877" priority="4901" stopIfTrue="1" operator="equal">
      <formula>"E"</formula>
    </cfRule>
    <cfRule type="cellIs" dxfId="2876" priority="4902" stopIfTrue="1" operator="equal">
      <formula>"P"</formula>
    </cfRule>
  </conditionalFormatting>
  <conditionalFormatting sqref="AB398:AE398 AB397:AC397 AE397">
    <cfRule type="cellIs" dxfId="2875" priority="4546" stopIfTrue="1" operator="equal">
      <formula>"P"</formula>
    </cfRule>
    <cfRule type="cellIs" dxfId="2874" priority="4547" stopIfTrue="1" operator="equal">
      <formula>"E"</formula>
    </cfRule>
    <cfRule type="cellIs" dxfId="2873" priority="4548" stopIfTrue="1" operator="equal">
      <formula>"P"</formula>
    </cfRule>
    <cfRule type="cellIs" dxfId="2872" priority="4549" stopIfTrue="1" operator="equal">
      <formula>"E"</formula>
    </cfRule>
    <cfRule type="cellIs" dxfId="2871" priority="4550" stopIfTrue="1" operator="equal">
      <formula>"P"</formula>
    </cfRule>
  </conditionalFormatting>
  <conditionalFormatting sqref="AS397:AV397">
    <cfRule type="cellIs" dxfId="2870" priority="4541" stopIfTrue="1" operator="equal">
      <formula>"e"</formula>
    </cfRule>
    <cfRule type="cellIs" dxfId="2869" priority="4542" stopIfTrue="1" operator="equal">
      <formula>"p"</formula>
    </cfRule>
    <cfRule type="cellIs" dxfId="2868" priority="4543" stopIfTrue="1" operator="equal">
      <formula>"e"</formula>
    </cfRule>
  </conditionalFormatting>
  <conditionalFormatting sqref="AS398:AV398">
    <cfRule type="cellIs" dxfId="2867" priority="4544" stopIfTrue="1" operator="equal">
      <formula>"E"</formula>
    </cfRule>
    <cfRule type="cellIs" dxfId="2866" priority="4545" stopIfTrue="1" operator="equal">
      <formula>"P"</formula>
    </cfRule>
  </conditionalFormatting>
  <conditionalFormatting sqref="AS397:AV398">
    <cfRule type="cellIs" dxfId="2865" priority="4536" stopIfTrue="1" operator="equal">
      <formula>"P"</formula>
    </cfRule>
    <cfRule type="cellIs" dxfId="2864" priority="4537" stopIfTrue="1" operator="equal">
      <formula>"E"</formula>
    </cfRule>
    <cfRule type="cellIs" dxfId="2863" priority="4538" stopIfTrue="1" operator="equal">
      <formula>"P"</formula>
    </cfRule>
    <cfRule type="cellIs" dxfId="2862" priority="4539" stopIfTrue="1" operator="equal">
      <formula>"E"</formula>
    </cfRule>
    <cfRule type="cellIs" dxfId="2861" priority="4540" stopIfTrue="1" operator="equal">
      <formula>"P"</formula>
    </cfRule>
  </conditionalFormatting>
  <conditionalFormatting sqref="AW397:AZ397">
    <cfRule type="cellIs" dxfId="2860" priority="4531" stopIfTrue="1" operator="equal">
      <formula>"e"</formula>
    </cfRule>
    <cfRule type="cellIs" dxfId="2859" priority="4532" stopIfTrue="1" operator="equal">
      <formula>"p"</formula>
    </cfRule>
    <cfRule type="cellIs" dxfId="2858" priority="4533" stopIfTrue="1" operator="equal">
      <formula>"e"</formula>
    </cfRule>
  </conditionalFormatting>
  <conditionalFormatting sqref="AW398:AZ398">
    <cfRule type="cellIs" dxfId="2857" priority="4534" stopIfTrue="1" operator="equal">
      <formula>"E"</formula>
    </cfRule>
    <cfRule type="cellIs" dxfId="2856" priority="4535" stopIfTrue="1" operator="equal">
      <formula>"P"</formula>
    </cfRule>
  </conditionalFormatting>
  <conditionalFormatting sqref="AW397:AZ398">
    <cfRule type="cellIs" dxfId="2855" priority="4526" stopIfTrue="1" operator="equal">
      <formula>"P"</formula>
    </cfRule>
    <cfRule type="cellIs" dxfId="2854" priority="4527" stopIfTrue="1" operator="equal">
      <formula>"E"</formula>
    </cfRule>
    <cfRule type="cellIs" dxfId="2853" priority="4528" stopIfTrue="1" operator="equal">
      <formula>"P"</formula>
    </cfRule>
    <cfRule type="cellIs" dxfId="2852" priority="4529" stopIfTrue="1" operator="equal">
      <formula>"E"</formula>
    </cfRule>
    <cfRule type="cellIs" dxfId="2851" priority="4530" stopIfTrue="1" operator="equal">
      <formula>"P"</formula>
    </cfRule>
  </conditionalFormatting>
  <conditionalFormatting sqref="BA397:BD397">
    <cfRule type="cellIs" dxfId="2850" priority="4521" stopIfTrue="1" operator="equal">
      <formula>"e"</formula>
    </cfRule>
    <cfRule type="cellIs" dxfId="2849" priority="4522" stopIfTrue="1" operator="equal">
      <formula>"p"</formula>
    </cfRule>
    <cfRule type="cellIs" dxfId="2848" priority="4523" stopIfTrue="1" operator="equal">
      <formula>"e"</formula>
    </cfRule>
  </conditionalFormatting>
  <conditionalFormatting sqref="BA398:BD398">
    <cfRule type="cellIs" dxfId="2847" priority="4524" stopIfTrue="1" operator="equal">
      <formula>"E"</formula>
    </cfRule>
    <cfRule type="cellIs" dxfId="2846" priority="4525" stopIfTrue="1" operator="equal">
      <formula>"P"</formula>
    </cfRule>
  </conditionalFormatting>
  <conditionalFormatting sqref="BA397:BD398">
    <cfRule type="cellIs" dxfId="2845" priority="4516" stopIfTrue="1" operator="equal">
      <formula>"P"</formula>
    </cfRule>
    <cfRule type="cellIs" dxfId="2844" priority="4517" stopIfTrue="1" operator="equal">
      <formula>"E"</formula>
    </cfRule>
    <cfRule type="cellIs" dxfId="2843" priority="4518" stopIfTrue="1" operator="equal">
      <formula>"P"</formula>
    </cfRule>
    <cfRule type="cellIs" dxfId="2842" priority="4519" stopIfTrue="1" operator="equal">
      <formula>"E"</formula>
    </cfRule>
    <cfRule type="cellIs" dxfId="2841" priority="4520" stopIfTrue="1" operator="equal">
      <formula>"P"</formula>
    </cfRule>
  </conditionalFormatting>
  <conditionalFormatting sqref="BL399">
    <cfRule type="cellIs" dxfId="2840" priority="4511" stopIfTrue="1" operator="equal">
      <formula>"e"</formula>
    </cfRule>
    <cfRule type="cellIs" dxfId="2839" priority="4512" stopIfTrue="1" operator="equal">
      <formula>"p"</formula>
    </cfRule>
    <cfRule type="cellIs" dxfId="2838" priority="4513" stopIfTrue="1" operator="equal">
      <formula>"e"</formula>
    </cfRule>
  </conditionalFormatting>
  <conditionalFormatting sqref="G399:G400 AF400:AR400 BE400:BL400">
    <cfRule type="cellIs" dxfId="2837" priority="4514" stopIfTrue="1" operator="equal">
      <formula>"E"</formula>
    </cfRule>
    <cfRule type="cellIs" dxfId="2836" priority="4515" stopIfTrue="1" operator="equal">
      <formula>"P"</formula>
    </cfRule>
  </conditionalFormatting>
  <conditionalFormatting sqref="AF400:AR400 BE400:BL400 BL399">
    <cfRule type="cellIs" dxfId="2835" priority="4506" stopIfTrue="1" operator="equal">
      <formula>"P"</formula>
    </cfRule>
    <cfRule type="cellIs" dxfId="2834" priority="4507" stopIfTrue="1" operator="equal">
      <formula>"E"</formula>
    </cfRule>
    <cfRule type="cellIs" dxfId="2833" priority="4508" stopIfTrue="1" operator="equal">
      <formula>"P"</formula>
    </cfRule>
    <cfRule type="cellIs" dxfId="2832" priority="4509" stopIfTrue="1" operator="equal">
      <formula>"E"</formula>
    </cfRule>
    <cfRule type="cellIs" dxfId="2831" priority="4510" stopIfTrue="1" operator="equal">
      <formula>"P"</formula>
    </cfRule>
  </conditionalFormatting>
  <conditionalFormatting sqref="O399:Y399">
    <cfRule type="cellIs" dxfId="2830" priority="4501" stopIfTrue="1" operator="equal">
      <formula>"e"</formula>
    </cfRule>
    <cfRule type="cellIs" dxfId="2829" priority="4502" stopIfTrue="1" operator="equal">
      <formula>"p"</formula>
    </cfRule>
    <cfRule type="cellIs" dxfId="2828" priority="4503" stopIfTrue="1" operator="equal">
      <formula>"e"</formula>
    </cfRule>
  </conditionalFormatting>
  <conditionalFormatting sqref="O400:AA400">
    <cfRule type="cellIs" dxfId="2827" priority="4504" stopIfTrue="1" operator="equal">
      <formula>"E"</formula>
    </cfRule>
    <cfRule type="cellIs" dxfId="2826" priority="4505" stopIfTrue="1" operator="equal">
      <formula>"P"</formula>
    </cfRule>
  </conditionalFormatting>
  <conditionalFormatting sqref="O400:AA400 O399:Y399">
    <cfRule type="cellIs" dxfId="2825" priority="4496" stopIfTrue="1" operator="equal">
      <formula>"P"</formula>
    </cfRule>
    <cfRule type="cellIs" dxfId="2824" priority="4497" stopIfTrue="1" operator="equal">
      <formula>"E"</formula>
    </cfRule>
    <cfRule type="cellIs" dxfId="2823" priority="4498" stopIfTrue="1" operator="equal">
      <formula>"P"</formula>
    </cfRule>
    <cfRule type="cellIs" dxfId="2822" priority="4499" stopIfTrue="1" operator="equal">
      <formula>"E"</formula>
    </cfRule>
    <cfRule type="cellIs" dxfId="2821" priority="4500" stopIfTrue="1" operator="equal">
      <formula>"P"</formula>
    </cfRule>
  </conditionalFormatting>
  <conditionalFormatting sqref="AB400:AE400">
    <cfRule type="cellIs" dxfId="2820" priority="4494" stopIfTrue="1" operator="equal">
      <formula>"E"</formula>
    </cfRule>
    <cfRule type="cellIs" dxfId="2819" priority="4495" stopIfTrue="1" operator="equal">
      <formula>"P"</formula>
    </cfRule>
  </conditionalFormatting>
  <conditionalFormatting sqref="AF383:AM383 BE383:BL383">
    <cfRule type="cellIs" dxfId="2818" priority="4631" stopIfTrue="1" operator="equal">
      <formula>"e"</formula>
    </cfRule>
    <cfRule type="cellIs" dxfId="2817" priority="4632" stopIfTrue="1" operator="equal">
      <formula>"p"</formula>
    </cfRule>
    <cfRule type="cellIs" dxfId="2816" priority="4633" stopIfTrue="1" operator="equal">
      <formula>"e"</formula>
    </cfRule>
  </conditionalFormatting>
  <conditionalFormatting sqref="AF384:AN384 BE384:BL384 G383:G384">
    <cfRule type="cellIs" dxfId="2815" priority="4634" stopIfTrue="1" operator="equal">
      <formula>"E"</formula>
    </cfRule>
    <cfRule type="cellIs" dxfId="2814" priority="4635" stopIfTrue="1" operator="equal">
      <formula>"P"</formula>
    </cfRule>
  </conditionalFormatting>
  <conditionalFormatting sqref="BE383:BL384 AF384:AN384 AF383:AM383">
    <cfRule type="cellIs" dxfId="2813" priority="4626" stopIfTrue="1" operator="equal">
      <formula>"P"</formula>
    </cfRule>
    <cfRule type="cellIs" dxfId="2812" priority="4627" stopIfTrue="1" operator="equal">
      <formula>"E"</formula>
    </cfRule>
    <cfRule type="cellIs" dxfId="2811" priority="4628" stopIfTrue="1" operator="equal">
      <formula>"P"</formula>
    </cfRule>
    <cfRule type="cellIs" dxfId="2810" priority="4629" stopIfTrue="1" operator="equal">
      <formula>"E"</formula>
    </cfRule>
    <cfRule type="cellIs" dxfId="2809" priority="4630" stopIfTrue="1" operator="equal">
      <formula>"P"</formula>
    </cfRule>
  </conditionalFormatting>
  <conditionalFormatting sqref="O383:AA383">
    <cfRule type="cellIs" dxfId="2808" priority="4621" stopIfTrue="1" operator="equal">
      <formula>"e"</formula>
    </cfRule>
    <cfRule type="cellIs" dxfId="2807" priority="4622" stopIfTrue="1" operator="equal">
      <formula>"p"</formula>
    </cfRule>
    <cfRule type="cellIs" dxfId="2806" priority="4623" stopIfTrue="1" operator="equal">
      <formula>"e"</formula>
    </cfRule>
  </conditionalFormatting>
  <conditionalFormatting sqref="O384:AA384">
    <cfRule type="cellIs" dxfId="2805" priority="4624" stopIfTrue="1" operator="equal">
      <formula>"E"</formula>
    </cfRule>
    <cfRule type="cellIs" dxfId="2804" priority="4625" stopIfTrue="1" operator="equal">
      <formula>"P"</formula>
    </cfRule>
  </conditionalFormatting>
  <conditionalFormatting sqref="O383:AA384">
    <cfRule type="cellIs" dxfId="2803" priority="4616" stopIfTrue="1" operator="equal">
      <formula>"P"</formula>
    </cfRule>
    <cfRule type="cellIs" dxfId="2802" priority="4617" stopIfTrue="1" operator="equal">
      <formula>"E"</formula>
    </cfRule>
    <cfRule type="cellIs" dxfId="2801" priority="4618" stopIfTrue="1" operator="equal">
      <formula>"P"</formula>
    </cfRule>
    <cfRule type="cellIs" dxfId="2800" priority="4619" stopIfTrue="1" operator="equal">
      <formula>"E"</formula>
    </cfRule>
    <cfRule type="cellIs" dxfId="2799" priority="4620" stopIfTrue="1" operator="equal">
      <formula>"P"</formula>
    </cfRule>
  </conditionalFormatting>
  <conditionalFormatting sqref="AB383:AE383">
    <cfRule type="cellIs" dxfId="2798" priority="4611" stopIfTrue="1" operator="equal">
      <formula>"e"</formula>
    </cfRule>
    <cfRule type="cellIs" dxfId="2797" priority="4612" stopIfTrue="1" operator="equal">
      <formula>"p"</formula>
    </cfRule>
    <cfRule type="cellIs" dxfId="2796" priority="4613" stopIfTrue="1" operator="equal">
      <formula>"e"</formula>
    </cfRule>
  </conditionalFormatting>
  <conditionalFormatting sqref="AB384:AE384">
    <cfRule type="cellIs" dxfId="2795" priority="4614" stopIfTrue="1" operator="equal">
      <formula>"E"</formula>
    </cfRule>
    <cfRule type="cellIs" dxfId="2794" priority="4615" stopIfTrue="1" operator="equal">
      <formula>"P"</formula>
    </cfRule>
  </conditionalFormatting>
  <conditionalFormatting sqref="AB383:AE384">
    <cfRule type="cellIs" dxfId="2793" priority="4606" stopIfTrue="1" operator="equal">
      <formula>"P"</formula>
    </cfRule>
    <cfRule type="cellIs" dxfId="2792" priority="4607" stopIfTrue="1" operator="equal">
      <formula>"E"</formula>
    </cfRule>
    <cfRule type="cellIs" dxfId="2791" priority="4608" stopIfTrue="1" operator="equal">
      <formula>"P"</formula>
    </cfRule>
    <cfRule type="cellIs" dxfId="2790" priority="4609" stopIfTrue="1" operator="equal">
      <formula>"E"</formula>
    </cfRule>
    <cfRule type="cellIs" dxfId="2789" priority="4610" stopIfTrue="1" operator="equal">
      <formula>"P"</formula>
    </cfRule>
  </conditionalFormatting>
  <conditionalFormatting sqref="AS383:AV383">
    <cfRule type="cellIs" dxfId="2788" priority="4601" stopIfTrue="1" operator="equal">
      <formula>"e"</formula>
    </cfRule>
    <cfRule type="cellIs" dxfId="2787" priority="4602" stopIfTrue="1" operator="equal">
      <formula>"p"</formula>
    </cfRule>
    <cfRule type="cellIs" dxfId="2786" priority="4603" stopIfTrue="1" operator="equal">
      <formula>"e"</formula>
    </cfRule>
  </conditionalFormatting>
  <conditionalFormatting sqref="AS384:AV384">
    <cfRule type="cellIs" dxfId="2785" priority="4604" stopIfTrue="1" operator="equal">
      <formula>"E"</formula>
    </cfRule>
    <cfRule type="cellIs" dxfId="2784" priority="4605" stopIfTrue="1" operator="equal">
      <formula>"P"</formula>
    </cfRule>
  </conditionalFormatting>
  <conditionalFormatting sqref="AS383:AV384">
    <cfRule type="cellIs" dxfId="2783" priority="4596" stopIfTrue="1" operator="equal">
      <formula>"P"</formula>
    </cfRule>
    <cfRule type="cellIs" dxfId="2782" priority="4597" stopIfTrue="1" operator="equal">
      <formula>"E"</formula>
    </cfRule>
    <cfRule type="cellIs" dxfId="2781" priority="4598" stopIfTrue="1" operator="equal">
      <formula>"P"</formula>
    </cfRule>
    <cfRule type="cellIs" dxfId="2780" priority="4599" stopIfTrue="1" operator="equal">
      <formula>"E"</formula>
    </cfRule>
    <cfRule type="cellIs" dxfId="2779" priority="4600" stopIfTrue="1" operator="equal">
      <formula>"P"</formula>
    </cfRule>
  </conditionalFormatting>
  <conditionalFormatting sqref="AW383:AZ383">
    <cfRule type="cellIs" dxfId="2778" priority="4591" stopIfTrue="1" operator="equal">
      <formula>"e"</formula>
    </cfRule>
    <cfRule type="cellIs" dxfId="2777" priority="4592" stopIfTrue="1" operator="equal">
      <formula>"p"</formula>
    </cfRule>
    <cfRule type="cellIs" dxfId="2776" priority="4593" stopIfTrue="1" operator="equal">
      <formula>"e"</formula>
    </cfRule>
  </conditionalFormatting>
  <conditionalFormatting sqref="AW384:AZ384">
    <cfRule type="cellIs" dxfId="2775" priority="4594" stopIfTrue="1" operator="equal">
      <formula>"E"</formula>
    </cfRule>
    <cfRule type="cellIs" dxfId="2774" priority="4595" stopIfTrue="1" operator="equal">
      <formula>"P"</formula>
    </cfRule>
  </conditionalFormatting>
  <conditionalFormatting sqref="AW383:AZ384">
    <cfRule type="cellIs" dxfId="2773" priority="4586" stopIfTrue="1" operator="equal">
      <formula>"P"</formula>
    </cfRule>
    <cfRule type="cellIs" dxfId="2772" priority="4587" stopIfTrue="1" operator="equal">
      <formula>"E"</formula>
    </cfRule>
    <cfRule type="cellIs" dxfId="2771" priority="4588" stopIfTrue="1" operator="equal">
      <formula>"P"</formula>
    </cfRule>
    <cfRule type="cellIs" dxfId="2770" priority="4589" stopIfTrue="1" operator="equal">
      <formula>"E"</formula>
    </cfRule>
    <cfRule type="cellIs" dxfId="2769" priority="4590" stopIfTrue="1" operator="equal">
      <formula>"P"</formula>
    </cfRule>
  </conditionalFormatting>
  <conditionalFormatting sqref="BB383:BD383">
    <cfRule type="cellIs" dxfId="2768" priority="4581" stopIfTrue="1" operator="equal">
      <formula>"e"</formula>
    </cfRule>
    <cfRule type="cellIs" dxfId="2767" priority="4582" stopIfTrue="1" operator="equal">
      <formula>"p"</formula>
    </cfRule>
    <cfRule type="cellIs" dxfId="2766" priority="4583" stopIfTrue="1" operator="equal">
      <formula>"e"</formula>
    </cfRule>
  </conditionalFormatting>
  <conditionalFormatting sqref="BA384:BD384">
    <cfRule type="cellIs" dxfId="2765" priority="4584" stopIfTrue="1" operator="equal">
      <formula>"E"</formula>
    </cfRule>
    <cfRule type="cellIs" dxfId="2764" priority="4585" stopIfTrue="1" operator="equal">
      <formula>"P"</formula>
    </cfRule>
  </conditionalFormatting>
  <conditionalFormatting sqref="BA384:BD384 BB383:BD383">
    <cfRule type="cellIs" dxfId="2763" priority="4576" stopIfTrue="1" operator="equal">
      <formula>"P"</formula>
    </cfRule>
    <cfRule type="cellIs" dxfId="2762" priority="4577" stopIfTrue="1" operator="equal">
      <formula>"E"</formula>
    </cfRule>
    <cfRule type="cellIs" dxfId="2761" priority="4578" stopIfTrue="1" operator="equal">
      <formula>"P"</formula>
    </cfRule>
    <cfRule type="cellIs" dxfId="2760" priority="4579" stopIfTrue="1" operator="equal">
      <formula>"E"</formula>
    </cfRule>
    <cfRule type="cellIs" dxfId="2759" priority="4580" stopIfTrue="1" operator="equal">
      <formula>"P"</formula>
    </cfRule>
  </conditionalFormatting>
  <conditionalFormatting sqref="AF397:AN397 BE397:BL397">
    <cfRule type="cellIs" dxfId="2758" priority="4571" stopIfTrue="1" operator="equal">
      <formula>"e"</formula>
    </cfRule>
    <cfRule type="cellIs" dxfId="2757" priority="4572" stopIfTrue="1" operator="equal">
      <formula>"p"</formula>
    </cfRule>
    <cfRule type="cellIs" dxfId="2756" priority="4573" stopIfTrue="1" operator="equal">
      <formula>"e"</formula>
    </cfRule>
  </conditionalFormatting>
  <conditionalFormatting sqref="G397:G398 AF398:AN398 BE398:BL398">
    <cfRule type="cellIs" dxfId="2755" priority="4574" stopIfTrue="1" operator="equal">
      <formula>"E"</formula>
    </cfRule>
    <cfRule type="cellIs" dxfId="2754" priority="4575" stopIfTrue="1" operator="equal">
      <formula>"P"</formula>
    </cfRule>
  </conditionalFormatting>
  <conditionalFormatting sqref="BE397:BL398 AF397:AN398">
    <cfRule type="cellIs" dxfId="2753" priority="4566" stopIfTrue="1" operator="equal">
      <formula>"P"</formula>
    </cfRule>
    <cfRule type="cellIs" dxfId="2752" priority="4567" stopIfTrue="1" operator="equal">
      <formula>"E"</formula>
    </cfRule>
    <cfRule type="cellIs" dxfId="2751" priority="4568" stopIfTrue="1" operator="equal">
      <formula>"P"</formula>
    </cfRule>
    <cfRule type="cellIs" dxfId="2750" priority="4569" stopIfTrue="1" operator="equal">
      <formula>"E"</formula>
    </cfRule>
    <cfRule type="cellIs" dxfId="2749" priority="4570" stopIfTrue="1" operator="equal">
      <formula>"P"</formula>
    </cfRule>
  </conditionalFormatting>
  <conditionalFormatting sqref="O397:AA397">
    <cfRule type="cellIs" dxfId="2748" priority="4561" stopIfTrue="1" operator="equal">
      <formula>"e"</formula>
    </cfRule>
    <cfRule type="cellIs" dxfId="2747" priority="4562" stopIfTrue="1" operator="equal">
      <formula>"p"</formula>
    </cfRule>
    <cfRule type="cellIs" dxfId="2746" priority="4563" stopIfTrue="1" operator="equal">
      <formula>"e"</formula>
    </cfRule>
  </conditionalFormatting>
  <conditionalFormatting sqref="O398:AA398">
    <cfRule type="cellIs" dxfId="2745" priority="4564" stopIfTrue="1" operator="equal">
      <formula>"E"</formula>
    </cfRule>
    <cfRule type="cellIs" dxfId="2744" priority="4565" stopIfTrue="1" operator="equal">
      <formula>"P"</formula>
    </cfRule>
  </conditionalFormatting>
  <conditionalFormatting sqref="O397:AA398">
    <cfRule type="cellIs" dxfId="2743" priority="4556" stopIfTrue="1" operator="equal">
      <formula>"P"</formula>
    </cfRule>
    <cfRule type="cellIs" dxfId="2742" priority="4557" stopIfTrue="1" operator="equal">
      <formula>"E"</formula>
    </cfRule>
    <cfRule type="cellIs" dxfId="2741" priority="4558" stopIfTrue="1" operator="equal">
      <formula>"P"</formula>
    </cfRule>
    <cfRule type="cellIs" dxfId="2740" priority="4559" stopIfTrue="1" operator="equal">
      <formula>"E"</formula>
    </cfRule>
    <cfRule type="cellIs" dxfId="2739" priority="4560" stopIfTrue="1" operator="equal">
      <formula>"P"</formula>
    </cfRule>
  </conditionalFormatting>
  <conditionalFormatting sqref="AB397:AC397 AE397">
    <cfRule type="cellIs" dxfId="2738" priority="4551" stopIfTrue="1" operator="equal">
      <formula>"e"</formula>
    </cfRule>
    <cfRule type="cellIs" dxfId="2737" priority="4552" stopIfTrue="1" operator="equal">
      <formula>"p"</formula>
    </cfRule>
    <cfRule type="cellIs" dxfId="2736" priority="4553" stopIfTrue="1" operator="equal">
      <formula>"e"</formula>
    </cfRule>
  </conditionalFormatting>
  <conditionalFormatting sqref="AB398:AE398">
    <cfRule type="cellIs" dxfId="2735" priority="4554" stopIfTrue="1" operator="equal">
      <formula>"E"</formula>
    </cfRule>
    <cfRule type="cellIs" dxfId="2734" priority="4555" stopIfTrue="1" operator="equal">
      <formula>"P"</formula>
    </cfRule>
  </conditionalFormatting>
  <conditionalFormatting sqref="AB400:AE400">
    <cfRule type="cellIs" dxfId="2733" priority="4489" stopIfTrue="1" operator="equal">
      <formula>"P"</formula>
    </cfRule>
    <cfRule type="cellIs" dxfId="2732" priority="4490" stopIfTrue="1" operator="equal">
      <formula>"E"</formula>
    </cfRule>
    <cfRule type="cellIs" dxfId="2731" priority="4491" stopIfTrue="1" operator="equal">
      <formula>"P"</formula>
    </cfRule>
    <cfRule type="cellIs" dxfId="2730" priority="4492" stopIfTrue="1" operator="equal">
      <formula>"E"</formula>
    </cfRule>
    <cfRule type="cellIs" dxfId="2729" priority="4493" stopIfTrue="1" operator="equal">
      <formula>"P"</formula>
    </cfRule>
  </conditionalFormatting>
  <conditionalFormatting sqref="AS400:AV400">
    <cfRule type="cellIs" dxfId="2728" priority="4487" stopIfTrue="1" operator="equal">
      <formula>"E"</formula>
    </cfRule>
    <cfRule type="cellIs" dxfId="2727" priority="4488" stopIfTrue="1" operator="equal">
      <formula>"P"</formula>
    </cfRule>
  </conditionalFormatting>
  <conditionalFormatting sqref="AS400:AV400">
    <cfRule type="cellIs" dxfId="2726" priority="4482" stopIfTrue="1" operator="equal">
      <formula>"P"</formula>
    </cfRule>
    <cfRule type="cellIs" dxfId="2725" priority="4483" stopIfTrue="1" operator="equal">
      <formula>"E"</formula>
    </cfRule>
    <cfRule type="cellIs" dxfId="2724" priority="4484" stopIfTrue="1" operator="equal">
      <formula>"P"</formula>
    </cfRule>
    <cfRule type="cellIs" dxfId="2723" priority="4485" stopIfTrue="1" operator="equal">
      <formula>"E"</formula>
    </cfRule>
    <cfRule type="cellIs" dxfId="2722" priority="4486" stopIfTrue="1" operator="equal">
      <formula>"P"</formula>
    </cfRule>
  </conditionalFormatting>
  <conditionalFormatting sqref="AW400:AZ400">
    <cfRule type="cellIs" dxfId="2721" priority="4480" stopIfTrue="1" operator="equal">
      <formula>"E"</formula>
    </cfRule>
    <cfRule type="cellIs" dxfId="2720" priority="4481" stopIfTrue="1" operator="equal">
      <formula>"P"</formula>
    </cfRule>
  </conditionalFormatting>
  <conditionalFormatting sqref="AW400:AZ400">
    <cfRule type="cellIs" dxfId="2719" priority="4475" stopIfTrue="1" operator="equal">
      <formula>"P"</formula>
    </cfRule>
    <cfRule type="cellIs" dxfId="2718" priority="4476" stopIfTrue="1" operator="equal">
      <formula>"E"</formula>
    </cfRule>
    <cfRule type="cellIs" dxfId="2717" priority="4477" stopIfTrue="1" operator="equal">
      <formula>"P"</formula>
    </cfRule>
    <cfRule type="cellIs" dxfId="2716" priority="4478" stopIfTrue="1" operator="equal">
      <formula>"E"</formula>
    </cfRule>
    <cfRule type="cellIs" dxfId="2715" priority="4479" stopIfTrue="1" operator="equal">
      <formula>"P"</formula>
    </cfRule>
  </conditionalFormatting>
  <conditionalFormatting sqref="BA400:BD400">
    <cfRule type="cellIs" dxfId="2714" priority="4473" stopIfTrue="1" operator="equal">
      <formula>"E"</formula>
    </cfRule>
    <cfRule type="cellIs" dxfId="2713" priority="4474" stopIfTrue="1" operator="equal">
      <formula>"P"</formula>
    </cfRule>
  </conditionalFormatting>
  <conditionalFormatting sqref="BA400:BD400">
    <cfRule type="cellIs" dxfId="2712" priority="4468" stopIfTrue="1" operator="equal">
      <formula>"P"</formula>
    </cfRule>
    <cfRule type="cellIs" dxfId="2711" priority="4469" stopIfTrue="1" operator="equal">
      <formula>"E"</formula>
    </cfRule>
    <cfRule type="cellIs" dxfId="2710" priority="4470" stopIfTrue="1" operator="equal">
      <formula>"P"</formula>
    </cfRule>
    <cfRule type="cellIs" dxfId="2709" priority="4471" stopIfTrue="1" operator="equal">
      <formula>"E"</formula>
    </cfRule>
    <cfRule type="cellIs" dxfId="2708" priority="4472" stopIfTrue="1" operator="equal">
      <formula>"P"</formula>
    </cfRule>
  </conditionalFormatting>
  <conditionalFormatting sqref="AD397">
    <cfRule type="cellIs" dxfId="2707" priority="4465" stopIfTrue="1" operator="equal">
      <formula>"e"</formula>
    </cfRule>
    <cfRule type="cellIs" dxfId="2706" priority="4466" stopIfTrue="1" operator="equal">
      <formula>"p"</formula>
    </cfRule>
    <cfRule type="cellIs" dxfId="2705" priority="4467" stopIfTrue="1" operator="equal">
      <formula>"e"</formula>
    </cfRule>
  </conditionalFormatting>
  <conditionalFormatting sqref="AD397">
    <cfRule type="cellIs" dxfId="2704" priority="4460" stopIfTrue="1" operator="equal">
      <formula>"P"</formula>
    </cfRule>
    <cfRule type="cellIs" dxfId="2703" priority="4461" stopIfTrue="1" operator="equal">
      <formula>"E"</formula>
    </cfRule>
    <cfRule type="cellIs" dxfId="2702" priority="4462" stopIfTrue="1" operator="equal">
      <formula>"P"</formula>
    </cfRule>
    <cfRule type="cellIs" dxfId="2701" priority="4463" stopIfTrue="1" operator="equal">
      <formula>"E"</formula>
    </cfRule>
    <cfRule type="cellIs" dxfId="2700" priority="4464" stopIfTrue="1" operator="equal">
      <formula>"P"</formula>
    </cfRule>
  </conditionalFormatting>
  <conditionalFormatting sqref="AF399:AL399 BE399:BJ399 AN399">
    <cfRule type="cellIs" dxfId="2699" priority="4449" stopIfTrue="1" operator="equal">
      <formula>"e"</formula>
    </cfRule>
    <cfRule type="cellIs" dxfId="2698" priority="4450" stopIfTrue="1" operator="equal">
      <formula>"p"</formula>
    </cfRule>
    <cfRule type="cellIs" dxfId="2697" priority="4451" stopIfTrue="1" operator="equal">
      <formula>"e"</formula>
    </cfRule>
  </conditionalFormatting>
  <conditionalFormatting sqref="BE399:BJ399 AF399:AL399 AN399">
    <cfRule type="cellIs" dxfId="2696" priority="4444" stopIfTrue="1" operator="equal">
      <formula>"P"</formula>
    </cfRule>
    <cfRule type="cellIs" dxfId="2695" priority="4445" stopIfTrue="1" operator="equal">
      <formula>"E"</formula>
    </cfRule>
    <cfRule type="cellIs" dxfId="2694" priority="4446" stopIfTrue="1" operator="equal">
      <formula>"P"</formula>
    </cfRule>
    <cfRule type="cellIs" dxfId="2693" priority="4447" stopIfTrue="1" operator="equal">
      <formula>"E"</formula>
    </cfRule>
    <cfRule type="cellIs" dxfId="2692" priority="4448" stopIfTrue="1" operator="equal">
      <formula>"P"</formula>
    </cfRule>
  </conditionalFormatting>
  <conditionalFormatting sqref="AA399">
    <cfRule type="cellIs" dxfId="2691" priority="4441" stopIfTrue="1" operator="equal">
      <formula>"e"</formula>
    </cfRule>
    <cfRule type="cellIs" dxfId="2690" priority="4442" stopIfTrue="1" operator="equal">
      <formula>"p"</formula>
    </cfRule>
    <cfRule type="cellIs" dxfId="2689" priority="4443" stopIfTrue="1" operator="equal">
      <formula>"e"</formula>
    </cfRule>
  </conditionalFormatting>
  <conditionalFormatting sqref="AA399">
    <cfRule type="cellIs" dxfId="2688" priority="4436" stopIfTrue="1" operator="equal">
      <formula>"P"</formula>
    </cfRule>
    <cfRule type="cellIs" dxfId="2687" priority="4437" stopIfTrue="1" operator="equal">
      <formula>"E"</formula>
    </cfRule>
    <cfRule type="cellIs" dxfId="2686" priority="4438" stopIfTrue="1" operator="equal">
      <formula>"P"</formula>
    </cfRule>
    <cfRule type="cellIs" dxfId="2685" priority="4439" stopIfTrue="1" operator="equal">
      <formula>"E"</formula>
    </cfRule>
    <cfRule type="cellIs" dxfId="2684" priority="4440" stopIfTrue="1" operator="equal">
      <formula>"P"</formula>
    </cfRule>
  </conditionalFormatting>
  <conditionalFormatting sqref="AB399:AE399">
    <cfRule type="cellIs" dxfId="2683" priority="4433" stopIfTrue="1" operator="equal">
      <formula>"e"</formula>
    </cfRule>
    <cfRule type="cellIs" dxfId="2682" priority="4434" stopIfTrue="1" operator="equal">
      <formula>"p"</formula>
    </cfRule>
    <cfRule type="cellIs" dxfId="2681" priority="4435" stopIfTrue="1" operator="equal">
      <formula>"e"</formula>
    </cfRule>
  </conditionalFormatting>
  <conditionalFormatting sqref="AB399:AE399">
    <cfRule type="cellIs" dxfId="2680" priority="4428" stopIfTrue="1" operator="equal">
      <formula>"P"</formula>
    </cfRule>
    <cfRule type="cellIs" dxfId="2679" priority="4429" stopIfTrue="1" operator="equal">
      <formula>"E"</formula>
    </cfRule>
    <cfRule type="cellIs" dxfId="2678" priority="4430" stopIfTrue="1" operator="equal">
      <formula>"P"</formula>
    </cfRule>
    <cfRule type="cellIs" dxfId="2677" priority="4431" stopIfTrue="1" operator="equal">
      <formula>"E"</formula>
    </cfRule>
    <cfRule type="cellIs" dxfId="2676" priority="4432" stopIfTrue="1" operator="equal">
      <formula>"P"</formula>
    </cfRule>
  </conditionalFormatting>
  <conditionalFormatting sqref="AS399:AT399">
    <cfRule type="cellIs" dxfId="2675" priority="4425" stopIfTrue="1" operator="equal">
      <formula>"e"</formula>
    </cfRule>
    <cfRule type="cellIs" dxfId="2674" priority="4426" stopIfTrue="1" operator="equal">
      <formula>"p"</formula>
    </cfRule>
    <cfRule type="cellIs" dxfId="2673" priority="4427" stopIfTrue="1" operator="equal">
      <formula>"e"</formula>
    </cfRule>
  </conditionalFormatting>
  <conditionalFormatting sqref="AS399:AT399">
    <cfRule type="cellIs" dxfId="2672" priority="4420" stopIfTrue="1" operator="equal">
      <formula>"P"</formula>
    </cfRule>
    <cfRule type="cellIs" dxfId="2671" priority="4421" stopIfTrue="1" operator="equal">
      <formula>"E"</formula>
    </cfRule>
    <cfRule type="cellIs" dxfId="2670" priority="4422" stopIfTrue="1" operator="equal">
      <formula>"P"</formula>
    </cfRule>
    <cfRule type="cellIs" dxfId="2669" priority="4423" stopIfTrue="1" operator="equal">
      <formula>"E"</formula>
    </cfRule>
    <cfRule type="cellIs" dxfId="2668" priority="4424" stopIfTrue="1" operator="equal">
      <formula>"P"</formula>
    </cfRule>
  </conditionalFormatting>
  <conditionalFormatting sqref="AW399:AZ399">
    <cfRule type="cellIs" dxfId="2667" priority="4417" stopIfTrue="1" operator="equal">
      <formula>"e"</formula>
    </cfRule>
    <cfRule type="cellIs" dxfId="2666" priority="4418" stopIfTrue="1" operator="equal">
      <formula>"p"</formula>
    </cfRule>
    <cfRule type="cellIs" dxfId="2665" priority="4419" stopIfTrue="1" operator="equal">
      <formula>"e"</formula>
    </cfRule>
  </conditionalFormatting>
  <conditionalFormatting sqref="AW399:AZ399">
    <cfRule type="cellIs" dxfId="2664" priority="4412" stopIfTrue="1" operator="equal">
      <formula>"P"</formula>
    </cfRule>
    <cfRule type="cellIs" dxfId="2663" priority="4413" stopIfTrue="1" operator="equal">
      <formula>"E"</formula>
    </cfRule>
    <cfRule type="cellIs" dxfId="2662" priority="4414" stopIfTrue="1" operator="equal">
      <formula>"P"</formula>
    </cfRule>
    <cfRule type="cellIs" dxfId="2661" priority="4415" stopIfTrue="1" operator="equal">
      <formula>"E"</formula>
    </cfRule>
    <cfRule type="cellIs" dxfId="2660" priority="4416" stopIfTrue="1" operator="equal">
      <formula>"P"</formula>
    </cfRule>
  </conditionalFormatting>
  <conditionalFormatting sqref="BA399:BC399">
    <cfRule type="cellIs" dxfId="2659" priority="4409" stopIfTrue="1" operator="equal">
      <formula>"e"</formula>
    </cfRule>
    <cfRule type="cellIs" dxfId="2658" priority="4410" stopIfTrue="1" operator="equal">
      <formula>"p"</formula>
    </cfRule>
    <cfRule type="cellIs" dxfId="2657" priority="4411" stopIfTrue="1" operator="equal">
      <formula>"e"</formula>
    </cfRule>
  </conditionalFormatting>
  <conditionalFormatting sqref="BA399:BC399">
    <cfRule type="cellIs" dxfId="2656" priority="4404" stopIfTrue="1" operator="equal">
      <formula>"P"</formula>
    </cfRule>
    <cfRule type="cellIs" dxfId="2655" priority="4405" stopIfTrue="1" operator="equal">
      <formula>"E"</formula>
    </cfRule>
    <cfRule type="cellIs" dxfId="2654" priority="4406" stopIfTrue="1" operator="equal">
      <formula>"P"</formula>
    </cfRule>
    <cfRule type="cellIs" dxfId="2653" priority="4407" stopIfTrue="1" operator="equal">
      <formula>"E"</formula>
    </cfRule>
    <cfRule type="cellIs" dxfId="2652" priority="4408" stopIfTrue="1" operator="equal">
      <formula>"P"</formula>
    </cfRule>
  </conditionalFormatting>
  <conditionalFormatting sqref="AM399">
    <cfRule type="cellIs" dxfId="2651" priority="4401" stopIfTrue="1" operator="equal">
      <formula>"e"</formula>
    </cfRule>
    <cfRule type="cellIs" dxfId="2650" priority="4402" stopIfTrue="1" operator="equal">
      <formula>"p"</formula>
    </cfRule>
    <cfRule type="cellIs" dxfId="2649" priority="4403" stopIfTrue="1" operator="equal">
      <formula>"e"</formula>
    </cfRule>
  </conditionalFormatting>
  <conditionalFormatting sqref="AM399">
    <cfRule type="cellIs" dxfId="2648" priority="4396" stopIfTrue="1" operator="equal">
      <formula>"P"</formula>
    </cfRule>
    <cfRule type="cellIs" dxfId="2647" priority="4397" stopIfTrue="1" operator="equal">
      <formula>"E"</formula>
    </cfRule>
    <cfRule type="cellIs" dxfId="2646" priority="4398" stopIfTrue="1" operator="equal">
      <formula>"P"</formula>
    </cfRule>
    <cfRule type="cellIs" dxfId="2645" priority="4399" stopIfTrue="1" operator="equal">
      <formula>"E"</formula>
    </cfRule>
    <cfRule type="cellIs" dxfId="2644" priority="4400" stopIfTrue="1" operator="equal">
      <formula>"P"</formula>
    </cfRule>
  </conditionalFormatting>
  <conditionalFormatting sqref="BK399">
    <cfRule type="cellIs" dxfId="2643" priority="4385" stopIfTrue="1" operator="equal">
      <formula>"e"</formula>
    </cfRule>
    <cfRule type="cellIs" dxfId="2642" priority="4386" stopIfTrue="1" operator="equal">
      <formula>"p"</formula>
    </cfRule>
    <cfRule type="cellIs" dxfId="2641" priority="4387" stopIfTrue="1" operator="equal">
      <formula>"e"</formula>
    </cfRule>
  </conditionalFormatting>
  <conditionalFormatting sqref="BK399">
    <cfRule type="cellIs" dxfId="2640" priority="4380" stopIfTrue="1" operator="equal">
      <formula>"P"</formula>
    </cfRule>
    <cfRule type="cellIs" dxfId="2639" priority="4381" stopIfTrue="1" operator="equal">
      <formula>"E"</formula>
    </cfRule>
    <cfRule type="cellIs" dxfId="2638" priority="4382" stopIfTrue="1" operator="equal">
      <formula>"P"</formula>
    </cfRule>
    <cfRule type="cellIs" dxfId="2637" priority="4383" stopIfTrue="1" operator="equal">
      <formula>"E"</formula>
    </cfRule>
    <cfRule type="cellIs" dxfId="2636" priority="4384" stopIfTrue="1" operator="equal">
      <formula>"P"</formula>
    </cfRule>
  </conditionalFormatting>
  <conditionalFormatting sqref="AU399:AV399">
    <cfRule type="cellIs" dxfId="2635" priority="4377" stopIfTrue="1" operator="equal">
      <formula>"e"</formula>
    </cfRule>
    <cfRule type="cellIs" dxfId="2634" priority="4378" stopIfTrue="1" operator="equal">
      <formula>"p"</formula>
    </cfRule>
    <cfRule type="cellIs" dxfId="2633" priority="4379" stopIfTrue="1" operator="equal">
      <formula>"e"</formula>
    </cfRule>
  </conditionalFormatting>
  <conditionalFormatting sqref="AU399:AV399">
    <cfRule type="cellIs" dxfId="2632" priority="4372" stopIfTrue="1" operator="equal">
      <formula>"P"</formula>
    </cfRule>
    <cfRule type="cellIs" dxfId="2631" priority="4373" stopIfTrue="1" operator="equal">
      <formula>"E"</formula>
    </cfRule>
    <cfRule type="cellIs" dxfId="2630" priority="4374" stopIfTrue="1" operator="equal">
      <formula>"P"</formula>
    </cfRule>
    <cfRule type="cellIs" dxfId="2629" priority="4375" stopIfTrue="1" operator="equal">
      <formula>"E"</formula>
    </cfRule>
    <cfRule type="cellIs" dxfId="2628" priority="4376" stopIfTrue="1" operator="equal">
      <formula>"P"</formula>
    </cfRule>
  </conditionalFormatting>
  <conditionalFormatting sqref="BD399">
    <cfRule type="cellIs" dxfId="2627" priority="4369" stopIfTrue="1" operator="equal">
      <formula>"e"</formula>
    </cfRule>
    <cfRule type="cellIs" dxfId="2626" priority="4370" stopIfTrue="1" operator="equal">
      <formula>"p"</formula>
    </cfRule>
    <cfRule type="cellIs" dxfId="2625" priority="4371" stopIfTrue="1" operator="equal">
      <formula>"e"</formula>
    </cfRule>
  </conditionalFormatting>
  <conditionalFormatting sqref="BD399">
    <cfRule type="cellIs" dxfId="2624" priority="4364" stopIfTrue="1" operator="equal">
      <formula>"P"</formula>
    </cfRule>
    <cfRule type="cellIs" dxfId="2623" priority="4365" stopIfTrue="1" operator="equal">
      <formula>"E"</formula>
    </cfRule>
    <cfRule type="cellIs" dxfId="2622" priority="4366" stopIfTrue="1" operator="equal">
      <formula>"P"</formula>
    </cfRule>
    <cfRule type="cellIs" dxfId="2621" priority="4367" stopIfTrue="1" operator="equal">
      <formula>"E"</formula>
    </cfRule>
    <cfRule type="cellIs" dxfId="2620" priority="4368" stopIfTrue="1" operator="equal">
      <formula>"P"</formula>
    </cfRule>
  </conditionalFormatting>
  <conditionalFormatting sqref="Z399">
    <cfRule type="cellIs" dxfId="2619" priority="4361" stopIfTrue="1" operator="equal">
      <formula>"e"</formula>
    </cfRule>
    <cfRule type="cellIs" dxfId="2618" priority="4362" stopIfTrue="1" operator="equal">
      <formula>"p"</formula>
    </cfRule>
    <cfRule type="cellIs" dxfId="2617" priority="4363" stopIfTrue="1" operator="equal">
      <formula>"e"</formula>
    </cfRule>
  </conditionalFormatting>
  <conditionalFormatting sqref="AN383">
    <cfRule type="cellIs" dxfId="2616" priority="4353" stopIfTrue="1" operator="equal">
      <formula>"e"</formula>
    </cfRule>
    <cfRule type="cellIs" dxfId="2615" priority="4354" stopIfTrue="1" operator="equal">
      <formula>"p"</formula>
    </cfRule>
    <cfRule type="cellIs" dxfId="2614" priority="4355" stopIfTrue="1" operator="equal">
      <formula>"e"</formula>
    </cfRule>
  </conditionalFormatting>
  <conditionalFormatting sqref="AN383">
    <cfRule type="cellIs" dxfId="2613" priority="4348" stopIfTrue="1" operator="equal">
      <formula>"P"</formula>
    </cfRule>
    <cfRule type="cellIs" dxfId="2612" priority="4349" stopIfTrue="1" operator="equal">
      <formula>"E"</formula>
    </cfRule>
    <cfRule type="cellIs" dxfId="2611" priority="4350" stopIfTrue="1" operator="equal">
      <formula>"P"</formula>
    </cfRule>
    <cfRule type="cellIs" dxfId="2610" priority="4351" stopIfTrue="1" operator="equal">
      <formula>"E"</formula>
    </cfRule>
    <cfRule type="cellIs" dxfId="2609" priority="4352" stopIfTrue="1" operator="equal">
      <formula>"P"</formula>
    </cfRule>
  </conditionalFormatting>
  <conditionalFormatting sqref="BA383">
    <cfRule type="cellIs" dxfId="2608" priority="4345" stopIfTrue="1" operator="equal">
      <formula>"e"</formula>
    </cfRule>
    <cfRule type="cellIs" dxfId="2607" priority="4346" stopIfTrue="1" operator="equal">
      <formula>"p"</formula>
    </cfRule>
    <cfRule type="cellIs" dxfId="2606" priority="4347" stopIfTrue="1" operator="equal">
      <formula>"e"</formula>
    </cfRule>
  </conditionalFormatting>
  <conditionalFormatting sqref="BA383">
    <cfRule type="cellIs" dxfId="2605" priority="4340" stopIfTrue="1" operator="equal">
      <formula>"P"</formula>
    </cfRule>
    <cfRule type="cellIs" dxfId="2604" priority="4341" stopIfTrue="1" operator="equal">
      <formula>"E"</formula>
    </cfRule>
    <cfRule type="cellIs" dxfId="2603" priority="4342" stopIfTrue="1" operator="equal">
      <formula>"P"</formula>
    </cfRule>
    <cfRule type="cellIs" dxfId="2602" priority="4343" stopIfTrue="1" operator="equal">
      <formula>"E"</formula>
    </cfRule>
    <cfRule type="cellIs" dxfId="2601" priority="4344" stopIfTrue="1" operator="equal">
      <formula>"P"</formula>
    </cfRule>
  </conditionalFormatting>
  <conditionalFormatting sqref="O214:AE214 AJ214:AP214 BH214:BL214 G213:G214 AR214">
    <cfRule type="cellIs" dxfId="2600" priority="3846" stopIfTrue="1" operator="equal">
      <formula>"E"</formula>
    </cfRule>
    <cfRule type="cellIs" dxfId="2599" priority="3847" stopIfTrue="1" operator="equal">
      <formula>"P"</formula>
    </cfRule>
  </conditionalFormatting>
  <conditionalFormatting sqref="G213:G214">
    <cfRule type="cellIs" dxfId="2598" priority="3837" stopIfTrue="1" operator="equal">
      <formula>"E"</formula>
    </cfRule>
    <cfRule type="cellIs" dxfId="2597" priority="3838" stopIfTrue="1" operator="equal">
      <formula>"P"</formula>
    </cfRule>
  </conditionalFormatting>
  <conditionalFormatting sqref="BH214:BL214 O214:AE214 AJ214:AP214 AR214">
    <cfRule type="cellIs" dxfId="2596" priority="3832" stopIfTrue="1" operator="equal">
      <formula>"P"</formula>
    </cfRule>
    <cfRule type="cellIs" dxfId="2595" priority="3833" stopIfTrue="1" operator="equal">
      <formula>"E"</formula>
    </cfRule>
    <cfRule type="cellIs" dxfId="2594" priority="3834" stopIfTrue="1" operator="equal">
      <formula>"P"</formula>
    </cfRule>
    <cfRule type="cellIs" dxfId="2593" priority="3835" stopIfTrue="1" operator="equal">
      <formula>"E"</formula>
    </cfRule>
    <cfRule type="cellIs" dxfId="2592" priority="3836" stopIfTrue="1" operator="equal">
      <formula>"P"</formula>
    </cfRule>
  </conditionalFormatting>
  <conditionalFormatting sqref="AF214:AI214">
    <cfRule type="cellIs" dxfId="2591" priority="3825" stopIfTrue="1" operator="equal">
      <formula>"E"</formula>
    </cfRule>
    <cfRule type="cellIs" dxfId="2590" priority="3826" stopIfTrue="1" operator="equal">
      <formula>"P"</formula>
    </cfRule>
  </conditionalFormatting>
  <conditionalFormatting sqref="AF214:AI214">
    <cfRule type="cellIs" dxfId="2589" priority="3817" stopIfTrue="1" operator="equal">
      <formula>"P"</formula>
    </cfRule>
    <cfRule type="cellIs" dxfId="2588" priority="3818" stopIfTrue="1" operator="equal">
      <formula>"E"</formula>
    </cfRule>
    <cfRule type="cellIs" dxfId="2587" priority="3819" stopIfTrue="1" operator="equal">
      <formula>"P"</formula>
    </cfRule>
    <cfRule type="cellIs" dxfId="2586" priority="3820" stopIfTrue="1" operator="equal">
      <formula>"E"</formula>
    </cfRule>
    <cfRule type="cellIs" dxfId="2585" priority="3821" stopIfTrue="1" operator="equal">
      <formula>"P"</formula>
    </cfRule>
  </conditionalFormatting>
  <conditionalFormatting sqref="AV213">
    <cfRule type="cellIs" dxfId="2584" priority="3812" stopIfTrue="1" operator="equal">
      <formula>"e"</formula>
    </cfRule>
    <cfRule type="cellIs" dxfId="2583" priority="3813" stopIfTrue="1" operator="equal">
      <formula>"p"</formula>
    </cfRule>
    <cfRule type="cellIs" dxfId="2582" priority="3814" stopIfTrue="1" operator="equal">
      <formula>"e"</formula>
    </cfRule>
  </conditionalFormatting>
  <conditionalFormatting sqref="AS214:AT214">
    <cfRule type="cellIs" dxfId="2581" priority="3815" stopIfTrue="1" operator="equal">
      <formula>"E"</formula>
    </cfRule>
    <cfRule type="cellIs" dxfId="2580" priority="3816" stopIfTrue="1" operator="equal">
      <formula>"P"</formula>
    </cfRule>
  </conditionalFormatting>
  <conditionalFormatting sqref="AV213 AS214:AT214">
    <cfRule type="cellIs" dxfId="2579" priority="3807" stopIfTrue="1" operator="equal">
      <formula>"P"</formula>
    </cfRule>
    <cfRule type="cellIs" dxfId="2578" priority="3808" stopIfTrue="1" operator="equal">
      <formula>"E"</formula>
    </cfRule>
    <cfRule type="cellIs" dxfId="2577" priority="3809" stopIfTrue="1" operator="equal">
      <formula>"P"</formula>
    </cfRule>
    <cfRule type="cellIs" dxfId="2576" priority="3810" stopIfTrue="1" operator="equal">
      <formula>"E"</formula>
    </cfRule>
    <cfRule type="cellIs" dxfId="2575" priority="3811" stopIfTrue="1" operator="equal">
      <formula>"P"</formula>
    </cfRule>
  </conditionalFormatting>
  <conditionalFormatting sqref="AW214:AZ214">
    <cfRule type="cellIs" dxfId="2574" priority="3805" stopIfTrue="1" operator="equal">
      <formula>"E"</formula>
    </cfRule>
    <cfRule type="cellIs" dxfId="2573" priority="3806" stopIfTrue="1" operator="equal">
      <formula>"P"</formula>
    </cfRule>
  </conditionalFormatting>
  <conditionalFormatting sqref="AW214:AZ214">
    <cfRule type="cellIs" dxfId="2572" priority="3797" stopIfTrue="1" operator="equal">
      <formula>"P"</formula>
    </cfRule>
    <cfRule type="cellIs" dxfId="2571" priority="3798" stopIfTrue="1" operator="equal">
      <formula>"E"</formula>
    </cfRule>
    <cfRule type="cellIs" dxfId="2570" priority="3799" stopIfTrue="1" operator="equal">
      <formula>"P"</formula>
    </cfRule>
    <cfRule type="cellIs" dxfId="2569" priority="3800" stopIfTrue="1" operator="equal">
      <formula>"E"</formula>
    </cfRule>
    <cfRule type="cellIs" dxfId="2568" priority="3801" stopIfTrue="1" operator="equal">
      <formula>"P"</formula>
    </cfRule>
  </conditionalFormatting>
  <conditionalFormatting sqref="AV207">
    <cfRule type="cellIs" dxfId="2567" priority="3388" stopIfTrue="1" operator="equal">
      <formula>"e"</formula>
    </cfRule>
    <cfRule type="cellIs" dxfId="2566" priority="3389" stopIfTrue="1" operator="equal">
      <formula>"p"</formula>
    </cfRule>
    <cfRule type="cellIs" dxfId="2565" priority="3390" stopIfTrue="1" operator="equal">
      <formula>"e"</formula>
    </cfRule>
  </conditionalFormatting>
  <conditionalFormatting sqref="BA214:BD214">
    <cfRule type="cellIs" dxfId="2564" priority="3793" stopIfTrue="1" operator="equal">
      <formula>"E"</formula>
    </cfRule>
    <cfRule type="cellIs" dxfId="2563" priority="3794" stopIfTrue="1" operator="equal">
      <formula>"P"</formula>
    </cfRule>
  </conditionalFormatting>
  <conditionalFormatting sqref="BA214:BD214">
    <cfRule type="cellIs" dxfId="2562" priority="3785" stopIfTrue="1" operator="equal">
      <formula>"P"</formula>
    </cfRule>
    <cfRule type="cellIs" dxfId="2561" priority="3786" stopIfTrue="1" operator="equal">
      <formula>"E"</formula>
    </cfRule>
    <cfRule type="cellIs" dxfId="2560" priority="3787" stopIfTrue="1" operator="equal">
      <formula>"P"</formula>
    </cfRule>
    <cfRule type="cellIs" dxfId="2559" priority="3788" stopIfTrue="1" operator="equal">
      <formula>"E"</formula>
    </cfRule>
    <cfRule type="cellIs" dxfId="2558" priority="3789" stopIfTrue="1" operator="equal">
      <formula>"P"</formula>
    </cfRule>
  </conditionalFormatting>
  <conditionalFormatting sqref="BE214:BG214">
    <cfRule type="cellIs" dxfId="2557" priority="3783" stopIfTrue="1" operator="equal">
      <formula>"E"</formula>
    </cfRule>
    <cfRule type="cellIs" dxfId="2556" priority="3784" stopIfTrue="1" operator="equal">
      <formula>"P"</formula>
    </cfRule>
  </conditionalFormatting>
  <conditionalFormatting sqref="BE214:BG214">
    <cfRule type="cellIs" dxfId="2555" priority="3778" stopIfTrue="1" operator="equal">
      <formula>"P"</formula>
    </cfRule>
    <cfRule type="cellIs" dxfId="2554" priority="3779" stopIfTrue="1" operator="equal">
      <formula>"E"</formula>
    </cfRule>
    <cfRule type="cellIs" dxfId="2553" priority="3780" stopIfTrue="1" operator="equal">
      <formula>"P"</formula>
    </cfRule>
    <cfRule type="cellIs" dxfId="2552" priority="3781" stopIfTrue="1" operator="equal">
      <formula>"E"</formula>
    </cfRule>
    <cfRule type="cellIs" dxfId="2551" priority="3782" stopIfTrue="1" operator="equal">
      <formula>"P"</formula>
    </cfRule>
  </conditionalFormatting>
  <conditionalFormatting sqref="G211:G212">
    <cfRule type="cellIs" dxfId="2550" priority="3776" stopIfTrue="1" operator="equal">
      <formula>"E"</formula>
    </cfRule>
    <cfRule type="cellIs" dxfId="2549" priority="3777" stopIfTrue="1" operator="equal">
      <formula>"P"</formula>
    </cfRule>
  </conditionalFormatting>
  <conditionalFormatting sqref="G211:G212">
    <cfRule type="cellIs" dxfId="2548" priority="3771" stopIfTrue="1" operator="equal">
      <formula>"E"</formula>
    </cfRule>
    <cfRule type="cellIs" dxfId="2547" priority="3772" stopIfTrue="1" operator="equal">
      <formula>"P"</formula>
    </cfRule>
  </conditionalFormatting>
  <conditionalFormatting sqref="AV212">
    <cfRule type="cellIs" dxfId="2546" priority="3715" stopIfTrue="1" operator="equal">
      <formula>"E"</formula>
    </cfRule>
    <cfRule type="cellIs" dxfId="2545" priority="3716" stopIfTrue="1" operator="equal">
      <formula>"P"</formula>
    </cfRule>
  </conditionalFormatting>
  <conditionalFormatting sqref="AV212">
    <cfRule type="cellIs" dxfId="2544" priority="3707" stopIfTrue="1" operator="equal">
      <formula>"P"</formula>
    </cfRule>
    <cfRule type="cellIs" dxfId="2543" priority="3708" stopIfTrue="1" operator="equal">
      <formula>"E"</formula>
    </cfRule>
    <cfRule type="cellIs" dxfId="2542" priority="3709" stopIfTrue="1" operator="equal">
      <formula>"P"</formula>
    </cfRule>
    <cfRule type="cellIs" dxfId="2541" priority="3710" stopIfTrue="1" operator="equal">
      <formula>"E"</formula>
    </cfRule>
    <cfRule type="cellIs" dxfId="2540" priority="3711" stopIfTrue="1" operator="equal">
      <formula>"P"</formula>
    </cfRule>
  </conditionalFormatting>
  <conditionalFormatting sqref="G203:G204">
    <cfRule type="cellIs" dxfId="2539" priority="3685" stopIfTrue="1" operator="equal">
      <formula>"E"</formula>
    </cfRule>
    <cfRule type="cellIs" dxfId="2538" priority="3686" stopIfTrue="1" operator="equal">
      <formula>"P"</formula>
    </cfRule>
  </conditionalFormatting>
  <conditionalFormatting sqref="G203:G204">
    <cfRule type="cellIs" dxfId="2537" priority="3680" stopIfTrue="1" operator="equal">
      <formula>"E"</formula>
    </cfRule>
    <cfRule type="cellIs" dxfId="2536" priority="3681" stopIfTrue="1" operator="equal">
      <formula>"P"</formula>
    </cfRule>
  </conditionalFormatting>
  <conditionalFormatting sqref="AV203">
    <cfRule type="cellIs" dxfId="2535" priority="3660" stopIfTrue="1" operator="equal">
      <formula>"e"</formula>
    </cfRule>
    <cfRule type="cellIs" dxfId="2534" priority="3661" stopIfTrue="1" operator="equal">
      <formula>"p"</formula>
    </cfRule>
    <cfRule type="cellIs" dxfId="2533" priority="3662" stopIfTrue="1" operator="equal">
      <formula>"e"</formula>
    </cfRule>
  </conditionalFormatting>
  <conditionalFormatting sqref="AV204">
    <cfRule type="cellIs" dxfId="2532" priority="3663" stopIfTrue="1" operator="equal">
      <formula>"E"</formula>
    </cfRule>
    <cfRule type="cellIs" dxfId="2531" priority="3664" stopIfTrue="1" operator="equal">
      <formula>"P"</formula>
    </cfRule>
  </conditionalFormatting>
  <conditionalFormatting sqref="AV203:AV204">
    <cfRule type="cellIs" dxfId="2530" priority="3655" stopIfTrue="1" operator="equal">
      <formula>"P"</formula>
    </cfRule>
    <cfRule type="cellIs" dxfId="2529" priority="3656" stopIfTrue="1" operator="equal">
      <formula>"E"</formula>
    </cfRule>
    <cfRule type="cellIs" dxfId="2528" priority="3657" stopIfTrue="1" operator="equal">
      <formula>"P"</formula>
    </cfRule>
    <cfRule type="cellIs" dxfId="2527" priority="3658" stopIfTrue="1" operator="equal">
      <formula>"E"</formula>
    </cfRule>
    <cfRule type="cellIs" dxfId="2526" priority="3659" stopIfTrue="1" operator="equal">
      <formula>"P"</formula>
    </cfRule>
  </conditionalFormatting>
  <conditionalFormatting sqref="G205:G206">
    <cfRule type="cellIs" dxfId="2525" priority="3586" stopIfTrue="1" operator="equal">
      <formula>"E"</formula>
    </cfRule>
    <cfRule type="cellIs" dxfId="2524" priority="3587" stopIfTrue="1" operator="equal">
      <formula>"P"</formula>
    </cfRule>
  </conditionalFormatting>
  <conditionalFormatting sqref="G205:G206">
    <cfRule type="cellIs" dxfId="2523" priority="3581" stopIfTrue="1" operator="equal">
      <formula>"E"</formula>
    </cfRule>
    <cfRule type="cellIs" dxfId="2522" priority="3582" stopIfTrue="1" operator="equal">
      <formula>"P"</formula>
    </cfRule>
  </conditionalFormatting>
  <conditionalFormatting sqref="AV205">
    <cfRule type="cellIs" dxfId="2521" priority="3561" stopIfTrue="1" operator="equal">
      <formula>"e"</formula>
    </cfRule>
    <cfRule type="cellIs" dxfId="2520" priority="3562" stopIfTrue="1" operator="equal">
      <formula>"p"</formula>
    </cfRule>
    <cfRule type="cellIs" dxfId="2519" priority="3563" stopIfTrue="1" operator="equal">
      <formula>"e"</formula>
    </cfRule>
  </conditionalFormatting>
  <conditionalFormatting sqref="AV206">
    <cfRule type="cellIs" dxfId="2518" priority="3564" stopIfTrue="1" operator="equal">
      <formula>"E"</formula>
    </cfRule>
    <cfRule type="cellIs" dxfId="2517" priority="3565" stopIfTrue="1" operator="equal">
      <formula>"P"</formula>
    </cfRule>
  </conditionalFormatting>
  <conditionalFormatting sqref="AV205:AV206">
    <cfRule type="cellIs" dxfId="2516" priority="3556" stopIfTrue="1" operator="equal">
      <formula>"P"</formula>
    </cfRule>
    <cfRule type="cellIs" dxfId="2515" priority="3557" stopIfTrue="1" operator="equal">
      <formula>"E"</formula>
    </cfRule>
    <cfRule type="cellIs" dxfId="2514" priority="3558" stopIfTrue="1" operator="equal">
      <formula>"P"</formula>
    </cfRule>
    <cfRule type="cellIs" dxfId="2513" priority="3559" stopIfTrue="1" operator="equal">
      <formula>"E"</formula>
    </cfRule>
    <cfRule type="cellIs" dxfId="2512" priority="3560" stopIfTrue="1" operator="equal">
      <formula>"P"</formula>
    </cfRule>
  </conditionalFormatting>
  <conditionalFormatting sqref="G207:G208">
    <cfRule type="cellIs" dxfId="2511" priority="3455" stopIfTrue="1" operator="equal">
      <formula>"E"</formula>
    </cfRule>
    <cfRule type="cellIs" dxfId="2510" priority="3456" stopIfTrue="1" operator="equal">
      <formula>"P"</formula>
    </cfRule>
  </conditionalFormatting>
  <conditionalFormatting sqref="G207:G208">
    <cfRule type="cellIs" dxfId="2509" priority="3450" stopIfTrue="1" operator="equal">
      <formula>"E"</formula>
    </cfRule>
    <cfRule type="cellIs" dxfId="2508" priority="3451" stopIfTrue="1" operator="equal">
      <formula>"P"</formula>
    </cfRule>
  </conditionalFormatting>
  <conditionalFormatting sqref="AV208">
    <cfRule type="cellIs" dxfId="2507" priority="3391" stopIfTrue="1" operator="equal">
      <formula>"E"</formula>
    </cfRule>
    <cfRule type="cellIs" dxfId="2506" priority="3392" stopIfTrue="1" operator="equal">
      <formula>"P"</formula>
    </cfRule>
  </conditionalFormatting>
  <conditionalFormatting sqref="AV207:AV208">
    <cfRule type="cellIs" dxfId="2505" priority="3383" stopIfTrue="1" operator="equal">
      <formula>"P"</formula>
    </cfRule>
    <cfRule type="cellIs" dxfId="2504" priority="3384" stopIfTrue="1" operator="equal">
      <formula>"E"</formula>
    </cfRule>
    <cfRule type="cellIs" dxfId="2503" priority="3385" stopIfTrue="1" operator="equal">
      <formula>"P"</formula>
    </cfRule>
    <cfRule type="cellIs" dxfId="2502" priority="3386" stopIfTrue="1" operator="equal">
      <formula>"E"</formula>
    </cfRule>
    <cfRule type="cellIs" dxfId="2501" priority="3387" stopIfTrue="1" operator="equal">
      <formula>"P"</formula>
    </cfRule>
  </conditionalFormatting>
  <conditionalFormatting sqref="G209:G210">
    <cfRule type="cellIs" dxfId="2500" priority="3361" stopIfTrue="1" operator="equal">
      <formula>"E"</formula>
    </cfRule>
    <cfRule type="cellIs" dxfId="2499" priority="3362" stopIfTrue="1" operator="equal">
      <formula>"P"</formula>
    </cfRule>
  </conditionalFormatting>
  <conditionalFormatting sqref="G209:G210">
    <cfRule type="cellIs" dxfId="2498" priority="3356" stopIfTrue="1" operator="equal">
      <formula>"E"</formula>
    </cfRule>
    <cfRule type="cellIs" dxfId="2497" priority="3357" stopIfTrue="1" operator="equal">
      <formula>"P"</formula>
    </cfRule>
  </conditionalFormatting>
  <conditionalFormatting sqref="AC237">
    <cfRule type="cellIs" dxfId="2496" priority="3008" stopIfTrue="1" operator="equal">
      <formula>"e"</formula>
    </cfRule>
    <cfRule type="cellIs" dxfId="2495" priority="3009" stopIfTrue="1" operator="equal">
      <formula>"p"</formula>
    </cfRule>
    <cfRule type="cellIs" dxfId="2494" priority="3010" stopIfTrue="1" operator="equal">
      <formula>"e"</formula>
    </cfRule>
  </conditionalFormatting>
  <conditionalFormatting sqref="P235:Q235">
    <cfRule type="cellIs" dxfId="2493" priority="3005" stopIfTrue="1" operator="equal">
      <formula>"e"</formula>
    </cfRule>
    <cfRule type="cellIs" dxfId="2492" priority="3006" stopIfTrue="1" operator="equal">
      <formula>"p"</formula>
    </cfRule>
    <cfRule type="cellIs" dxfId="2491" priority="3007" stopIfTrue="1" operator="equal">
      <formula>"e"</formula>
    </cfRule>
  </conditionalFormatting>
  <conditionalFormatting sqref="AV209">
    <cfRule type="cellIs" dxfId="2490" priority="3294" stopIfTrue="1" operator="equal">
      <formula>"e"</formula>
    </cfRule>
    <cfRule type="cellIs" dxfId="2489" priority="3295" stopIfTrue="1" operator="equal">
      <formula>"p"</formula>
    </cfRule>
    <cfRule type="cellIs" dxfId="2488" priority="3296" stopIfTrue="1" operator="equal">
      <formula>"e"</formula>
    </cfRule>
  </conditionalFormatting>
  <conditionalFormatting sqref="AV210">
    <cfRule type="cellIs" dxfId="2487" priority="3297" stopIfTrue="1" operator="equal">
      <formula>"E"</formula>
    </cfRule>
    <cfRule type="cellIs" dxfId="2486" priority="3298" stopIfTrue="1" operator="equal">
      <formula>"P"</formula>
    </cfRule>
  </conditionalFormatting>
  <conditionalFormatting sqref="AV209:AV210">
    <cfRule type="cellIs" dxfId="2485" priority="3289" stopIfTrue="1" operator="equal">
      <formula>"P"</formula>
    </cfRule>
    <cfRule type="cellIs" dxfId="2484" priority="3290" stopIfTrue="1" operator="equal">
      <formula>"E"</formula>
    </cfRule>
    <cfRule type="cellIs" dxfId="2483" priority="3291" stopIfTrue="1" operator="equal">
      <formula>"P"</formula>
    </cfRule>
    <cfRule type="cellIs" dxfId="2482" priority="3292" stopIfTrue="1" operator="equal">
      <formula>"E"</formula>
    </cfRule>
    <cfRule type="cellIs" dxfId="2481" priority="3293" stopIfTrue="1" operator="equal">
      <formula>"P"</formula>
    </cfRule>
  </conditionalFormatting>
  <conditionalFormatting sqref="BJ237">
    <cfRule type="cellIs" dxfId="2480" priority="2927" stopIfTrue="1" operator="equal">
      <formula>"e"</formula>
    </cfRule>
    <cfRule type="cellIs" dxfId="2479" priority="2928" stopIfTrue="1" operator="equal">
      <formula>"p"</formula>
    </cfRule>
    <cfRule type="cellIs" dxfId="2478" priority="2929" stopIfTrue="1" operator="equal">
      <formula>"e"</formula>
    </cfRule>
  </conditionalFormatting>
  <conditionalFormatting sqref="AV211">
    <cfRule type="cellIs" dxfId="2477" priority="3243" stopIfTrue="1" operator="equal">
      <formula>"e"</formula>
    </cfRule>
    <cfRule type="cellIs" dxfId="2476" priority="3244" stopIfTrue="1" operator="equal">
      <formula>"p"</formula>
    </cfRule>
    <cfRule type="cellIs" dxfId="2475" priority="3245" stopIfTrue="1" operator="equal">
      <formula>"e"</formula>
    </cfRule>
  </conditionalFormatting>
  <conditionalFormatting sqref="AV211">
    <cfRule type="cellIs" dxfId="2474" priority="3238" stopIfTrue="1" operator="equal">
      <formula>"P"</formula>
    </cfRule>
    <cfRule type="cellIs" dxfId="2473" priority="3239" stopIfTrue="1" operator="equal">
      <formula>"E"</formula>
    </cfRule>
    <cfRule type="cellIs" dxfId="2472" priority="3240" stopIfTrue="1" operator="equal">
      <formula>"P"</formula>
    </cfRule>
    <cfRule type="cellIs" dxfId="2471" priority="3241" stopIfTrue="1" operator="equal">
      <formula>"E"</formula>
    </cfRule>
    <cfRule type="cellIs" dxfId="2470" priority="3242" stopIfTrue="1" operator="equal">
      <formula>"P"</formula>
    </cfRule>
  </conditionalFormatting>
  <conditionalFormatting sqref="AV211">
    <cfRule type="cellIs" dxfId="2469" priority="3235" stopIfTrue="1" operator="equal">
      <formula>"e"</formula>
    </cfRule>
    <cfRule type="cellIs" dxfId="2468" priority="3236" stopIfTrue="1" operator="equal">
      <formula>"p"</formula>
    </cfRule>
    <cfRule type="cellIs" dxfId="2467" priority="3237" stopIfTrue="1" operator="equal">
      <formula>"e"</formula>
    </cfRule>
  </conditionalFormatting>
  <conditionalFormatting sqref="G69">
    <cfRule type="cellIs" dxfId="2466" priority="3116" stopIfTrue="1" operator="equal">
      <formula>"E"</formula>
    </cfRule>
    <cfRule type="cellIs" dxfId="2465" priority="3117" stopIfTrue="1" operator="equal">
      <formula>"P"</formula>
    </cfRule>
  </conditionalFormatting>
  <conditionalFormatting sqref="G69">
    <cfRule type="cellIs" dxfId="2464" priority="3114" stopIfTrue="1" operator="equal">
      <formula>"E"</formula>
    </cfRule>
    <cfRule type="cellIs" dxfId="2463" priority="3115" stopIfTrue="1" operator="equal">
      <formula>"P"</formula>
    </cfRule>
  </conditionalFormatting>
  <conditionalFormatting sqref="G70">
    <cfRule type="cellIs" dxfId="2462" priority="3112" stopIfTrue="1" operator="equal">
      <formula>"E"</formula>
    </cfRule>
    <cfRule type="cellIs" dxfId="2461" priority="3113" stopIfTrue="1" operator="equal">
      <formula>"P"</formula>
    </cfRule>
  </conditionalFormatting>
  <conditionalFormatting sqref="G70">
    <cfRule type="cellIs" dxfId="2460" priority="3110" stopIfTrue="1" operator="equal">
      <formula>"E"</formula>
    </cfRule>
    <cfRule type="cellIs" dxfId="2459" priority="3111" stopIfTrue="1" operator="equal">
      <formula>"P"</formula>
    </cfRule>
  </conditionalFormatting>
  <conditionalFormatting sqref="R69:AJ69">
    <cfRule type="cellIs" dxfId="2458" priority="3105" stopIfTrue="1" operator="equal">
      <formula>"e"</formula>
    </cfRule>
    <cfRule type="cellIs" dxfId="2457" priority="3106" stopIfTrue="1" operator="equal">
      <formula>"p"</formula>
    </cfRule>
    <cfRule type="cellIs" dxfId="2456" priority="3107" stopIfTrue="1" operator="equal">
      <formula>"e"</formula>
    </cfRule>
  </conditionalFormatting>
  <conditionalFormatting sqref="O69:AJ69">
    <cfRule type="cellIs" dxfId="2455" priority="3108" stopIfTrue="1" operator="equal">
      <formula>"E"</formula>
    </cfRule>
    <cfRule type="cellIs" dxfId="2454" priority="3109" stopIfTrue="1" operator="equal">
      <formula>"P"</formula>
    </cfRule>
  </conditionalFormatting>
  <conditionalFormatting sqref="O69:AJ69">
    <cfRule type="cellIs" dxfId="2453" priority="3100" stopIfTrue="1" operator="equal">
      <formula>"P"</formula>
    </cfRule>
    <cfRule type="cellIs" dxfId="2452" priority="3101" stopIfTrue="1" operator="equal">
      <formula>"E"</formula>
    </cfRule>
    <cfRule type="cellIs" dxfId="2451" priority="3102" stopIfTrue="1" operator="equal">
      <formula>"P"</formula>
    </cfRule>
    <cfRule type="cellIs" dxfId="2450" priority="3103" stopIfTrue="1" operator="equal">
      <formula>"E"</formula>
    </cfRule>
    <cfRule type="cellIs" dxfId="2449" priority="3104" stopIfTrue="1" operator="equal">
      <formula>"P"</formula>
    </cfRule>
  </conditionalFormatting>
  <conditionalFormatting sqref="O69:Q69">
    <cfRule type="cellIs" dxfId="2448" priority="3097" stopIfTrue="1" operator="equal">
      <formula>"e"</formula>
    </cfRule>
    <cfRule type="cellIs" dxfId="2447" priority="3098" stopIfTrue="1" operator="equal">
      <formula>"p"</formula>
    </cfRule>
    <cfRule type="cellIs" dxfId="2446" priority="3099" stopIfTrue="1" operator="equal">
      <formula>"e"</formula>
    </cfRule>
  </conditionalFormatting>
  <conditionalFormatting sqref="O69:Q69">
    <cfRule type="cellIs" dxfId="2445" priority="3092" stopIfTrue="1" operator="equal">
      <formula>"P"</formula>
    </cfRule>
    <cfRule type="cellIs" dxfId="2444" priority="3093" stopIfTrue="1" operator="equal">
      <formula>"E"</formula>
    </cfRule>
    <cfRule type="cellIs" dxfId="2443" priority="3094" stopIfTrue="1" operator="equal">
      <formula>"P"</formula>
    </cfRule>
    <cfRule type="cellIs" dxfId="2442" priority="3095" stopIfTrue="1" operator="equal">
      <formula>"E"</formula>
    </cfRule>
    <cfRule type="cellIs" dxfId="2441" priority="3096" stopIfTrue="1" operator="equal">
      <formula>"P"</formula>
    </cfRule>
  </conditionalFormatting>
  <conditionalFormatting sqref="BI69:BL69">
    <cfRule type="cellIs" dxfId="2440" priority="3089" stopIfTrue="1" operator="equal">
      <formula>"e"</formula>
    </cfRule>
    <cfRule type="cellIs" dxfId="2439" priority="3090" stopIfTrue="1" operator="equal">
      <formula>"p"</formula>
    </cfRule>
    <cfRule type="cellIs" dxfId="2438" priority="3091" stopIfTrue="1" operator="equal">
      <formula>"e"</formula>
    </cfRule>
  </conditionalFormatting>
  <conditionalFormatting sqref="BI69:BL69">
    <cfRule type="cellIs" dxfId="2437" priority="3084" stopIfTrue="1" operator="equal">
      <formula>"P"</formula>
    </cfRule>
    <cfRule type="cellIs" dxfId="2436" priority="3085" stopIfTrue="1" operator="equal">
      <formula>"E"</formula>
    </cfRule>
    <cfRule type="cellIs" dxfId="2435" priority="3086" stopIfTrue="1" operator="equal">
      <formula>"P"</formula>
    </cfRule>
    <cfRule type="cellIs" dxfId="2434" priority="3087" stopIfTrue="1" operator="equal">
      <formula>"E"</formula>
    </cfRule>
    <cfRule type="cellIs" dxfId="2433" priority="3088" stopIfTrue="1" operator="equal">
      <formula>"P"</formula>
    </cfRule>
  </conditionalFormatting>
  <conditionalFormatting sqref="AK69">
    <cfRule type="cellIs" dxfId="2432" priority="3081" stopIfTrue="1" operator="equal">
      <formula>"e"</formula>
    </cfRule>
    <cfRule type="cellIs" dxfId="2431" priority="3082" stopIfTrue="1" operator="equal">
      <formula>"p"</formula>
    </cfRule>
    <cfRule type="cellIs" dxfId="2430" priority="3083" stopIfTrue="1" operator="equal">
      <formula>"e"</formula>
    </cfRule>
  </conditionalFormatting>
  <conditionalFormatting sqref="AK69">
    <cfRule type="cellIs" dxfId="2429" priority="3076" stopIfTrue="1" operator="equal">
      <formula>"P"</formula>
    </cfRule>
    <cfRule type="cellIs" dxfId="2428" priority="3077" stopIfTrue="1" operator="equal">
      <formula>"E"</formula>
    </cfRule>
    <cfRule type="cellIs" dxfId="2427" priority="3078" stopIfTrue="1" operator="equal">
      <formula>"P"</formula>
    </cfRule>
    <cfRule type="cellIs" dxfId="2426" priority="3079" stopIfTrue="1" operator="equal">
      <formula>"E"</formula>
    </cfRule>
    <cfRule type="cellIs" dxfId="2425" priority="3080" stopIfTrue="1" operator="equal">
      <formula>"P"</formula>
    </cfRule>
  </conditionalFormatting>
  <conditionalFormatting sqref="BJ245">
    <cfRule type="cellIs" dxfId="2424" priority="3073" stopIfTrue="1" operator="equal">
      <formula>"e"</formula>
    </cfRule>
    <cfRule type="cellIs" dxfId="2423" priority="3074" stopIfTrue="1" operator="equal">
      <formula>"p"</formula>
    </cfRule>
    <cfRule type="cellIs" dxfId="2422" priority="3075" stopIfTrue="1" operator="equal">
      <formula>"e"</formula>
    </cfRule>
  </conditionalFormatting>
  <conditionalFormatting sqref="AB237 AD237 AI237:AL237 BA237:BI237 AN237:AT237">
    <cfRule type="cellIs" dxfId="2421" priority="3043" stopIfTrue="1" operator="equal">
      <formula>"e"</formula>
    </cfRule>
    <cfRule type="cellIs" dxfId="2420" priority="3044" stopIfTrue="1" operator="equal">
      <formula>"p"</formula>
    </cfRule>
    <cfRule type="cellIs" dxfId="2419" priority="3045" stopIfTrue="1" operator="equal">
      <formula>"e"</formula>
    </cfRule>
  </conditionalFormatting>
  <conditionalFormatting sqref="AB237 AD237 O235 T235 V235:Y235 BJ243:BL244 AI237:AL237 BA237:BI237 AN237:AT237">
    <cfRule type="cellIs" dxfId="2418" priority="3046" stopIfTrue="1" operator="equal">
      <formula>"E"</formula>
    </cfRule>
    <cfRule type="cellIs" dxfId="2417" priority="3047" stopIfTrue="1" operator="equal">
      <formula>"P"</formula>
    </cfRule>
  </conditionalFormatting>
  <conditionalFormatting sqref="O235 T235">
    <cfRule type="cellIs" dxfId="2416" priority="3038" stopIfTrue="1" operator="equal">
      <formula>"P"</formula>
    </cfRule>
    <cfRule type="cellIs" dxfId="2415" priority="3039" stopIfTrue="1" operator="equal">
      <formula>"E"</formula>
    </cfRule>
    <cfRule type="cellIs" dxfId="2414" priority="3040" stopIfTrue="1" operator="equal">
      <formula>"P"</formula>
    </cfRule>
    <cfRule type="cellIs" dxfId="2413" priority="3041" stopIfTrue="1" operator="equal">
      <formula>"E"</formula>
    </cfRule>
    <cfRule type="cellIs" dxfId="2412" priority="3042" stopIfTrue="1" operator="equal">
      <formula>"P"</formula>
    </cfRule>
  </conditionalFormatting>
  <conditionalFormatting sqref="BJ235:BL236 BJ238:BL242">
    <cfRule type="cellIs" dxfId="2411" priority="3036" stopIfTrue="1" operator="equal">
      <formula>"E"</formula>
    </cfRule>
    <cfRule type="cellIs" dxfId="2410" priority="3037" stopIfTrue="1" operator="equal">
      <formula>"P"</formula>
    </cfRule>
  </conditionalFormatting>
  <conditionalFormatting sqref="BJ235:BK235">
    <cfRule type="cellIs" dxfId="2409" priority="3032" stopIfTrue="1" operator="equal">
      <formula>"e"</formula>
    </cfRule>
    <cfRule type="cellIs" dxfId="2408" priority="3033" stopIfTrue="1" operator="equal">
      <formula>"p"</formula>
    </cfRule>
    <cfRule type="cellIs" dxfId="2407" priority="3034" stopIfTrue="1" operator="equal">
      <formula>"e"</formula>
    </cfRule>
    <cfRule type="cellIs" dxfId="2406" priority="3035" stopIfTrue="1" operator="equal">
      <formula>"p"</formula>
    </cfRule>
  </conditionalFormatting>
  <conditionalFormatting sqref="Z237:AA237">
    <cfRule type="cellIs" dxfId="2405" priority="3027" stopIfTrue="1" operator="equal">
      <formula>"e"</formula>
    </cfRule>
    <cfRule type="cellIs" dxfId="2404" priority="3028" stopIfTrue="1" operator="equal">
      <formula>"p"</formula>
    </cfRule>
    <cfRule type="cellIs" dxfId="2403" priority="3029" stopIfTrue="1" operator="equal">
      <formula>"e"</formula>
    </cfRule>
  </conditionalFormatting>
  <conditionalFormatting sqref="Z237:AA237">
    <cfRule type="cellIs" dxfId="2402" priority="3030" stopIfTrue="1" operator="equal">
      <formula>"E"</formula>
    </cfRule>
    <cfRule type="cellIs" dxfId="2401" priority="3031" stopIfTrue="1" operator="equal">
      <formula>"P"</formula>
    </cfRule>
  </conditionalFormatting>
  <conditionalFormatting sqref="O235 O237:S237 T235 V235:Y235 Y237">
    <cfRule type="cellIs" dxfId="2400" priority="3024" stopIfTrue="1" operator="equal">
      <formula>"e"</formula>
    </cfRule>
    <cfRule type="cellIs" dxfId="2399" priority="3025" stopIfTrue="1" operator="equal">
      <formula>"p"</formula>
    </cfRule>
    <cfRule type="cellIs" dxfId="2398" priority="3026" stopIfTrue="1" operator="equal">
      <formula>"e"</formula>
    </cfRule>
  </conditionalFormatting>
  <conditionalFormatting sqref="O237:S237 Y237:AA237">
    <cfRule type="cellIs" dxfId="2397" priority="3019" stopIfTrue="1" operator="equal">
      <formula>"P"</formula>
    </cfRule>
    <cfRule type="cellIs" dxfId="2396" priority="3020" stopIfTrue="1" operator="equal">
      <formula>"E"</formula>
    </cfRule>
    <cfRule type="cellIs" dxfId="2395" priority="3021" stopIfTrue="1" operator="equal">
      <formula>"P"</formula>
    </cfRule>
    <cfRule type="cellIs" dxfId="2394" priority="3022" stopIfTrue="1" operator="equal">
      <formula>"E"</formula>
    </cfRule>
    <cfRule type="cellIs" dxfId="2393" priority="3023" stopIfTrue="1" operator="equal">
      <formula>"P"</formula>
    </cfRule>
  </conditionalFormatting>
  <conditionalFormatting sqref="BK237:BL237">
    <cfRule type="cellIs" dxfId="2392" priority="3017" stopIfTrue="1" operator="equal">
      <formula>"E"</formula>
    </cfRule>
    <cfRule type="cellIs" dxfId="2391" priority="3018" stopIfTrue="1" operator="equal">
      <formula>"P"</formula>
    </cfRule>
  </conditionalFormatting>
  <conditionalFormatting sqref="BK237">
    <cfRule type="cellIs" dxfId="2390" priority="3013" stopIfTrue="1" operator="equal">
      <formula>"e"</formula>
    </cfRule>
    <cfRule type="cellIs" dxfId="2389" priority="3014" stopIfTrue="1" operator="equal">
      <formula>"p"</formula>
    </cfRule>
    <cfRule type="cellIs" dxfId="2388" priority="3015" stopIfTrue="1" operator="equal">
      <formula>"e"</formula>
    </cfRule>
    <cfRule type="cellIs" dxfId="2387" priority="3016" stopIfTrue="1" operator="equal">
      <formula>"p"</formula>
    </cfRule>
  </conditionalFormatting>
  <conditionalFormatting sqref="AC237">
    <cfRule type="cellIs" dxfId="2386" priority="3011" stopIfTrue="1" operator="equal">
      <formula>"E"</formula>
    </cfRule>
    <cfRule type="cellIs" dxfId="2385" priority="3012" stopIfTrue="1" operator="equal">
      <formula>"P"</formula>
    </cfRule>
  </conditionalFormatting>
  <conditionalFormatting sqref="P235:Q235">
    <cfRule type="cellIs" dxfId="2384" priority="3000" stopIfTrue="1" operator="equal">
      <formula>"P"</formula>
    </cfRule>
    <cfRule type="cellIs" dxfId="2383" priority="3001" stopIfTrue="1" operator="equal">
      <formula>"E"</formula>
    </cfRule>
    <cfRule type="cellIs" dxfId="2382" priority="3002" stopIfTrue="1" operator="equal">
      <formula>"P"</formula>
    </cfRule>
    <cfRule type="cellIs" dxfId="2381" priority="3003" stopIfTrue="1" operator="equal">
      <formula>"E"</formula>
    </cfRule>
    <cfRule type="cellIs" dxfId="2380" priority="3004" stopIfTrue="1" operator="equal">
      <formula>"P"</formula>
    </cfRule>
  </conditionalFormatting>
  <conditionalFormatting sqref="AF237:AG237">
    <cfRule type="cellIs" dxfId="2379" priority="2997" stopIfTrue="1" operator="equal">
      <formula>"e"</formula>
    </cfRule>
    <cfRule type="cellIs" dxfId="2378" priority="2998" stopIfTrue="1" operator="equal">
      <formula>"p"</formula>
    </cfRule>
    <cfRule type="cellIs" dxfId="2377" priority="2999" stopIfTrue="1" operator="equal">
      <formula>"e"</formula>
    </cfRule>
  </conditionalFormatting>
  <conditionalFormatting sqref="AF237:AG237">
    <cfRule type="cellIs" dxfId="2376" priority="2992" stopIfTrue="1" operator="equal">
      <formula>"P"</formula>
    </cfRule>
    <cfRule type="cellIs" dxfId="2375" priority="2993" stopIfTrue="1" operator="equal">
      <formula>"E"</formula>
    </cfRule>
    <cfRule type="cellIs" dxfId="2374" priority="2994" stopIfTrue="1" operator="equal">
      <formula>"P"</formula>
    </cfRule>
    <cfRule type="cellIs" dxfId="2373" priority="2995" stopIfTrue="1" operator="equal">
      <formula>"E"</formula>
    </cfRule>
    <cfRule type="cellIs" dxfId="2372" priority="2996" stopIfTrue="1" operator="equal">
      <formula>"P"</formula>
    </cfRule>
  </conditionalFormatting>
  <conditionalFormatting sqref="AH237">
    <cfRule type="cellIs" dxfId="2371" priority="2987" stopIfTrue="1" operator="equal">
      <formula>"P"</formula>
    </cfRule>
    <cfRule type="cellIs" dxfId="2370" priority="2988" stopIfTrue="1" operator="equal">
      <formula>"E"</formula>
    </cfRule>
    <cfRule type="cellIs" dxfId="2369" priority="2989" stopIfTrue="1" operator="equal">
      <formula>"P"</formula>
    </cfRule>
    <cfRule type="cellIs" dxfId="2368" priority="2990" stopIfTrue="1" operator="equal">
      <formula>"E"</formula>
    </cfRule>
    <cfRule type="cellIs" dxfId="2367" priority="2991" stopIfTrue="1" operator="equal">
      <formula>"P"</formula>
    </cfRule>
  </conditionalFormatting>
  <conditionalFormatting sqref="AH237">
    <cfRule type="cellIs" dxfId="2366" priority="2984" stopIfTrue="1" operator="equal">
      <formula>"e"</formula>
    </cfRule>
    <cfRule type="cellIs" dxfId="2365" priority="2985" stopIfTrue="1" operator="equal">
      <formula>"p"</formula>
    </cfRule>
    <cfRule type="cellIs" dxfId="2364" priority="2986" stopIfTrue="1" operator="equal">
      <formula>"e"</formula>
    </cfRule>
  </conditionalFormatting>
  <conditionalFormatting sqref="U235">
    <cfRule type="cellIs" dxfId="2363" priority="2965" stopIfTrue="1" operator="equal">
      <formula>"e"</formula>
    </cfRule>
    <cfRule type="cellIs" dxfId="2362" priority="2966" stopIfTrue="1" operator="equal">
      <formula>"p"</formula>
    </cfRule>
    <cfRule type="cellIs" dxfId="2361" priority="2967" stopIfTrue="1" operator="equal">
      <formula>"e"</formula>
    </cfRule>
  </conditionalFormatting>
  <conditionalFormatting sqref="U235">
    <cfRule type="cellIs" dxfId="2360" priority="2960" stopIfTrue="1" operator="equal">
      <formula>"P"</formula>
    </cfRule>
    <cfRule type="cellIs" dxfId="2359" priority="2961" stopIfTrue="1" operator="equal">
      <formula>"E"</formula>
    </cfRule>
    <cfRule type="cellIs" dxfId="2358" priority="2962" stopIfTrue="1" operator="equal">
      <formula>"P"</formula>
    </cfRule>
    <cfRule type="cellIs" dxfId="2357" priority="2963" stopIfTrue="1" operator="equal">
      <formula>"E"</formula>
    </cfRule>
    <cfRule type="cellIs" dxfId="2356" priority="2964" stopIfTrue="1" operator="equal">
      <formula>"P"</formula>
    </cfRule>
  </conditionalFormatting>
  <conditionalFormatting sqref="AM237">
    <cfRule type="cellIs" dxfId="2355" priority="2947" stopIfTrue="1" operator="equal">
      <formula>"e"</formula>
    </cfRule>
    <cfRule type="cellIs" dxfId="2354" priority="2948" stopIfTrue="1" operator="equal">
      <formula>"p"</formula>
    </cfRule>
    <cfRule type="cellIs" dxfId="2353" priority="2949" stopIfTrue="1" operator="equal">
      <formula>"e"</formula>
    </cfRule>
  </conditionalFormatting>
  <conditionalFormatting sqref="AM237">
    <cfRule type="cellIs" dxfId="2352" priority="2942" stopIfTrue="1" operator="equal">
      <formula>"P"</formula>
    </cfRule>
    <cfRule type="cellIs" dxfId="2351" priority="2943" stopIfTrue="1" operator="equal">
      <formula>"E"</formula>
    </cfRule>
    <cfRule type="cellIs" dxfId="2350" priority="2944" stopIfTrue="1" operator="equal">
      <formula>"P"</formula>
    </cfRule>
    <cfRule type="cellIs" dxfId="2349" priority="2945" stopIfTrue="1" operator="equal">
      <formula>"E"</formula>
    </cfRule>
    <cfRule type="cellIs" dxfId="2348" priority="2946" stopIfTrue="1" operator="equal">
      <formula>"P"</formula>
    </cfRule>
  </conditionalFormatting>
  <conditionalFormatting sqref="AM237">
    <cfRule type="cellIs" dxfId="2347" priority="2950" stopIfTrue="1" operator="equal">
      <formula>"E"</formula>
    </cfRule>
    <cfRule type="cellIs" dxfId="2346" priority="2951" stopIfTrue="1" operator="equal">
      <formula>"P"</formula>
    </cfRule>
  </conditionalFormatting>
  <conditionalFormatting sqref="BJ237">
    <cfRule type="cellIs" dxfId="2345" priority="2930" stopIfTrue="1" operator="equal">
      <formula>"E"</formula>
    </cfRule>
    <cfRule type="cellIs" dxfId="2344" priority="2931" stopIfTrue="1" operator="equal">
      <formula>"P"</formula>
    </cfRule>
  </conditionalFormatting>
  <conditionalFormatting sqref="BJ237">
    <cfRule type="cellIs" dxfId="2343" priority="2922" stopIfTrue="1" operator="equal">
      <formula>"P"</formula>
    </cfRule>
    <cfRule type="cellIs" dxfId="2342" priority="2923" stopIfTrue="1" operator="equal">
      <formula>"E"</formula>
    </cfRule>
    <cfRule type="cellIs" dxfId="2341" priority="2924" stopIfTrue="1" operator="equal">
      <formula>"P"</formula>
    </cfRule>
    <cfRule type="cellIs" dxfId="2340" priority="2925" stopIfTrue="1" operator="equal">
      <formula>"E"</formula>
    </cfRule>
    <cfRule type="cellIs" dxfId="2339" priority="2926" stopIfTrue="1" operator="equal">
      <formula>"P"</formula>
    </cfRule>
  </conditionalFormatting>
  <conditionalFormatting sqref="AE237">
    <cfRule type="cellIs" dxfId="2338" priority="2917" stopIfTrue="1" operator="equal">
      <formula>"e"</formula>
    </cfRule>
    <cfRule type="cellIs" dxfId="2337" priority="2918" stopIfTrue="1" operator="equal">
      <formula>"p"</formula>
    </cfRule>
    <cfRule type="cellIs" dxfId="2336" priority="2919" stopIfTrue="1" operator="equal">
      <formula>"e"</formula>
    </cfRule>
  </conditionalFormatting>
  <conditionalFormatting sqref="AE237">
    <cfRule type="cellIs" dxfId="2335" priority="2920" stopIfTrue="1" operator="equal">
      <formula>"E"</formula>
    </cfRule>
    <cfRule type="cellIs" dxfId="2334" priority="2921" stopIfTrue="1" operator="equal">
      <formula>"P"</formula>
    </cfRule>
  </conditionalFormatting>
  <conditionalFormatting sqref="AO200:AP200 AR200 AX198:AY198 AM200 AO198:AP198 Y196 AA200:AB200 AC198 W200 Y198 Y200 AH198 O196:T196 O198:T198 O200:T200 AF200:AK200">
    <cfRule type="cellIs" dxfId="2333" priority="2907" stopIfTrue="1" operator="equal">
      <formula>"E"</formula>
    </cfRule>
    <cfRule type="cellIs" dxfId="2332" priority="2908" stopIfTrue="1" operator="equal">
      <formula>"P"</formula>
    </cfRule>
  </conditionalFormatting>
  <conditionalFormatting sqref="AN247">
    <cfRule type="cellIs" dxfId="2331" priority="2902" stopIfTrue="1" operator="equal">
      <formula>"P"</formula>
    </cfRule>
    <cfRule type="cellIs" dxfId="2330" priority="2903" stopIfTrue="1" operator="equal">
      <formula>"E"</formula>
    </cfRule>
    <cfRule type="cellIs" dxfId="2329" priority="2904" stopIfTrue="1" operator="equal">
      <formula>"P"</formula>
    </cfRule>
    <cfRule type="cellIs" dxfId="2328" priority="2905" stopIfTrue="1" operator="equal">
      <formula>"E"</formula>
    </cfRule>
    <cfRule type="cellIs" dxfId="2327" priority="2906" stopIfTrue="1" operator="equal">
      <formula>"P"</formula>
    </cfRule>
  </conditionalFormatting>
  <conditionalFormatting sqref="BA247">
    <cfRule type="cellIs" dxfId="2326" priority="2897" stopIfTrue="1" operator="equal">
      <formula>"P"</formula>
    </cfRule>
    <cfRule type="cellIs" dxfId="2325" priority="2898" stopIfTrue="1" operator="equal">
      <formula>"E"</formula>
    </cfRule>
    <cfRule type="cellIs" dxfId="2324" priority="2899" stopIfTrue="1" operator="equal">
      <formula>"P"</formula>
    </cfRule>
    <cfRule type="cellIs" dxfId="2323" priority="2900" stopIfTrue="1" operator="equal">
      <formula>"E"</formula>
    </cfRule>
    <cfRule type="cellIs" dxfId="2322" priority="2901" stopIfTrue="1" operator="equal">
      <formula>"P"</formula>
    </cfRule>
  </conditionalFormatting>
  <conditionalFormatting sqref="W197">
    <cfRule type="cellIs" dxfId="2321" priority="2872" stopIfTrue="1" operator="equal">
      <formula>"e"</formula>
    </cfRule>
    <cfRule type="cellIs" dxfId="2320" priority="2873" stopIfTrue="1" operator="equal">
      <formula>"p"</formula>
    </cfRule>
    <cfRule type="cellIs" dxfId="2319" priority="2874" stopIfTrue="1" operator="equal">
      <formula>"e"</formula>
    </cfRule>
  </conditionalFormatting>
  <conditionalFormatting sqref="AB197">
    <cfRule type="cellIs" dxfId="2318" priority="2869" stopIfTrue="1" operator="equal">
      <formula>"e"</formula>
    </cfRule>
    <cfRule type="cellIs" dxfId="2317" priority="2870" stopIfTrue="1" operator="equal">
      <formula>"p"</formula>
    </cfRule>
    <cfRule type="cellIs" dxfId="2316" priority="2871" stopIfTrue="1" operator="equal">
      <formula>"e"</formula>
    </cfRule>
  </conditionalFormatting>
  <conditionalFormatting sqref="AJ197:AR197 O197:U197 W197:AE197">
    <cfRule type="cellIs" dxfId="2315" priority="2883" stopIfTrue="1" operator="equal">
      <formula>"e"</formula>
    </cfRule>
    <cfRule type="cellIs" dxfId="2314" priority="2884" stopIfTrue="1" operator="equal">
      <formula>"p"</formula>
    </cfRule>
    <cfRule type="cellIs" dxfId="2313" priority="2885" stopIfTrue="1" operator="equal">
      <formula>"e"</formula>
    </cfRule>
  </conditionalFormatting>
  <conditionalFormatting sqref="AJ197:AR197 O197:U197 W197:AE197">
    <cfRule type="cellIs" dxfId="2312" priority="2878" stopIfTrue="1" operator="equal">
      <formula>"P"</formula>
    </cfRule>
    <cfRule type="cellIs" dxfId="2311" priority="2879" stopIfTrue="1" operator="equal">
      <formula>"E"</formula>
    </cfRule>
    <cfRule type="cellIs" dxfId="2310" priority="2880" stopIfTrue="1" operator="equal">
      <formula>"P"</formula>
    </cfRule>
    <cfRule type="cellIs" dxfId="2309" priority="2881" stopIfTrue="1" operator="equal">
      <formula>"E"</formula>
    </cfRule>
    <cfRule type="cellIs" dxfId="2308" priority="2882" stopIfTrue="1" operator="equal">
      <formula>"P"</formula>
    </cfRule>
  </conditionalFormatting>
  <conditionalFormatting sqref="R197">
    <cfRule type="cellIs" dxfId="2307" priority="2875" stopIfTrue="1" operator="equal">
      <formula>"e"</formula>
    </cfRule>
    <cfRule type="cellIs" dxfId="2306" priority="2876" stopIfTrue="1" operator="equal">
      <formula>"p"</formula>
    </cfRule>
    <cfRule type="cellIs" dxfId="2305" priority="2877" stopIfTrue="1" operator="equal">
      <formula>"e"</formula>
    </cfRule>
  </conditionalFormatting>
  <conditionalFormatting sqref="BG197">
    <cfRule type="cellIs" dxfId="2304" priority="2866" stopIfTrue="1" operator="equal">
      <formula>"e"</formula>
    </cfRule>
    <cfRule type="cellIs" dxfId="2303" priority="2867" stopIfTrue="1" operator="equal">
      <formula>"p"</formula>
    </cfRule>
    <cfRule type="cellIs" dxfId="2302" priority="2868" stopIfTrue="1" operator="equal">
      <formula>"e"</formula>
    </cfRule>
  </conditionalFormatting>
  <conditionalFormatting sqref="BJ197">
    <cfRule type="cellIs" dxfId="2301" priority="2863" stopIfTrue="1" operator="equal">
      <formula>"e"</formula>
    </cfRule>
    <cfRule type="cellIs" dxfId="2300" priority="2864" stopIfTrue="1" operator="equal">
      <formula>"p"</formula>
    </cfRule>
    <cfRule type="cellIs" dxfId="2299" priority="2865" stopIfTrue="1" operator="equal">
      <formula>"e"</formula>
    </cfRule>
  </conditionalFormatting>
  <conditionalFormatting sqref="O197:Q197">
    <cfRule type="cellIs" dxfId="2298" priority="2860" stopIfTrue="1" operator="equal">
      <formula>"e"</formula>
    </cfRule>
    <cfRule type="cellIs" dxfId="2297" priority="2861" stopIfTrue="1" operator="equal">
      <formula>"p"</formula>
    </cfRule>
    <cfRule type="cellIs" dxfId="2296" priority="2862" stopIfTrue="1" operator="equal">
      <formula>"e"</formula>
    </cfRule>
  </conditionalFormatting>
  <conditionalFormatting sqref="S197:U197">
    <cfRule type="cellIs" dxfId="2295" priority="2857" stopIfTrue="1" operator="equal">
      <formula>"e"</formula>
    </cfRule>
    <cfRule type="cellIs" dxfId="2294" priority="2858" stopIfTrue="1" operator="equal">
      <formula>"p"</formula>
    </cfRule>
    <cfRule type="cellIs" dxfId="2293" priority="2859" stopIfTrue="1" operator="equal">
      <formula>"e"</formula>
    </cfRule>
  </conditionalFormatting>
  <conditionalFormatting sqref="X197:AA197">
    <cfRule type="cellIs" dxfId="2292" priority="2854" stopIfTrue="1" operator="equal">
      <formula>"e"</formula>
    </cfRule>
    <cfRule type="cellIs" dxfId="2291" priority="2855" stopIfTrue="1" operator="equal">
      <formula>"p"</formula>
    </cfRule>
    <cfRule type="cellIs" dxfId="2290" priority="2856" stopIfTrue="1" operator="equal">
      <formula>"e"</formula>
    </cfRule>
  </conditionalFormatting>
  <conditionalFormatting sqref="AC197:AE197">
    <cfRule type="cellIs" dxfId="2289" priority="2851" stopIfTrue="1" operator="equal">
      <formula>"e"</formula>
    </cfRule>
    <cfRule type="cellIs" dxfId="2288" priority="2852" stopIfTrue="1" operator="equal">
      <formula>"p"</formula>
    </cfRule>
    <cfRule type="cellIs" dxfId="2287" priority="2853" stopIfTrue="1" operator="equal">
      <formula>"e"</formula>
    </cfRule>
  </conditionalFormatting>
  <conditionalFormatting sqref="AJ197:AM197">
    <cfRule type="cellIs" dxfId="2286" priority="2848" stopIfTrue="1" operator="equal">
      <formula>"e"</formula>
    </cfRule>
    <cfRule type="cellIs" dxfId="2285" priority="2849" stopIfTrue="1" operator="equal">
      <formula>"p"</formula>
    </cfRule>
    <cfRule type="cellIs" dxfId="2284" priority="2850" stopIfTrue="1" operator="equal">
      <formula>"e"</formula>
    </cfRule>
  </conditionalFormatting>
  <conditionalFormatting sqref="AN197:AR197">
    <cfRule type="cellIs" dxfId="2283" priority="2845" stopIfTrue="1" operator="equal">
      <formula>"e"</formula>
    </cfRule>
    <cfRule type="cellIs" dxfId="2282" priority="2846" stopIfTrue="1" operator="equal">
      <formula>"p"</formula>
    </cfRule>
    <cfRule type="cellIs" dxfId="2281" priority="2847" stopIfTrue="1" operator="equal">
      <formula>"e"</formula>
    </cfRule>
  </conditionalFormatting>
  <conditionalFormatting sqref="AF197 AI197">
    <cfRule type="cellIs" dxfId="2280" priority="2839" stopIfTrue="1" operator="equal">
      <formula>"e"</formula>
    </cfRule>
    <cfRule type="cellIs" dxfId="2279" priority="2840" stopIfTrue="1" operator="equal">
      <formula>"p"</formula>
    </cfRule>
    <cfRule type="cellIs" dxfId="2278" priority="2841" stopIfTrue="1" operator="equal">
      <formula>"e"</formula>
    </cfRule>
  </conditionalFormatting>
  <conditionalFormatting sqref="AF197 AI197">
    <cfRule type="cellIs" dxfId="2277" priority="2834" stopIfTrue="1" operator="equal">
      <formula>"P"</formula>
    </cfRule>
    <cfRule type="cellIs" dxfId="2276" priority="2835" stopIfTrue="1" operator="equal">
      <formula>"E"</formula>
    </cfRule>
    <cfRule type="cellIs" dxfId="2275" priority="2836" stopIfTrue="1" operator="equal">
      <formula>"P"</formula>
    </cfRule>
    <cfRule type="cellIs" dxfId="2274" priority="2837" stopIfTrue="1" operator="equal">
      <formula>"E"</formula>
    </cfRule>
    <cfRule type="cellIs" dxfId="2273" priority="2838" stopIfTrue="1" operator="equal">
      <formula>"P"</formula>
    </cfRule>
  </conditionalFormatting>
  <conditionalFormatting sqref="AF197">
    <cfRule type="cellIs" dxfId="2272" priority="2831" stopIfTrue="1" operator="equal">
      <formula>"e"</formula>
    </cfRule>
    <cfRule type="cellIs" dxfId="2271" priority="2832" stopIfTrue="1" operator="equal">
      <formula>"p"</formula>
    </cfRule>
    <cfRule type="cellIs" dxfId="2270" priority="2833" stopIfTrue="1" operator="equal">
      <formula>"e"</formula>
    </cfRule>
  </conditionalFormatting>
  <conditionalFormatting sqref="AS197">
    <cfRule type="cellIs" dxfId="2269" priority="2828" stopIfTrue="1" operator="equal">
      <formula>"e"</formula>
    </cfRule>
    <cfRule type="cellIs" dxfId="2268" priority="2829" stopIfTrue="1" operator="equal">
      <formula>"p"</formula>
    </cfRule>
    <cfRule type="cellIs" dxfId="2267" priority="2830" stopIfTrue="1" operator="equal">
      <formula>"e"</formula>
    </cfRule>
  </conditionalFormatting>
  <conditionalFormatting sqref="AS197">
    <cfRule type="cellIs" dxfId="2266" priority="2823" stopIfTrue="1" operator="equal">
      <formula>"P"</formula>
    </cfRule>
    <cfRule type="cellIs" dxfId="2265" priority="2824" stopIfTrue="1" operator="equal">
      <formula>"E"</formula>
    </cfRule>
    <cfRule type="cellIs" dxfId="2264" priority="2825" stopIfTrue="1" operator="equal">
      <formula>"P"</formula>
    </cfRule>
    <cfRule type="cellIs" dxfId="2263" priority="2826" stopIfTrue="1" operator="equal">
      <formula>"E"</formula>
    </cfRule>
    <cfRule type="cellIs" dxfId="2262" priority="2827" stopIfTrue="1" operator="equal">
      <formula>"P"</formula>
    </cfRule>
  </conditionalFormatting>
  <conditionalFormatting sqref="AS197">
    <cfRule type="cellIs" dxfId="2261" priority="2820" stopIfTrue="1" operator="equal">
      <formula>"e"</formula>
    </cfRule>
    <cfRule type="cellIs" dxfId="2260" priority="2821" stopIfTrue="1" operator="equal">
      <formula>"p"</formula>
    </cfRule>
    <cfRule type="cellIs" dxfId="2259" priority="2822" stopIfTrue="1" operator="equal">
      <formula>"e"</formula>
    </cfRule>
  </conditionalFormatting>
  <conditionalFormatting sqref="AW197">
    <cfRule type="cellIs" dxfId="2258" priority="2817" stopIfTrue="1" operator="equal">
      <formula>"e"</formula>
    </cfRule>
    <cfRule type="cellIs" dxfId="2257" priority="2818" stopIfTrue="1" operator="equal">
      <formula>"p"</formula>
    </cfRule>
    <cfRule type="cellIs" dxfId="2256" priority="2819" stopIfTrue="1" operator="equal">
      <formula>"e"</formula>
    </cfRule>
  </conditionalFormatting>
  <conditionalFormatting sqref="AW197">
    <cfRule type="cellIs" dxfId="2255" priority="2812" stopIfTrue="1" operator="equal">
      <formula>"P"</formula>
    </cfRule>
    <cfRule type="cellIs" dxfId="2254" priority="2813" stopIfTrue="1" operator="equal">
      <formula>"E"</formula>
    </cfRule>
    <cfRule type="cellIs" dxfId="2253" priority="2814" stopIfTrue="1" operator="equal">
      <formula>"P"</formula>
    </cfRule>
    <cfRule type="cellIs" dxfId="2252" priority="2815" stopIfTrue="1" operator="equal">
      <formula>"E"</formula>
    </cfRule>
    <cfRule type="cellIs" dxfId="2251" priority="2816" stopIfTrue="1" operator="equal">
      <formula>"P"</formula>
    </cfRule>
  </conditionalFormatting>
  <conditionalFormatting sqref="AW197">
    <cfRule type="cellIs" dxfId="2250" priority="2809" stopIfTrue="1" operator="equal">
      <formula>"e"</formula>
    </cfRule>
    <cfRule type="cellIs" dxfId="2249" priority="2810" stopIfTrue="1" operator="equal">
      <formula>"p"</formula>
    </cfRule>
    <cfRule type="cellIs" dxfId="2248" priority="2811" stopIfTrue="1" operator="equal">
      <formula>"e"</formula>
    </cfRule>
  </conditionalFormatting>
  <conditionalFormatting sqref="X197:Y197">
    <cfRule type="cellIs" dxfId="2247" priority="2806" stopIfTrue="1" operator="equal">
      <formula>"e"</formula>
    </cfRule>
    <cfRule type="cellIs" dxfId="2246" priority="2807" stopIfTrue="1" operator="equal">
      <formula>"p"</formula>
    </cfRule>
    <cfRule type="cellIs" dxfId="2245" priority="2808" stopIfTrue="1" operator="equal">
      <formula>"e"</formula>
    </cfRule>
  </conditionalFormatting>
  <conditionalFormatting sqref="AC197:AD197">
    <cfRule type="cellIs" dxfId="2244" priority="2803" stopIfTrue="1" operator="equal">
      <formula>"e"</formula>
    </cfRule>
    <cfRule type="cellIs" dxfId="2243" priority="2804" stopIfTrue="1" operator="equal">
      <formula>"p"</formula>
    </cfRule>
    <cfRule type="cellIs" dxfId="2242" priority="2805" stopIfTrue="1" operator="equal">
      <formula>"e"</formula>
    </cfRule>
  </conditionalFormatting>
  <conditionalFormatting sqref="AG197:AH197">
    <cfRule type="cellIs" dxfId="2241" priority="2800" stopIfTrue="1" operator="equal">
      <formula>"e"</formula>
    </cfRule>
    <cfRule type="cellIs" dxfId="2240" priority="2801" stopIfTrue="1" operator="equal">
      <formula>"p"</formula>
    </cfRule>
    <cfRule type="cellIs" dxfId="2239" priority="2802" stopIfTrue="1" operator="equal">
      <formula>"e"</formula>
    </cfRule>
  </conditionalFormatting>
  <conditionalFormatting sqref="AG197:AH197">
    <cfRule type="cellIs" dxfId="2238" priority="2795" stopIfTrue="1" operator="equal">
      <formula>"P"</formula>
    </cfRule>
    <cfRule type="cellIs" dxfId="2237" priority="2796" stopIfTrue="1" operator="equal">
      <formula>"E"</formula>
    </cfRule>
    <cfRule type="cellIs" dxfId="2236" priority="2797" stopIfTrue="1" operator="equal">
      <formula>"P"</formula>
    </cfRule>
    <cfRule type="cellIs" dxfId="2235" priority="2798" stopIfTrue="1" operator="equal">
      <formula>"E"</formula>
    </cfRule>
    <cfRule type="cellIs" dxfId="2234" priority="2799" stopIfTrue="1" operator="equal">
      <formula>"P"</formula>
    </cfRule>
  </conditionalFormatting>
  <conditionalFormatting sqref="AG197:AH197">
    <cfRule type="cellIs" dxfId="2233" priority="2792" stopIfTrue="1" operator="equal">
      <formula>"e"</formula>
    </cfRule>
    <cfRule type="cellIs" dxfId="2232" priority="2793" stopIfTrue="1" operator="equal">
      <formula>"p"</formula>
    </cfRule>
    <cfRule type="cellIs" dxfId="2231" priority="2794" stopIfTrue="1" operator="equal">
      <formula>"e"</formula>
    </cfRule>
  </conditionalFormatting>
  <conditionalFormatting sqref="AK197:AL197">
    <cfRule type="cellIs" dxfId="2230" priority="2789" stopIfTrue="1" operator="equal">
      <formula>"e"</formula>
    </cfRule>
    <cfRule type="cellIs" dxfId="2229" priority="2790" stopIfTrue="1" operator="equal">
      <formula>"p"</formula>
    </cfRule>
    <cfRule type="cellIs" dxfId="2228" priority="2791" stopIfTrue="1" operator="equal">
      <formula>"e"</formula>
    </cfRule>
  </conditionalFormatting>
  <conditionalFormatting sqref="AO197:AQ197">
    <cfRule type="cellIs" dxfId="2227" priority="2786" stopIfTrue="1" operator="equal">
      <formula>"e"</formula>
    </cfRule>
    <cfRule type="cellIs" dxfId="2226" priority="2787" stopIfTrue="1" operator="equal">
      <formula>"p"</formula>
    </cfRule>
    <cfRule type="cellIs" dxfId="2225" priority="2788" stopIfTrue="1" operator="equal">
      <formula>"e"</formula>
    </cfRule>
  </conditionalFormatting>
  <conditionalFormatting sqref="AT197:AV197">
    <cfRule type="cellIs" dxfId="2224" priority="2783" stopIfTrue="1" operator="equal">
      <formula>"e"</formula>
    </cfRule>
    <cfRule type="cellIs" dxfId="2223" priority="2784" stopIfTrue="1" operator="equal">
      <formula>"p"</formula>
    </cfRule>
    <cfRule type="cellIs" dxfId="2222" priority="2785" stopIfTrue="1" operator="equal">
      <formula>"e"</formula>
    </cfRule>
  </conditionalFormatting>
  <conditionalFormatting sqref="AT197:AV197">
    <cfRule type="cellIs" dxfId="2221" priority="2778" stopIfTrue="1" operator="equal">
      <formula>"P"</formula>
    </cfRule>
    <cfRule type="cellIs" dxfId="2220" priority="2779" stopIfTrue="1" operator="equal">
      <formula>"E"</formula>
    </cfRule>
    <cfRule type="cellIs" dxfId="2219" priority="2780" stopIfTrue="1" operator="equal">
      <formula>"P"</formula>
    </cfRule>
    <cfRule type="cellIs" dxfId="2218" priority="2781" stopIfTrue="1" operator="equal">
      <formula>"E"</formula>
    </cfRule>
    <cfRule type="cellIs" dxfId="2217" priority="2782" stopIfTrue="1" operator="equal">
      <formula>"P"</formula>
    </cfRule>
  </conditionalFormatting>
  <conditionalFormatting sqref="AT197:AV197">
    <cfRule type="cellIs" dxfId="2216" priority="2775" stopIfTrue="1" operator="equal">
      <formula>"e"</formula>
    </cfRule>
    <cfRule type="cellIs" dxfId="2215" priority="2776" stopIfTrue="1" operator="equal">
      <formula>"p"</formula>
    </cfRule>
    <cfRule type="cellIs" dxfId="2214" priority="2777" stopIfTrue="1" operator="equal">
      <formula>"e"</formula>
    </cfRule>
  </conditionalFormatting>
  <conditionalFormatting sqref="AX197:AZ197">
    <cfRule type="cellIs" dxfId="2213" priority="2772" stopIfTrue="1" operator="equal">
      <formula>"e"</formula>
    </cfRule>
    <cfRule type="cellIs" dxfId="2212" priority="2773" stopIfTrue="1" operator="equal">
      <formula>"p"</formula>
    </cfRule>
    <cfRule type="cellIs" dxfId="2211" priority="2774" stopIfTrue="1" operator="equal">
      <formula>"e"</formula>
    </cfRule>
  </conditionalFormatting>
  <conditionalFormatting sqref="AX197:AZ197">
    <cfRule type="cellIs" dxfId="2210" priority="2767" stopIfTrue="1" operator="equal">
      <formula>"P"</formula>
    </cfRule>
    <cfRule type="cellIs" dxfId="2209" priority="2768" stopIfTrue="1" operator="equal">
      <formula>"E"</formula>
    </cfRule>
    <cfRule type="cellIs" dxfId="2208" priority="2769" stopIfTrue="1" operator="equal">
      <formula>"P"</formula>
    </cfRule>
    <cfRule type="cellIs" dxfId="2207" priority="2770" stopIfTrue="1" operator="equal">
      <formula>"E"</formula>
    </cfRule>
    <cfRule type="cellIs" dxfId="2206" priority="2771" stopIfTrue="1" operator="equal">
      <formula>"P"</formula>
    </cfRule>
  </conditionalFormatting>
  <conditionalFormatting sqref="AX197:AZ197">
    <cfRule type="cellIs" dxfId="2205" priority="2764" stopIfTrue="1" operator="equal">
      <formula>"e"</formula>
    </cfRule>
    <cfRule type="cellIs" dxfId="2204" priority="2765" stopIfTrue="1" operator="equal">
      <formula>"p"</formula>
    </cfRule>
    <cfRule type="cellIs" dxfId="2203" priority="2766" stopIfTrue="1" operator="equal">
      <formula>"e"</formula>
    </cfRule>
  </conditionalFormatting>
  <conditionalFormatting sqref="BC197:BD197">
    <cfRule type="cellIs" dxfId="2202" priority="2761" stopIfTrue="1" operator="equal">
      <formula>"e"</formula>
    </cfRule>
    <cfRule type="cellIs" dxfId="2201" priority="2762" stopIfTrue="1" operator="equal">
      <formula>"p"</formula>
    </cfRule>
    <cfRule type="cellIs" dxfId="2200" priority="2763" stopIfTrue="1" operator="equal">
      <formula>"e"</formula>
    </cfRule>
  </conditionalFormatting>
  <conditionalFormatting sqref="BF197:BG197">
    <cfRule type="cellIs" dxfId="2199" priority="2758" stopIfTrue="1" operator="equal">
      <formula>"e"</formula>
    </cfRule>
    <cfRule type="cellIs" dxfId="2198" priority="2759" stopIfTrue="1" operator="equal">
      <formula>"p"</formula>
    </cfRule>
    <cfRule type="cellIs" dxfId="2197" priority="2760" stopIfTrue="1" operator="equal">
      <formula>"e"</formula>
    </cfRule>
  </conditionalFormatting>
  <conditionalFormatting sqref="BJ197:BK197">
    <cfRule type="cellIs" dxfId="2196" priority="2755" stopIfTrue="1" operator="equal">
      <formula>"e"</formula>
    </cfRule>
    <cfRule type="cellIs" dxfId="2195" priority="2756" stopIfTrue="1" operator="equal">
      <formula>"p"</formula>
    </cfRule>
    <cfRule type="cellIs" dxfId="2194" priority="2757" stopIfTrue="1" operator="equal">
      <formula>"e"</formula>
    </cfRule>
  </conditionalFormatting>
  <conditionalFormatting sqref="AE197">
    <cfRule type="cellIs" dxfId="2193" priority="2752" stopIfTrue="1" operator="equal">
      <formula>"e"</formula>
    </cfRule>
    <cfRule type="cellIs" dxfId="2192" priority="2753" stopIfTrue="1" operator="equal">
      <formula>"p"</formula>
    </cfRule>
    <cfRule type="cellIs" dxfId="2191" priority="2754" stopIfTrue="1" operator="equal">
      <formula>"e"</formula>
    </cfRule>
  </conditionalFormatting>
  <conditionalFormatting sqref="AE197">
    <cfRule type="cellIs" dxfId="2190" priority="2749" stopIfTrue="1" operator="equal">
      <formula>"e"</formula>
    </cfRule>
    <cfRule type="cellIs" dxfId="2189" priority="2750" stopIfTrue="1" operator="equal">
      <formula>"p"</formula>
    </cfRule>
    <cfRule type="cellIs" dxfId="2188" priority="2751" stopIfTrue="1" operator="equal">
      <formula>"e"</formula>
    </cfRule>
  </conditionalFormatting>
  <conditionalFormatting sqref="AE197">
    <cfRule type="cellIs" dxfId="2187" priority="2746" stopIfTrue="1" operator="equal">
      <formula>"e"</formula>
    </cfRule>
    <cfRule type="cellIs" dxfId="2186" priority="2747" stopIfTrue="1" operator="equal">
      <formula>"p"</formula>
    </cfRule>
    <cfRule type="cellIs" dxfId="2185" priority="2748" stopIfTrue="1" operator="equal">
      <formula>"e"</formula>
    </cfRule>
  </conditionalFormatting>
  <conditionalFormatting sqref="V197">
    <cfRule type="cellIs" dxfId="2184" priority="2575" stopIfTrue="1" operator="equal">
      <formula>"e"</formula>
    </cfRule>
    <cfRule type="cellIs" dxfId="2183" priority="2576" stopIfTrue="1" operator="equal">
      <formula>"p"</formula>
    </cfRule>
    <cfRule type="cellIs" dxfId="2182" priority="2577" stopIfTrue="1" operator="equal">
      <formula>"e"</formula>
    </cfRule>
  </conditionalFormatting>
  <conditionalFormatting sqref="V197">
    <cfRule type="cellIs" dxfId="2181" priority="2570" stopIfTrue="1" operator="equal">
      <formula>"P"</formula>
    </cfRule>
    <cfRule type="cellIs" dxfId="2180" priority="2571" stopIfTrue="1" operator="equal">
      <formula>"E"</formula>
    </cfRule>
    <cfRule type="cellIs" dxfId="2179" priority="2572" stopIfTrue="1" operator="equal">
      <formula>"P"</formula>
    </cfRule>
    <cfRule type="cellIs" dxfId="2178" priority="2573" stopIfTrue="1" operator="equal">
      <formula>"E"</formula>
    </cfRule>
    <cfRule type="cellIs" dxfId="2177" priority="2574" stopIfTrue="1" operator="equal">
      <formula>"P"</formula>
    </cfRule>
  </conditionalFormatting>
  <conditionalFormatting sqref="O163:V163">
    <cfRule type="cellIs" dxfId="2176" priority="2530" stopIfTrue="1" operator="equal">
      <formula>"e"</formula>
    </cfRule>
    <cfRule type="cellIs" dxfId="2175" priority="2531" stopIfTrue="1" operator="equal">
      <formula>"p"</formula>
    </cfRule>
    <cfRule type="cellIs" dxfId="2174" priority="2532" stopIfTrue="1" operator="equal">
      <formula>"e"</formula>
    </cfRule>
  </conditionalFormatting>
  <conditionalFormatting sqref="AA172 R171:S172 AN172:AR172 O161:V162">
    <cfRule type="cellIs" dxfId="2173" priority="2533" stopIfTrue="1" operator="equal">
      <formula>"E"</formula>
    </cfRule>
    <cfRule type="cellIs" dxfId="2172" priority="2534" stopIfTrue="1" operator="equal">
      <formula>"P"</formula>
    </cfRule>
  </conditionalFormatting>
  <conditionalFormatting sqref="O164:S164 V164 O172:S172 V172 O171:V171 BL171 O161:V163 AA172">
    <cfRule type="cellIs" dxfId="2171" priority="2525" stopIfTrue="1" operator="equal">
      <formula>"P"</formula>
    </cfRule>
    <cfRule type="cellIs" dxfId="2170" priority="2526" stopIfTrue="1" operator="equal">
      <formula>"E"</formula>
    </cfRule>
    <cfRule type="cellIs" dxfId="2169" priority="2527" stopIfTrue="1" operator="equal">
      <formula>"P"</formula>
    </cfRule>
    <cfRule type="cellIs" dxfId="2168" priority="2528" stopIfTrue="1" operator="equal">
      <formula>"E"</formula>
    </cfRule>
    <cfRule type="cellIs" dxfId="2167" priority="2529" stopIfTrue="1" operator="equal">
      <formula>"P"</formula>
    </cfRule>
  </conditionalFormatting>
  <conditionalFormatting sqref="O164:S164">
    <cfRule type="cellIs" dxfId="2166" priority="2523" stopIfTrue="1" operator="equal">
      <formula>"E"</formula>
    </cfRule>
    <cfRule type="cellIs" dxfId="2165" priority="2524" stopIfTrue="1" operator="equal">
      <formula>"P"</formula>
    </cfRule>
  </conditionalFormatting>
  <conditionalFormatting sqref="T164:U164">
    <cfRule type="cellIs" dxfId="2164" priority="2518" stopIfTrue="1" operator="equal">
      <formula>"P"</formula>
    </cfRule>
    <cfRule type="cellIs" dxfId="2163" priority="2519" stopIfTrue="1" operator="equal">
      <formula>"E"</formula>
    </cfRule>
    <cfRule type="cellIs" dxfId="2162" priority="2520" stopIfTrue="1" operator="equal">
      <formula>"P"</formula>
    </cfRule>
    <cfRule type="cellIs" dxfId="2161" priority="2521" stopIfTrue="1" operator="equal">
      <formula>"E"</formula>
    </cfRule>
    <cfRule type="cellIs" dxfId="2160" priority="2522" stopIfTrue="1" operator="equal">
      <formula>"P"</formula>
    </cfRule>
  </conditionalFormatting>
  <conditionalFormatting sqref="T172:U172">
    <cfRule type="cellIs" dxfId="2159" priority="2513" stopIfTrue="1" operator="equal">
      <formula>"P"</formula>
    </cfRule>
    <cfRule type="cellIs" dxfId="2158" priority="2514" stopIfTrue="1" operator="equal">
      <formula>"E"</formula>
    </cfRule>
    <cfRule type="cellIs" dxfId="2157" priority="2515" stopIfTrue="1" operator="equal">
      <formula>"P"</formula>
    </cfRule>
    <cfRule type="cellIs" dxfId="2156" priority="2516" stopIfTrue="1" operator="equal">
      <formula>"E"</formula>
    </cfRule>
    <cfRule type="cellIs" dxfId="2155" priority="2517" stopIfTrue="1" operator="equal">
      <formula>"P"</formula>
    </cfRule>
  </conditionalFormatting>
  <conditionalFormatting sqref="AF172">
    <cfRule type="cellIs" dxfId="2154" priority="2511" stopIfTrue="1" operator="equal">
      <formula>"E"</formula>
    </cfRule>
    <cfRule type="cellIs" dxfId="2153" priority="2512" stopIfTrue="1" operator="equal">
      <formula>"P"</formula>
    </cfRule>
  </conditionalFormatting>
  <conditionalFormatting sqref="AB172:AF172 AH172:AJ172 AL172:AM172">
    <cfRule type="cellIs" dxfId="2152" priority="2506" stopIfTrue="1" operator="equal">
      <formula>"P"</formula>
    </cfRule>
    <cfRule type="cellIs" dxfId="2151" priority="2507" stopIfTrue="1" operator="equal">
      <formula>"E"</formula>
    </cfRule>
    <cfRule type="cellIs" dxfId="2150" priority="2508" stopIfTrue="1" operator="equal">
      <formula>"P"</formula>
    </cfRule>
    <cfRule type="cellIs" dxfId="2149" priority="2509" stopIfTrue="1" operator="equal">
      <formula>"E"</formula>
    </cfRule>
    <cfRule type="cellIs" dxfId="2148" priority="2510" stopIfTrue="1" operator="equal">
      <formula>"P"</formula>
    </cfRule>
  </conditionalFormatting>
  <conditionalFormatting sqref="AG172">
    <cfRule type="cellIs" dxfId="2147" priority="2501" stopIfTrue="1" operator="equal">
      <formula>"P"</formula>
    </cfRule>
    <cfRule type="cellIs" dxfId="2146" priority="2502" stopIfTrue="1" operator="equal">
      <formula>"E"</formula>
    </cfRule>
    <cfRule type="cellIs" dxfId="2145" priority="2503" stopIfTrue="1" operator="equal">
      <formula>"P"</formula>
    </cfRule>
    <cfRule type="cellIs" dxfId="2144" priority="2504" stopIfTrue="1" operator="equal">
      <formula>"E"</formula>
    </cfRule>
    <cfRule type="cellIs" dxfId="2143" priority="2505" stopIfTrue="1" operator="equal">
      <formula>"P"</formula>
    </cfRule>
  </conditionalFormatting>
  <conditionalFormatting sqref="AK172">
    <cfRule type="cellIs" dxfId="2142" priority="2496" stopIfTrue="1" operator="equal">
      <formula>"P"</formula>
    </cfRule>
    <cfRule type="cellIs" dxfId="2141" priority="2497" stopIfTrue="1" operator="equal">
      <formula>"E"</formula>
    </cfRule>
    <cfRule type="cellIs" dxfId="2140" priority="2498" stopIfTrue="1" operator="equal">
      <formula>"P"</formula>
    </cfRule>
    <cfRule type="cellIs" dxfId="2139" priority="2499" stopIfTrue="1" operator="equal">
      <formula>"E"</formula>
    </cfRule>
    <cfRule type="cellIs" dxfId="2138" priority="2500" stopIfTrue="1" operator="equal">
      <formula>"P"</formula>
    </cfRule>
  </conditionalFormatting>
  <conditionalFormatting sqref="BE171:BJ171 AA171:AJ171">
    <cfRule type="cellIs" dxfId="2137" priority="2494" stopIfTrue="1" operator="equal">
      <formula>"E"</formula>
    </cfRule>
    <cfRule type="cellIs" dxfId="2136" priority="2495" stopIfTrue="1" operator="equal">
      <formula>"P"</formula>
    </cfRule>
  </conditionalFormatting>
  <conditionalFormatting sqref="AA171:AJ171">
    <cfRule type="cellIs" dxfId="2135" priority="2489" stopIfTrue="1" operator="equal">
      <formula>"P"</formula>
    </cfRule>
    <cfRule type="cellIs" dxfId="2134" priority="2490" stopIfTrue="1" operator="equal">
      <formula>"E"</formula>
    </cfRule>
    <cfRule type="cellIs" dxfId="2133" priority="2491" stopIfTrue="1" operator="equal">
      <formula>"P"</formula>
    </cfRule>
    <cfRule type="cellIs" dxfId="2132" priority="2492" stopIfTrue="1" operator="equal">
      <formula>"E"</formula>
    </cfRule>
    <cfRule type="cellIs" dxfId="2131" priority="2493" stopIfTrue="1" operator="equal">
      <formula>"P"</formula>
    </cfRule>
  </conditionalFormatting>
  <conditionalFormatting sqref="BA171:BD171">
    <cfRule type="cellIs" dxfId="2130" priority="2487" stopIfTrue="1" operator="equal">
      <formula>"E"</formula>
    </cfRule>
    <cfRule type="cellIs" dxfId="2129" priority="2488" stopIfTrue="1" operator="equal">
      <formula>"P"</formula>
    </cfRule>
  </conditionalFormatting>
  <conditionalFormatting sqref="BA171:BD171">
    <cfRule type="cellIs" dxfId="2128" priority="2482" stopIfTrue="1" operator="equal">
      <formula>"P"</formula>
    </cfRule>
    <cfRule type="cellIs" dxfId="2127" priority="2483" stopIfTrue="1" operator="equal">
      <formula>"E"</formula>
    </cfRule>
    <cfRule type="cellIs" dxfId="2126" priority="2484" stopIfTrue="1" operator="equal">
      <formula>"P"</formula>
    </cfRule>
    <cfRule type="cellIs" dxfId="2125" priority="2485" stopIfTrue="1" operator="equal">
      <formula>"E"</formula>
    </cfRule>
    <cfRule type="cellIs" dxfId="2124" priority="2486" stopIfTrue="1" operator="equal">
      <formula>"P"</formula>
    </cfRule>
  </conditionalFormatting>
  <conditionalFormatting sqref="AN171:AR171">
    <cfRule type="cellIs" dxfId="2123" priority="2478" stopIfTrue="1" operator="equal">
      <formula>"E"</formula>
    </cfRule>
    <cfRule type="cellIs" dxfId="2122" priority="2479" stopIfTrue="1" operator="equal">
      <formula>"P"</formula>
    </cfRule>
  </conditionalFormatting>
  <conditionalFormatting sqref="AK171:AM171">
    <cfRule type="cellIs" dxfId="2121" priority="2480" stopIfTrue="1" operator="equal">
      <formula>"E"</formula>
    </cfRule>
    <cfRule type="cellIs" dxfId="2120" priority="2481" stopIfTrue="1" operator="equal">
      <formula>"P"</formula>
    </cfRule>
  </conditionalFormatting>
  <conditionalFormatting sqref="AS171:AV171">
    <cfRule type="cellIs" dxfId="2119" priority="2476" stopIfTrue="1" operator="equal">
      <formula>"E"</formula>
    </cfRule>
    <cfRule type="cellIs" dxfId="2118" priority="2477" stopIfTrue="1" operator="equal">
      <formula>"P"</formula>
    </cfRule>
  </conditionalFormatting>
  <conditionalFormatting sqref="AW171:AZ171">
    <cfRule type="cellIs" dxfId="2117" priority="2474" stopIfTrue="1" operator="equal">
      <formula>"E"</formula>
    </cfRule>
    <cfRule type="cellIs" dxfId="2116" priority="2475" stopIfTrue="1" operator="equal">
      <formula>"P"</formula>
    </cfRule>
  </conditionalFormatting>
  <conditionalFormatting sqref="BK171">
    <cfRule type="cellIs" dxfId="2115" priority="2472" stopIfTrue="1" operator="equal">
      <formula>"E"</formula>
    </cfRule>
    <cfRule type="cellIs" dxfId="2114" priority="2473" stopIfTrue="1" operator="equal">
      <formula>"P"</formula>
    </cfRule>
  </conditionalFormatting>
  <conditionalFormatting sqref="AN166 AN168:AP168 O165:V170 AA170 AA168 AA166">
    <cfRule type="cellIs" dxfId="2113" priority="2467" stopIfTrue="1" operator="equal">
      <formula>"P"</formula>
    </cfRule>
    <cfRule type="cellIs" dxfId="2112" priority="2468" stopIfTrue="1" operator="equal">
      <formula>"E"</formula>
    </cfRule>
    <cfRule type="cellIs" dxfId="2111" priority="2469" stopIfTrue="1" operator="equal">
      <formula>"P"</formula>
    </cfRule>
    <cfRule type="cellIs" dxfId="2110" priority="2470" stopIfTrue="1" operator="equal">
      <formula>"E"</formula>
    </cfRule>
    <cfRule type="cellIs" dxfId="2109" priority="2471" stopIfTrue="1" operator="equal">
      <formula>"P"</formula>
    </cfRule>
  </conditionalFormatting>
  <conditionalFormatting sqref="O165:S170">
    <cfRule type="cellIs" dxfId="2108" priority="2465" stopIfTrue="1" operator="equal">
      <formula>"E"</formula>
    </cfRule>
    <cfRule type="cellIs" dxfId="2107" priority="2466" stopIfTrue="1" operator="equal">
      <formula>"P"</formula>
    </cfRule>
  </conditionalFormatting>
  <conditionalFormatting sqref="AB166:AF166 AH166:AJ166 AL166">
    <cfRule type="cellIs" dxfId="2106" priority="2460" stopIfTrue="1" operator="equal">
      <formula>"P"</formula>
    </cfRule>
    <cfRule type="cellIs" dxfId="2105" priority="2461" stopIfTrue="1" operator="equal">
      <formula>"E"</formula>
    </cfRule>
    <cfRule type="cellIs" dxfId="2104" priority="2462" stopIfTrue="1" operator="equal">
      <formula>"P"</formula>
    </cfRule>
    <cfRule type="cellIs" dxfId="2103" priority="2463" stopIfTrue="1" operator="equal">
      <formula>"E"</formula>
    </cfRule>
    <cfRule type="cellIs" dxfId="2102" priority="2464" stopIfTrue="1" operator="equal">
      <formula>"P"</formula>
    </cfRule>
  </conditionalFormatting>
  <conditionalFormatting sqref="AM166">
    <cfRule type="cellIs" dxfId="2101" priority="2450" stopIfTrue="1" operator="equal">
      <formula>"P"</formula>
    </cfRule>
    <cfRule type="cellIs" dxfId="2100" priority="2451" stopIfTrue="1" operator="equal">
      <formula>"E"</formula>
    </cfRule>
    <cfRule type="cellIs" dxfId="2099" priority="2452" stopIfTrue="1" operator="equal">
      <formula>"P"</formula>
    </cfRule>
    <cfRule type="cellIs" dxfId="2098" priority="2453" stopIfTrue="1" operator="equal">
      <formula>"E"</formula>
    </cfRule>
    <cfRule type="cellIs" dxfId="2097" priority="2454" stopIfTrue="1" operator="equal">
      <formula>"P"</formula>
    </cfRule>
  </conditionalFormatting>
  <conditionalFormatting sqref="AK166">
    <cfRule type="cellIs" dxfId="2096" priority="2445" stopIfTrue="1" operator="equal">
      <formula>"P"</formula>
    </cfRule>
    <cfRule type="cellIs" dxfId="2095" priority="2446" stopIfTrue="1" operator="equal">
      <formula>"E"</formula>
    </cfRule>
    <cfRule type="cellIs" dxfId="2094" priority="2447" stopIfTrue="1" operator="equal">
      <formula>"P"</formula>
    </cfRule>
    <cfRule type="cellIs" dxfId="2093" priority="2448" stopIfTrue="1" operator="equal">
      <formula>"E"</formula>
    </cfRule>
    <cfRule type="cellIs" dxfId="2092" priority="2449" stopIfTrue="1" operator="equal">
      <formula>"P"</formula>
    </cfRule>
  </conditionalFormatting>
  <conditionalFormatting sqref="AB168:AF168 AH168:AK168 AM168">
    <cfRule type="cellIs" dxfId="2091" priority="2440" stopIfTrue="1" operator="equal">
      <formula>"P"</formula>
    </cfRule>
    <cfRule type="cellIs" dxfId="2090" priority="2441" stopIfTrue="1" operator="equal">
      <formula>"E"</formula>
    </cfRule>
    <cfRule type="cellIs" dxfId="2089" priority="2442" stopIfTrue="1" operator="equal">
      <formula>"P"</formula>
    </cfRule>
    <cfRule type="cellIs" dxfId="2088" priority="2443" stopIfTrue="1" operator="equal">
      <formula>"E"</formula>
    </cfRule>
    <cfRule type="cellIs" dxfId="2087" priority="2444" stopIfTrue="1" operator="equal">
      <formula>"P"</formula>
    </cfRule>
  </conditionalFormatting>
  <conditionalFormatting sqref="AG168">
    <cfRule type="cellIs" dxfId="2086" priority="2435" stopIfTrue="1" operator="equal">
      <formula>"P"</formula>
    </cfRule>
    <cfRule type="cellIs" dxfId="2085" priority="2436" stopIfTrue="1" operator="equal">
      <formula>"E"</formula>
    </cfRule>
    <cfRule type="cellIs" dxfId="2084" priority="2437" stopIfTrue="1" operator="equal">
      <formula>"P"</formula>
    </cfRule>
    <cfRule type="cellIs" dxfId="2083" priority="2438" stopIfTrue="1" operator="equal">
      <formula>"E"</formula>
    </cfRule>
    <cfRule type="cellIs" dxfId="2082" priority="2439" stopIfTrue="1" operator="equal">
      <formula>"P"</formula>
    </cfRule>
  </conditionalFormatting>
  <conditionalFormatting sqref="AL168">
    <cfRule type="cellIs" dxfId="2081" priority="2430" stopIfTrue="1" operator="equal">
      <formula>"P"</formula>
    </cfRule>
    <cfRule type="cellIs" dxfId="2080" priority="2431" stopIfTrue="1" operator="equal">
      <formula>"E"</formula>
    </cfRule>
    <cfRule type="cellIs" dxfId="2079" priority="2432" stopIfTrue="1" operator="equal">
      <formula>"P"</formula>
    </cfRule>
    <cfRule type="cellIs" dxfId="2078" priority="2433" stopIfTrue="1" operator="equal">
      <formula>"E"</formula>
    </cfRule>
    <cfRule type="cellIs" dxfId="2077" priority="2434" stopIfTrue="1" operator="equal">
      <formula>"P"</formula>
    </cfRule>
  </conditionalFormatting>
  <conditionalFormatting sqref="AB170:AF170 AI170:AL170">
    <cfRule type="cellIs" dxfId="2076" priority="2425" stopIfTrue="1" operator="equal">
      <formula>"P"</formula>
    </cfRule>
    <cfRule type="cellIs" dxfId="2075" priority="2426" stopIfTrue="1" operator="equal">
      <formula>"E"</formula>
    </cfRule>
    <cfRule type="cellIs" dxfId="2074" priority="2427" stopIfTrue="1" operator="equal">
      <formula>"P"</formula>
    </cfRule>
    <cfRule type="cellIs" dxfId="2073" priority="2428" stopIfTrue="1" operator="equal">
      <formula>"E"</formula>
    </cfRule>
    <cfRule type="cellIs" dxfId="2072" priority="2429" stopIfTrue="1" operator="equal">
      <formula>"P"</formula>
    </cfRule>
  </conditionalFormatting>
  <conditionalFormatting sqref="AG170">
    <cfRule type="cellIs" dxfId="2071" priority="2420" stopIfTrue="1" operator="equal">
      <formula>"P"</formula>
    </cfRule>
    <cfRule type="cellIs" dxfId="2070" priority="2421" stopIfTrue="1" operator="equal">
      <formula>"E"</formula>
    </cfRule>
    <cfRule type="cellIs" dxfId="2069" priority="2422" stopIfTrue="1" operator="equal">
      <formula>"P"</formula>
    </cfRule>
    <cfRule type="cellIs" dxfId="2068" priority="2423" stopIfTrue="1" operator="equal">
      <formula>"E"</formula>
    </cfRule>
    <cfRule type="cellIs" dxfId="2067" priority="2424" stopIfTrue="1" operator="equal">
      <formula>"P"</formula>
    </cfRule>
  </conditionalFormatting>
  <conditionalFormatting sqref="AM170">
    <cfRule type="cellIs" dxfId="2066" priority="2415" stopIfTrue="1" operator="equal">
      <formula>"P"</formula>
    </cfRule>
    <cfRule type="cellIs" dxfId="2065" priority="2416" stopIfTrue="1" operator="equal">
      <formula>"E"</formula>
    </cfRule>
    <cfRule type="cellIs" dxfId="2064" priority="2417" stopIfTrue="1" operator="equal">
      <formula>"P"</formula>
    </cfRule>
    <cfRule type="cellIs" dxfId="2063" priority="2418" stopIfTrue="1" operator="equal">
      <formula>"E"</formula>
    </cfRule>
    <cfRule type="cellIs" dxfId="2062" priority="2419" stopIfTrue="1" operator="equal">
      <formula>"P"</formula>
    </cfRule>
  </conditionalFormatting>
  <conditionalFormatting sqref="G147:G148">
    <cfRule type="cellIs" dxfId="2061" priority="2413" stopIfTrue="1" operator="equal">
      <formula>"E"</formula>
    </cfRule>
    <cfRule type="cellIs" dxfId="2060" priority="2414" stopIfTrue="1" operator="equal">
      <formula>"P"</formula>
    </cfRule>
  </conditionalFormatting>
  <conditionalFormatting sqref="O159:R160 AA159:AA160">
    <cfRule type="cellIs" dxfId="2059" priority="2350" stopIfTrue="1" operator="equal">
      <formula>"P"</formula>
    </cfRule>
    <cfRule type="cellIs" dxfId="2058" priority="2351" stopIfTrue="1" operator="equal">
      <formula>"E"</formula>
    </cfRule>
    <cfRule type="cellIs" dxfId="2057" priority="2352" stopIfTrue="1" operator="equal">
      <formula>"P"</formula>
    </cfRule>
    <cfRule type="cellIs" dxfId="2056" priority="2353" stopIfTrue="1" operator="equal">
      <formula>"E"</formula>
    </cfRule>
    <cfRule type="cellIs" dxfId="2055" priority="2354" stopIfTrue="1" operator="equal">
      <formula>"P"</formula>
    </cfRule>
  </conditionalFormatting>
  <conditionalFormatting sqref="G149:G158 O149:R149 O150:P150 O151:R158 AA149:AA158 AJ154:AK154">
    <cfRule type="cellIs" dxfId="2054" priority="2411" stopIfTrue="1" operator="equal">
      <formula>"E"</formula>
    </cfRule>
    <cfRule type="cellIs" dxfId="2053" priority="2412" stopIfTrue="1" operator="equal">
      <formula>"P"</formula>
    </cfRule>
  </conditionalFormatting>
  <conditionalFormatting sqref="O149:R149 O150:P150 O151:R158 AA149:AA158 AJ154:AK154">
    <cfRule type="cellIs" dxfId="2052" priority="2406" stopIfTrue="1" operator="equal">
      <formula>"P"</formula>
    </cfRule>
    <cfRule type="cellIs" dxfId="2051" priority="2407" stopIfTrue="1" operator="equal">
      <formula>"E"</formula>
    </cfRule>
    <cfRule type="cellIs" dxfId="2050" priority="2408" stopIfTrue="1" operator="equal">
      <formula>"P"</formula>
    </cfRule>
    <cfRule type="cellIs" dxfId="2049" priority="2409" stopIfTrue="1" operator="equal">
      <formula>"E"</formula>
    </cfRule>
    <cfRule type="cellIs" dxfId="2048" priority="2410" stopIfTrue="1" operator="equal">
      <formula>"P"</formula>
    </cfRule>
  </conditionalFormatting>
  <conditionalFormatting sqref="AS147:AV147">
    <cfRule type="cellIs" dxfId="2047" priority="2370" stopIfTrue="1" operator="equal">
      <formula>"e"</formula>
    </cfRule>
    <cfRule type="cellIs" dxfId="2046" priority="2371" stopIfTrue="1" operator="equal">
      <formula>"p"</formula>
    </cfRule>
    <cfRule type="cellIs" dxfId="2045" priority="2372" stopIfTrue="1" operator="equal">
      <formula>"e"</formula>
    </cfRule>
  </conditionalFormatting>
  <conditionalFormatting sqref="AS147:AV148">
    <cfRule type="cellIs" dxfId="2044" priority="2365" stopIfTrue="1" operator="equal">
      <formula>"P"</formula>
    </cfRule>
    <cfRule type="cellIs" dxfId="2043" priority="2366" stopIfTrue="1" operator="equal">
      <formula>"E"</formula>
    </cfRule>
    <cfRule type="cellIs" dxfId="2042" priority="2367" stopIfTrue="1" operator="equal">
      <formula>"P"</formula>
    </cfRule>
    <cfRule type="cellIs" dxfId="2041" priority="2368" stopIfTrue="1" operator="equal">
      <formula>"E"</formula>
    </cfRule>
    <cfRule type="cellIs" dxfId="2040" priority="2369" stopIfTrue="1" operator="equal">
      <formula>"P"</formula>
    </cfRule>
  </conditionalFormatting>
  <conditionalFormatting sqref="AJ147:AR147">
    <cfRule type="cellIs" dxfId="2039" priority="2396" stopIfTrue="1" operator="equal">
      <formula>"e"</formula>
    </cfRule>
    <cfRule type="cellIs" dxfId="2038" priority="2397" stopIfTrue="1" operator="equal">
      <formula>"p"</formula>
    </cfRule>
    <cfRule type="cellIs" dxfId="2037" priority="2398" stopIfTrue="1" operator="equal">
      <formula>"e"</formula>
    </cfRule>
  </conditionalFormatting>
  <conditionalFormatting sqref="AJ147:AR148">
    <cfRule type="cellIs" dxfId="2036" priority="2391" stopIfTrue="1" operator="equal">
      <formula>"P"</formula>
    </cfRule>
    <cfRule type="cellIs" dxfId="2035" priority="2392" stopIfTrue="1" operator="equal">
      <formula>"E"</formula>
    </cfRule>
    <cfRule type="cellIs" dxfId="2034" priority="2393" stopIfTrue="1" operator="equal">
      <formula>"P"</formula>
    </cfRule>
    <cfRule type="cellIs" dxfId="2033" priority="2394" stopIfTrue="1" operator="equal">
      <formula>"E"</formula>
    </cfRule>
    <cfRule type="cellIs" dxfId="2032" priority="2395" stopIfTrue="1" operator="equal">
      <formula>"P"</formula>
    </cfRule>
  </conditionalFormatting>
  <conditionalFormatting sqref="O147:R147 AA147">
    <cfRule type="cellIs" dxfId="2031" priority="2386" stopIfTrue="1" operator="equal">
      <formula>"e"</formula>
    </cfRule>
    <cfRule type="cellIs" dxfId="2030" priority="2387" stopIfTrue="1" operator="equal">
      <formula>"p"</formula>
    </cfRule>
    <cfRule type="cellIs" dxfId="2029" priority="2388" stopIfTrue="1" operator="equal">
      <formula>"e"</formula>
    </cfRule>
  </conditionalFormatting>
  <conditionalFormatting sqref="O148:R148">
    <cfRule type="cellIs" dxfId="2028" priority="2389" stopIfTrue="1" operator="equal">
      <formula>"E"</formula>
    </cfRule>
    <cfRule type="cellIs" dxfId="2027" priority="2390" stopIfTrue="1" operator="equal">
      <formula>"P"</formula>
    </cfRule>
  </conditionalFormatting>
  <conditionalFormatting sqref="O147:R148 AA147:AA148">
    <cfRule type="cellIs" dxfId="2026" priority="2381" stopIfTrue="1" operator="equal">
      <formula>"P"</formula>
    </cfRule>
    <cfRule type="cellIs" dxfId="2025" priority="2382" stopIfTrue="1" operator="equal">
      <formula>"E"</formula>
    </cfRule>
    <cfRule type="cellIs" dxfId="2024" priority="2383" stopIfTrue="1" operator="equal">
      <formula>"P"</formula>
    </cfRule>
    <cfRule type="cellIs" dxfId="2023" priority="2384" stopIfTrue="1" operator="equal">
      <formula>"E"</formula>
    </cfRule>
    <cfRule type="cellIs" dxfId="2022" priority="2385" stopIfTrue="1" operator="equal">
      <formula>"P"</formula>
    </cfRule>
  </conditionalFormatting>
  <conditionalFormatting sqref="O159:R160 G159:G160 AA159:AA160">
    <cfRule type="cellIs" dxfId="2021" priority="2355" stopIfTrue="1" operator="equal">
      <formula>"E"</formula>
    </cfRule>
    <cfRule type="cellIs" dxfId="2020" priority="2356" stopIfTrue="1" operator="equal">
      <formula>"P"</formula>
    </cfRule>
  </conditionalFormatting>
  <conditionalFormatting sqref="W171:W172 W161:Z162">
    <cfRule type="cellIs" dxfId="2019" priority="2278" stopIfTrue="1" operator="equal">
      <formula>"E"</formula>
    </cfRule>
    <cfRule type="cellIs" dxfId="2018" priority="2279" stopIfTrue="1" operator="equal">
      <formula>"P"</formula>
    </cfRule>
  </conditionalFormatting>
  <conditionalFormatting sqref="W163:Z163">
    <cfRule type="cellIs" dxfId="2017" priority="2275" stopIfTrue="1" operator="equal">
      <formula>"e"</formula>
    </cfRule>
    <cfRule type="cellIs" dxfId="2016" priority="2276" stopIfTrue="1" operator="equal">
      <formula>"p"</formula>
    </cfRule>
    <cfRule type="cellIs" dxfId="2015" priority="2277" stopIfTrue="1" operator="equal">
      <formula>"e"</formula>
    </cfRule>
  </conditionalFormatting>
  <conditionalFormatting sqref="W172:Z172 W171:Y171 W161:Z164">
    <cfRule type="cellIs" dxfId="2014" priority="2270" stopIfTrue="1" operator="equal">
      <formula>"P"</formula>
    </cfRule>
    <cfRule type="cellIs" dxfId="2013" priority="2271" stopIfTrue="1" operator="equal">
      <formula>"E"</formula>
    </cfRule>
    <cfRule type="cellIs" dxfId="2012" priority="2272" stopIfTrue="1" operator="equal">
      <formula>"P"</formula>
    </cfRule>
    <cfRule type="cellIs" dxfId="2011" priority="2273" stopIfTrue="1" operator="equal">
      <formula>"E"</formula>
    </cfRule>
    <cfRule type="cellIs" dxfId="2010" priority="2274" stopIfTrue="1" operator="equal">
      <formula>"P"</formula>
    </cfRule>
  </conditionalFormatting>
  <conditionalFormatting sqref="W164">
    <cfRule type="cellIs" dxfId="2009" priority="2268" stopIfTrue="1" operator="equal">
      <formula>"E"</formula>
    </cfRule>
    <cfRule type="cellIs" dxfId="2008" priority="2269" stopIfTrue="1" operator="equal">
      <formula>"P"</formula>
    </cfRule>
  </conditionalFormatting>
  <conditionalFormatting sqref="Z171">
    <cfRule type="cellIs" dxfId="2007" priority="2266" stopIfTrue="1" operator="equal">
      <formula>"E"</formula>
    </cfRule>
    <cfRule type="cellIs" dxfId="2006" priority="2267" stopIfTrue="1" operator="equal">
      <formula>"P"</formula>
    </cfRule>
  </conditionalFormatting>
  <conditionalFormatting sqref="Z171">
    <cfRule type="cellIs" dxfId="2005" priority="2261" stopIfTrue="1" operator="equal">
      <formula>"P"</formula>
    </cfRule>
    <cfRule type="cellIs" dxfId="2004" priority="2262" stopIfTrue="1" operator="equal">
      <formula>"E"</formula>
    </cfRule>
    <cfRule type="cellIs" dxfId="2003" priority="2263" stopIfTrue="1" operator="equal">
      <formula>"P"</formula>
    </cfRule>
    <cfRule type="cellIs" dxfId="2002" priority="2264" stopIfTrue="1" operator="equal">
      <formula>"E"</formula>
    </cfRule>
    <cfRule type="cellIs" dxfId="2001" priority="2265" stopIfTrue="1" operator="equal">
      <formula>"P"</formula>
    </cfRule>
  </conditionalFormatting>
  <conditionalFormatting sqref="W165:Z170">
    <cfRule type="cellIs" dxfId="2000" priority="2256" stopIfTrue="1" operator="equal">
      <formula>"P"</formula>
    </cfRule>
    <cfRule type="cellIs" dxfId="1999" priority="2257" stopIfTrue="1" operator="equal">
      <formula>"E"</formula>
    </cfRule>
    <cfRule type="cellIs" dxfId="1998" priority="2258" stopIfTrue="1" operator="equal">
      <formula>"P"</formula>
    </cfRule>
    <cfRule type="cellIs" dxfId="1997" priority="2259" stopIfTrue="1" operator="equal">
      <formula>"E"</formula>
    </cfRule>
    <cfRule type="cellIs" dxfId="1996" priority="2260" stopIfTrue="1" operator="equal">
      <formula>"P"</formula>
    </cfRule>
  </conditionalFormatting>
  <conditionalFormatting sqref="W165:W170">
    <cfRule type="cellIs" dxfId="1995" priority="2254" stopIfTrue="1" operator="equal">
      <formula>"E"</formula>
    </cfRule>
    <cfRule type="cellIs" dxfId="1994" priority="2255" stopIfTrue="1" operator="equal">
      <formula>"P"</formula>
    </cfRule>
  </conditionalFormatting>
  <conditionalFormatting sqref="AB159:AE160">
    <cfRule type="cellIs" dxfId="1993" priority="2173" stopIfTrue="1" operator="equal">
      <formula>"P"</formula>
    </cfRule>
    <cfRule type="cellIs" dxfId="1992" priority="2174" stopIfTrue="1" operator="equal">
      <formula>"E"</formula>
    </cfRule>
    <cfRule type="cellIs" dxfId="1991" priority="2175" stopIfTrue="1" operator="equal">
      <formula>"P"</formula>
    </cfRule>
    <cfRule type="cellIs" dxfId="1990" priority="2176" stopIfTrue="1" operator="equal">
      <formula>"E"</formula>
    </cfRule>
    <cfRule type="cellIs" dxfId="1989" priority="2177" stopIfTrue="1" operator="equal">
      <formula>"P"</formula>
    </cfRule>
  </conditionalFormatting>
  <conditionalFormatting sqref="AB149:AE152 AB154:AE156 AB153:AC153 AE153 AB158:AE158 AB157:AD157">
    <cfRule type="cellIs" dxfId="1988" priority="2193" stopIfTrue="1" operator="equal">
      <formula>"E"</formula>
    </cfRule>
    <cfRule type="cellIs" dxfId="1987" priority="2194" stopIfTrue="1" operator="equal">
      <formula>"P"</formula>
    </cfRule>
  </conditionalFormatting>
  <conditionalFormatting sqref="AB149:AE152 AB154:AE156 AB153:AC153 AE153 AB158:AE158 AB157:AD157">
    <cfRule type="cellIs" dxfId="1986" priority="2188" stopIfTrue="1" operator="equal">
      <formula>"P"</formula>
    </cfRule>
    <cfRule type="cellIs" dxfId="1985" priority="2189" stopIfTrue="1" operator="equal">
      <formula>"E"</formula>
    </cfRule>
    <cfRule type="cellIs" dxfId="1984" priority="2190" stopIfTrue="1" operator="equal">
      <formula>"P"</formula>
    </cfRule>
    <cfRule type="cellIs" dxfId="1983" priority="2191" stopIfTrue="1" operator="equal">
      <formula>"E"</formula>
    </cfRule>
    <cfRule type="cellIs" dxfId="1982" priority="2192" stopIfTrue="1" operator="equal">
      <formula>"P"</formula>
    </cfRule>
  </conditionalFormatting>
  <conditionalFormatting sqref="AB147:AE147">
    <cfRule type="cellIs" dxfId="1981" priority="2185" stopIfTrue="1" operator="equal">
      <formula>"e"</formula>
    </cfRule>
    <cfRule type="cellIs" dxfId="1980" priority="2186" stopIfTrue="1" operator="equal">
      <formula>"p"</formula>
    </cfRule>
    <cfRule type="cellIs" dxfId="1979" priority="2187" stopIfTrue="1" operator="equal">
      <formula>"e"</formula>
    </cfRule>
  </conditionalFormatting>
  <conditionalFormatting sqref="AB147:AE148">
    <cfRule type="cellIs" dxfId="1978" priority="2180" stopIfTrue="1" operator="equal">
      <formula>"P"</formula>
    </cfRule>
    <cfRule type="cellIs" dxfId="1977" priority="2181" stopIfTrue="1" operator="equal">
      <formula>"E"</formula>
    </cfRule>
    <cfRule type="cellIs" dxfId="1976" priority="2182" stopIfTrue="1" operator="equal">
      <formula>"P"</formula>
    </cfRule>
    <cfRule type="cellIs" dxfId="1975" priority="2183" stopIfTrue="1" operator="equal">
      <formula>"E"</formula>
    </cfRule>
    <cfRule type="cellIs" dxfId="1974" priority="2184" stopIfTrue="1" operator="equal">
      <formula>"P"</formula>
    </cfRule>
  </conditionalFormatting>
  <conditionalFormatting sqref="AB159:AE160">
    <cfRule type="cellIs" dxfId="1973" priority="2178" stopIfTrue="1" operator="equal">
      <formula>"E"</formula>
    </cfRule>
    <cfRule type="cellIs" dxfId="1972" priority="2179" stopIfTrue="1" operator="equal">
      <formula>"P"</formula>
    </cfRule>
  </conditionalFormatting>
  <conditionalFormatting sqref="W159:Z160">
    <cfRule type="cellIs" dxfId="1971" priority="2121" stopIfTrue="1" operator="equal">
      <formula>"P"</formula>
    </cfRule>
    <cfRule type="cellIs" dxfId="1970" priority="2122" stopIfTrue="1" operator="equal">
      <formula>"E"</formula>
    </cfRule>
    <cfRule type="cellIs" dxfId="1969" priority="2123" stopIfTrue="1" operator="equal">
      <formula>"P"</formula>
    </cfRule>
    <cfRule type="cellIs" dxfId="1968" priority="2124" stopIfTrue="1" operator="equal">
      <formula>"E"</formula>
    </cfRule>
    <cfRule type="cellIs" dxfId="1967" priority="2125" stopIfTrue="1" operator="equal">
      <formula>"P"</formula>
    </cfRule>
  </conditionalFormatting>
  <conditionalFormatting sqref="W149:Z158">
    <cfRule type="cellIs" dxfId="1966" priority="2143" stopIfTrue="1" operator="equal">
      <formula>"E"</formula>
    </cfRule>
    <cfRule type="cellIs" dxfId="1965" priority="2144" stopIfTrue="1" operator="equal">
      <formula>"P"</formula>
    </cfRule>
  </conditionalFormatting>
  <conditionalFormatting sqref="W149:Z158">
    <cfRule type="cellIs" dxfId="1964" priority="2138" stopIfTrue="1" operator="equal">
      <formula>"P"</formula>
    </cfRule>
    <cfRule type="cellIs" dxfId="1963" priority="2139" stopIfTrue="1" operator="equal">
      <formula>"E"</formula>
    </cfRule>
    <cfRule type="cellIs" dxfId="1962" priority="2140" stopIfTrue="1" operator="equal">
      <formula>"P"</formula>
    </cfRule>
    <cfRule type="cellIs" dxfId="1961" priority="2141" stopIfTrue="1" operator="equal">
      <formula>"E"</formula>
    </cfRule>
    <cfRule type="cellIs" dxfId="1960" priority="2142" stopIfTrue="1" operator="equal">
      <formula>"P"</formula>
    </cfRule>
  </conditionalFormatting>
  <conditionalFormatting sqref="W147:Z147">
    <cfRule type="cellIs" dxfId="1959" priority="2133" stopIfTrue="1" operator="equal">
      <formula>"e"</formula>
    </cfRule>
    <cfRule type="cellIs" dxfId="1958" priority="2134" stopIfTrue="1" operator="equal">
      <formula>"p"</formula>
    </cfRule>
    <cfRule type="cellIs" dxfId="1957" priority="2135" stopIfTrue="1" operator="equal">
      <formula>"e"</formula>
    </cfRule>
  </conditionalFormatting>
  <conditionalFormatting sqref="W148">
    <cfRule type="cellIs" dxfId="1956" priority="2136" stopIfTrue="1" operator="equal">
      <formula>"E"</formula>
    </cfRule>
    <cfRule type="cellIs" dxfId="1955" priority="2137" stopIfTrue="1" operator="equal">
      <formula>"P"</formula>
    </cfRule>
  </conditionalFormatting>
  <conditionalFormatting sqref="W147:Z148">
    <cfRule type="cellIs" dxfId="1954" priority="2128" stopIfTrue="1" operator="equal">
      <formula>"P"</formula>
    </cfRule>
    <cfRule type="cellIs" dxfId="1953" priority="2129" stopIfTrue="1" operator="equal">
      <formula>"E"</formula>
    </cfRule>
    <cfRule type="cellIs" dxfId="1952" priority="2130" stopIfTrue="1" operator="equal">
      <formula>"P"</formula>
    </cfRule>
    <cfRule type="cellIs" dxfId="1951" priority="2131" stopIfTrue="1" operator="equal">
      <formula>"E"</formula>
    </cfRule>
    <cfRule type="cellIs" dxfId="1950" priority="2132" stopIfTrue="1" operator="equal">
      <formula>"P"</formula>
    </cfRule>
  </conditionalFormatting>
  <conditionalFormatting sqref="W159:Z160">
    <cfRule type="cellIs" dxfId="1949" priority="2126" stopIfTrue="1" operator="equal">
      <formula>"E"</formula>
    </cfRule>
    <cfRule type="cellIs" dxfId="1948" priority="2127" stopIfTrue="1" operator="equal">
      <formula>"P"</formula>
    </cfRule>
  </conditionalFormatting>
  <conditionalFormatting sqref="S159:V160">
    <cfRule type="cellIs" dxfId="1947" priority="2054" stopIfTrue="1" operator="equal">
      <formula>"P"</formula>
    </cfRule>
    <cfRule type="cellIs" dxfId="1946" priority="2055" stopIfTrue="1" operator="equal">
      <formula>"E"</formula>
    </cfRule>
    <cfRule type="cellIs" dxfId="1945" priority="2056" stopIfTrue="1" operator="equal">
      <formula>"P"</formula>
    </cfRule>
    <cfRule type="cellIs" dxfId="1944" priority="2057" stopIfTrue="1" operator="equal">
      <formula>"E"</formula>
    </cfRule>
    <cfRule type="cellIs" dxfId="1943" priority="2058" stopIfTrue="1" operator="equal">
      <formula>"P"</formula>
    </cfRule>
  </conditionalFormatting>
  <conditionalFormatting sqref="S149:V158">
    <cfRule type="cellIs" dxfId="1942" priority="2084" stopIfTrue="1" operator="equal">
      <formula>"E"</formula>
    </cfRule>
    <cfRule type="cellIs" dxfId="1941" priority="2085" stopIfTrue="1" operator="equal">
      <formula>"P"</formula>
    </cfRule>
  </conditionalFormatting>
  <conditionalFormatting sqref="S149:V158">
    <cfRule type="cellIs" dxfId="1940" priority="2079" stopIfTrue="1" operator="equal">
      <formula>"P"</formula>
    </cfRule>
    <cfRule type="cellIs" dxfId="1939" priority="2080" stopIfTrue="1" operator="equal">
      <formula>"E"</formula>
    </cfRule>
    <cfRule type="cellIs" dxfId="1938" priority="2081" stopIfTrue="1" operator="equal">
      <formula>"P"</formula>
    </cfRule>
    <cfRule type="cellIs" dxfId="1937" priority="2082" stopIfTrue="1" operator="equal">
      <formula>"E"</formula>
    </cfRule>
    <cfRule type="cellIs" dxfId="1936" priority="2083" stopIfTrue="1" operator="equal">
      <formula>"P"</formula>
    </cfRule>
  </conditionalFormatting>
  <conditionalFormatting sqref="T147:V147">
    <cfRule type="cellIs" dxfId="1935" priority="2074" stopIfTrue="1" operator="equal">
      <formula>"e"</formula>
    </cfRule>
    <cfRule type="cellIs" dxfId="1934" priority="2075" stopIfTrue="1" operator="equal">
      <formula>"p"</formula>
    </cfRule>
    <cfRule type="cellIs" dxfId="1933" priority="2076" stopIfTrue="1" operator="equal">
      <formula>"e"</formula>
    </cfRule>
  </conditionalFormatting>
  <conditionalFormatting sqref="S148">
    <cfRule type="cellIs" dxfId="1932" priority="2077" stopIfTrue="1" operator="equal">
      <formula>"E"</formula>
    </cfRule>
    <cfRule type="cellIs" dxfId="1931" priority="2078" stopIfTrue="1" operator="equal">
      <formula>"P"</formula>
    </cfRule>
  </conditionalFormatting>
  <conditionalFormatting sqref="S148:V148 T147:V147">
    <cfRule type="cellIs" dxfId="1930" priority="2069" stopIfTrue="1" operator="equal">
      <formula>"P"</formula>
    </cfRule>
    <cfRule type="cellIs" dxfId="1929" priority="2070" stopIfTrue="1" operator="equal">
      <formula>"E"</formula>
    </cfRule>
    <cfRule type="cellIs" dxfId="1928" priority="2071" stopIfTrue="1" operator="equal">
      <formula>"P"</formula>
    </cfRule>
    <cfRule type="cellIs" dxfId="1927" priority="2072" stopIfTrue="1" operator="equal">
      <formula>"E"</formula>
    </cfRule>
    <cfRule type="cellIs" dxfId="1926" priority="2073" stopIfTrue="1" operator="equal">
      <formula>"P"</formula>
    </cfRule>
  </conditionalFormatting>
  <conditionalFormatting sqref="S147">
    <cfRule type="cellIs" dxfId="1925" priority="2066" stopIfTrue="1" operator="equal">
      <formula>"e"</formula>
    </cfRule>
    <cfRule type="cellIs" dxfId="1924" priority="2067" stopIfTrue="1" operator="equal">
      <formula>"p"</formula>
    </cfRule>
    <cfRule type="cellIs" dxfId="1923" priority="2068" stopIfTrue="1" operator="equal">
      <formula>"e"</formula>
    </cfRule>
  </conditionalFormatting>
  <conditionalFormatting sqref="S147">
    <cfRule type="cellIs" dxfId="1922" priority="2061" stopIfTrue="1" operator="equal">
      <formula>"P"</formula>
    </cfRule>
    <cfRule type="cellIs" dxfId="1921" priority="2062" stopIfTrue="1" operator="equal">
      <formula>"E"</formula>
    </cfRule>
    <cfRule type="cellIs" dxfId="1920" priority="2063" stopIfTrue="1" operator="equal">
      <formula>"P"</formula>
    </cfRule>
    <cfRule type="cellIs" dxfId="1919" priority="2064" stopIfTrue="1" operator="equal">
      <formula>"E"</formula>
    </cfRule>
    <cfRule type="cellIs" dxfId="1918" priority="2065" stopIfTrue="1" operator="equal">
      <formula>"P"</formula>
    </cfRule>
  </conditionalFormatting>
  <conditionalFormatting sqref="S159:V160">
    <cfRule type="cellIs" dxfId="1917" priority="2059" stopIfTrue="1" operator="equal">
      <formula>"E"</formula>
    </cfRule>
    <cfRule type="cellIs" dxfId="1916" priority="2060" stopIfTrue="1" operator="equal">
      <formula>"P"</formula>
    </cfRule>
  </conditionalFormatting>
  <conditionalFormatting sqref="AB357:AC357">
    <cfRule type="cellIs" dxfId="1915" priority="2030" stopIfTrue="1" operator="equal">
      <formula>"e"</formula>
    </cfRule>
    <cfRule type="cellIs" dxfId="1914" priority="2031" stopIfTrue="1" operator="equal">
      <formula>"p"</formula>
    </cfRule>
    <cfRule type="cellIs" dxfId="1913" priority="2032" stopIfTrue="1" operator="equal">
      <formula>"e"</formula>
    </cfRule>
  </conditionalFormatting>
  <conditionalFormatting sqref="AB357:AC357">
    <cfRule type="cellIs" dxfId="1912" priority="2025" stopIfTrue="1" operator="equal">
      <formula>"P"</formula>
    </cfRule>
    <cfRule type="cellIs" dxfId="1911" priority="2026" stopIfTrue="1" operator="equal">
      <formula>"E"</formula>
    </cfRule>
    <cfRule type="cellIs" dxfId="1910" priority="2027" stopIfTrue="1" operator="equal">
      <formula>"P"</formula>
    </cfRule>
    <cfRule type="cellIs" dxfId="1909" priority="2028" stopIfTrue="1" operator="equal">
      <formula>"E"</formula>
    </cfRule>
    <cfRule type="cellIs" dxfId="1908" priority="2029" stopIfTrue="1" operator="equal">
      <formula>"P"</formula>
    </cfRule>
  </conditionalFormatting>
  <conditionalFormatting sqref="AB359:AC359">
    <cfRule type="cellIs" dxfId="1907" priority="2022" stopIfTrue="1" operator="equal">
      <formula>"e"</formula>
    </cfRule>
    <cfRule type="cellIs" dxfId="1906" priority="2023" stopIfTrue="1" operator="equal">
      <formula>"p"</formula>
    </cfRule>
    <cfRule type="cellIs" dxfId="1905" priority="2024" stopIfTrue="1" operator="equal">
      <formula>"e"</formula>
    </cfRule>
  </conditionalFormatting>
  <conditionalFormatting sqref="AB359:AC359">
    <cfRule type="cellIs" dxfId="1904" priority="2017" stopIfTrue="1" operator="equal">
      <formula>"P"</formula>
    </cfRule>
    <cfRule type="cellIs" dxfId="1903" priority="2018" stopIfTrue="1" operator="equal">
      <formula>"E"</formula>
    </cfRule>
    <cfRule type="cellIs" dxfId="1902" priority="2019" stopIfTrue="1" operator="equal">
      <formula>"P"</formula>
    </cfRule>
    <cfRule type="cellIs" dxfId="1901" priority="2020" stopIfTrue="1" operator="equal">
      <formula>"E"</formula>
    </cfRule>
    <cfRule type="cellIs" dxfId="1900" priority="2021" stopIfTrue="1" operator="equal">
      <formula>"P"</formula>
    </cfRule>
  </conditionalFormatting>
  <conditionalFormatting sqref="AG359:AH359">
    <cfRule type="cellIs" dxfId="1899" priority="2014" stopIfTrue="1" operator="equal">
      <formula>"e"</formula>
    </cfRule>
    <cfRule type="cellIs" dxfId="1898" priority="2015" stopIfTrue="1" operator="equal">
      <formula>"p"</formula>
    </cfRule>
    <cfRule type="cellIs" dxfId="1897" priority="2016" stopIfTrue="1" operator="equal">
      <formula>"e"</formula>
    </cfRule>
  </conditionalFormatting>
  <conditionalFormatting sqref="AG359:AH359">
    <cfRule type="cellIs" dxfId="1896" priority="2009" stopIfTrue="1" operator="equal">
      <formula>"P"</formula>
    </cfRule>
    <cfRule type="cellIs" dxfId="1895" priority="2010" stopIfTrue="1" operator="equal">
      <formula>"E"</formula>
    </cfRule>
    <cfRule type="cellIs" dxfId="1894" priority="2011" stopIfTrue="1" operator="equal">
      <formula>"P"</formula>
    </cfRule>
    <cfRule type="cellIs" dxfId="1893" priority="2012" stopIfTrue="1" operator="equal">
      <formula>"E"</formula>
    </cfRule>
    <cfRule type="cellIs" dxfId="1892" priority="2013" stopIfTrue="1" operator="equal">
      <formula>"P"</formula>
    </cfRule>
  </conditionalFormatting>
  <conditionalFormatting sqref="AE376">
    <cfRule type="cellIs" dxfId="1891" priority="2007" stopIfTrue="1" operator="equal">
      <formula>"E"</formula>
    </cfRule>
    <cfRule type="cellIs" dxfId="1890" priority="2008" stopIfTrue="1" operator="equal">
      <formula>"P"</formula>
    </cfRule>
  </conditionalFormatting>
  <conditionalFormatting sqref="AE376">
    <cfRule type="cellIs" dxfId="1889" priority="2002" stopIfTrue="1" operator="equal">
      <formula>"P"</formula>
    </cfRule>
    <cfRule type="cellIs" dxfId="1888" priority="2003" stopIfTrue="1" operator="equal">
      <formula>"E"</formula>
    </cfRule>
    <cfRule type="cellIs" dxfId="1887" priority="2004" stopIfTrue="1" operator="equal">
      <formula>"P"</formula>
    </cfRule>
    <cfRule type="cellIs" dxfId="1886" priority="2005" stopIfTrue="1" operator="equal">
      <formula>"E"</formula>
    </cfRule>
    <cfRule type="cellIs" dxfId="1885" priority="2006" stopIfTrue="1" operator="equal">
      <formula>"P"</formula>
    </cfRule>
  </conditionalFormatting>
  <conditionalFormatting sqref="BL14">
    <cfRule type="cellIs" dxfId="1884" priority="1999" stopIfTrue="1" operator="equal">
      <formula>"e"</formula>
    </cfRule>
    <cfRule type="cellIs" dxfId="1883" priority="2000" stopIfTrue="1" operator="equal">
      <formula>"p"</formula>
    </cfRule>
    <cfRule type="cellIs" dxfId="1882" priority="2001" stopIfTrue="1" operator="equal">
      <formula>"e"</formula>
    </cfRule>
  </conditionalFormatting>
  <conditionalFormatting sqref="BL14">
    <cfRule type="cellIs" dxfId="1881" priority="1994" stopIfTrue="1" operator="equal">
      <formula>"P"</formula>
    </cfRule>
    <cfRule type="cellIs" dxfId="1880" priority="1995" stopIfTrue="1" operator="equal">
      <formula>"E"</formula>
    </cfRule>
    <cfRule type="cellIs" dxfId="1879" priority="1996" stopIfTrue="1" operator="equal">
      <formula>"P"</formula>
    </cfRule>
    <cfRule type="cellIs" dxfId="1878" priority="1997" stopIfTrue="1" operator="equal">
      <formula>"E"</formula>
    </cfRule>
    <cfRule type="cellIs" dxfId="1877" priority="1998" stopIfTrue="1" operator="equal">
      <formula>"P"</formula>
    </cfRule>
  </conditionalFormatting>
  <conditionalFormatting sqref="AD153">
    <cfRule type="cellIs" dxfId="1876" priority="1992" stopIfTrue="1" operator="equal">
      <formula>"E"</formula>
    </cfRule>
    <cfRule type="cellIs" dxfId="1875" priority="1993" stopIfTrue="1" operator="equal">
      <formula>"P"</formula>
    </cfRule>
  </conditionalFormatting>
  <conditionalFormatting sqref="AD153">
    <cfRule type="cellIs" dxfId="1874" priority="1987" stopIfTrue="1" operator="equal">
      <formula>"P"</formula>
    </cfRule>
    <cfRule type="cellIs" dxfId="1873" priority="1988" stopIfTrue="1" operator="equal">
      <formula>"E"</formula>
    </cfRule>
    <cfRule type="cellIs" dxfId="1872" priority="1989" stopIfTrue="1" operator="equal">
      <formula>"P"</formula>
    </cfRule>
    <cfRule type="cellIs" dxfId="1871" priority="1990" stopIfTrue="1" operator="equal">
      <formula>"E"</formula>
    </cfRule>
    <cfRule type="cellIs" dxfId="1870" priority="1991" stopIfTrue="1" operator="equal">
      <formula>"P"</formula>
    </cfRule>
  </conditionalFormatting>
  <conditionalFormatting sqref="AE157">
    <cfRule type="cellIs" dxfId="1869" priority="1985" stopIfTrue="1" operator="equal">
      <formula>"E"</formula>
    </cfRule>
    <cfRule type="cellIs" dxfId="1868" priority="1986" stopIfTrue="1" operator="equal">
      <formula>"P"</formula>
    </cfRule>
  </conditionalFormatting>
  <conditionalFormatting sqref="AE157">
    <cfRule type="cellIs" dxfId="1867" priority="1980" stopIfTrue="1" operator="equal">
      <formula>"P"</formula>
    </cfRule>
    <cfRule type="cellIs" dxfId="1866" priority="1981" stopIfTrue="1" operator="equal">
      <formula>"E"</formula>
    </cfRule>
    <cfRule type="cellIs" dxfId="1865" priority="1982" stopIfTrue="1" operator="equal">
      <formula>"P"</formula>
    </cfRule>
    <cfRule type="cellIs" dxfId="1864" priority="1983" stopIfTrue="1" operator="equal">
      <formula>"E"</formula>
    </cfRule>
    <cfRule type="cellIs" dxfId="1863" priority="1984" stopIfTrue="1" operator="equal">
      <formula>"P"</formula>
    </cfRule>
  </conditionalFormatting>
  <conditionalFormatting sqref="AH170">
    <cfRule type="cellIs" dxfId="1862" priority="1975" stopIfTrue="1" operator="equal">
      <formula>"P"</formula>
    </cfRule>
    <cfRule type="cellIs" dxfId="1861" priority="1976" stopIfTrue="1" operator="equal">
      <formula>"E"</formula>
    </cfRule>
    <cfRule type="cellIs" dxfId="1860" priority="1977" stopIfTrue="1" operator="equal">
      <formula>"P"</formula>
    </cfRule>
    <cfRule type="cellIs" dxfId="1859" priority="1978" stopIfTrue="1" operator="equal">
      <formula>"E"</formula>
    </cfRule>
    <cfRule type="cellIs" dxfId="1858" priority="1979" stopIfTrue="1" operator="equal">
      <formula>"P"</formula>
    </cfRule>
  </conditionalFormatting>
  <conditionalFormatting sqref="AG166">
    <cfRule type="cellIs" dxfId="1857" priority="1970" stopIfTrue="1" operator="equal">
      <formula>"P"</formula>
    </cfRule>
    <cfRule type="cellIs" dxfId="1856" priority="1971" stopIfTrue="1" operator="equal">
      <formula>"E"</formula>
    </cfRule>
    <cfRule type="cellIs" dxfId="1855" priority="1972" stopIfTrue="1" operator="equal">
      <formula>"P"</formula>
    </cfRule>
    <cfRule type="cellIs" dxfId="1854" priority="1973" stopIfTrue="1" operator="equal">
      <formula>"E"</formula>
    </cfRule>
    <cfRule type="cellIs" dxfId="1853" priority="1974" stopIfTrue="1" operator="equal">
      <formula>"P"</formula>
    </cfRule>
  </conditionalFormatting>
  <conditionalFormatting sqref="AD184">
    <cfRule type="cellIs" dxfId="1852" priority="1965" stopIfTrue="1" operator="equal">
      <formula>"P"</formula>
    </cfRule>
    <cfRule type="cellIs" dxfId="1851" priority="1966" stopIfTrue="1" operator="equal">
      <formula>"E"</formula>
    </cfRule>
    <cfRule type="cellIs" dxfId="1850" priority="1967" stopIfTrue="1" operator="equal">
      <formula>"P"</formula>
    </cfRule>
    <cfRule type="cellIs" dxfId="1849" priority="1968" stopIfTrue="1" operator="equal">
      <formula>"E"</formula>
    </cfRule>
    <cfRule type="cellIs" dxfId="1848" priority="1969" stopIfTrue="1" operator="equal">
      <formula>"P"</formula>
    </cfRule>
  </conditionalFormatting>
  <conditionalFormatting sqref="AD184">
    <cfRule type="cellIs" dxfId="1847" priority="1963" stopIfTrue="1" operator="equal">
      <formula>"E"</formula>
    </cfRule>
    <cfRule type="cellIs" dxfId="1846" priority="1964" stopIfTrue="1" operator="equal">
      <formula>"P"</formula>
    </cfRule>
  </conditionalFormatting>
  <conditionalFormatting sqref="AB186">
    <cfRule type="cellIs" dxfId="1845" priority="1958" stopIfTrue="1" operator="equal">
      <formula>"P"</formula>
    </cfRule>
    <cfRule type="cellIs" dxfId="1844" priority="1959" stopIfTrue="1" operator="equal">
      <formula>"E"</formula>
    </cfRule>
    <cfRule type="cellIs" dxfId="1843" priority="1960" stopIfTrue="1" operator="equal">
      <formula>"P"</formula>
    </cfRule>
    <cfRule type="cellIs" dxfId="1842" priority="1961" stopIfTrue="1" operator="equal">
      <formula>"E"</formula>
    </cfRule>
    <cfRule type="cellIs" dxfId="1841" priority="1962" stopIfTrue="1" operator="equal">
      <formula>"P"</formula>
    </cfRule>
  </conditionalFormatting>
  <conditionalFormatting sqref="AF159:AI159">
    <cfRule type="cellIs" dxfId="1840" priority="1922" stopIfTrue="1" operator="equal">
      <formula>"P"</formula>
    </cfRule>
    <cfRule type="cellIs" dxfId="1839" priority="1923" stopIfTrue="1" operator="equal">
      <formula>"E"</formula>
    </cfRule>
    <cfRule type="cellIs" dxfId="1838" priority="1924" stopIfTrue="1" operator="equal">
      <formula>"P"</formula>
    </cfRule>
    <cfRule type="cellIs" dxfId="1837" priority="1925" stopIfTrue="1" operator="equal">
      <formula>"E"</formula>
    </cfRule>
    <cfRule type="cellIs" dxfId="1836" priority="1926" stopIfTrue="1" operator="equal">
      <formula>"P"</formula>
    </cfRule>
  </conditionalFormatting>
  <conditionalFormatting sqref="AF160:AI160">
    <cfRule type="cellIs" dxfId="1835" priority="1920" stopIfTrue="1" operator="equal">
      <formula>"E"</formula>
    </cfRule>
    <cfRule type="cellIs" dxfId="1834" priority="1921" stopIfTrue="1" operator="equal">
      <formula>"P"</formula>
    </cfRule>
  </conditionalFormatting>
  <conditionalFormatting sqref="AF160:AI160">
    <cfRule type="cellIs" dxfId="1833" priority="1915" stopIfTrue="1" operator="equal">
      <formula>"P"</formula>
    </cfRule>
    <cfRule type="cellIs" dxfId="1832" priority="1916" stopIfTrue="1" operator="equal">
      <formula>"E"</formula>
    </cfRule>
    <cfRule type="cellIs" dxfId="1831" priority="1917" stopIfTrue="1" operator="equal">
      <formula>"P"</formula>
    </cfRule>
    <cfRule type="cellIs" dxfId="1830" priority="1918" stopIfTrue="1" operator="equal">
      <formula>"E"</formula>
    </cfRule>
    <cfRule type="cellIs" dxfId="1829" priority="1919" stopIfTrue="1" operator="equal">
      <formula>"P"</formula>
    </cfRule>
  </conditionalFormatting>
  <conditionalFormatting sqref="AF151:AI151 AF153:AI153 AF155:AI155 AF157:AI157 AF149:AI149">
    <cfRule type="cellIs" dxfId="1828" priority="1949" stopIfTrue="1" operator="equal">
      <formula>"E"</formula>
    </cfRule>
    <cfRule type="cellIs" dxfId="1827" priority="1950" stopIfTrue="1" operator="equal">
      <formula>"P"</formula>
    </cfRule>
  </conditionalFormatting>
  <conditionalFormatting sqref="AF151:AI151 AF153:AI153 AF155:AI155 AF157:AI157 AF149:AI149">
    <cfRule type="cellIs" dxfId="1826" priority="1944" stopIfTrue="1" operator="equal">
      <formula>"P"</formula>
    </cfRule>
    <cfRule type="cellIs" dxfId="1825" priority="1945" stopIfTrue="1" operator="equal">
      <formula>"E"</formula>
    </cfRule>
    <cfRule type="cellIs" dxfId="1824" priority="1946" stopIfTrue="1" operator="equal">
      <formula>"P"</formula>
    </cfRule>
    <cfRule type="cellIs" dxfId="1823" priority="1947" stopIfTrue="1" operator="equal">
      <formula>"E"</formula>
    </cfRule>
    <cfRule type="cellIs" dxfId="1822" priority="1948" stopIfTrue="1" operator="equal">
      <formula>"P"</formula>
    </cfRule>
  </conditionalFormatting>
  <conditionalFormatting sqref="AF150:AI150 AF152:AI152 AF154:AI154 AF156:AI156 AF158:AI158">
    <cfRule type="cellIs" dxfId="1821" priority="1942" stopIfTrue="1" operator="equal">
      <formula>"E"</formula>
    </cfRule>
    <cfRule type="cellIs" dxfId="1820" priority="1943" stopIfTrue="1" operator="equal">
      <formula>"P"</formula>
    </cfRule>
  </conditionalFormatting>
  <conditionalFormatting sqref="AF150:AI150 AF152:AI152 AF154:AI154 AF156:AI156 AF158:AI158">
    <cfRule type="cellIs" dxfId="1819" priority="1937" stopIfTrue="1" operator="equal">
      <formula>"P"</formula>
    </cfRule>
    <cfRule type="cellIs" dxfId="1818" priority="1938" stopIfTrue="1" operator="equal">
      <formula>"E"</formula>
    </cfRule>
    <cfRule type="cellIs" dxfId="1817" priority="1939" stopIfTrue="1" operator="equal">
      <formula>"P"</formula>
    </cfRule>
    <cfRule type="cellIs" dxfId="1816" priority="1940" stopIfTrue="1" operator="equal">
      <formula>"E"</formula>
    </cfRule>
    <cfRule type="cellIs" dxfId="1815" priority="1941" stopIfTrue="1" operator="equal">
      <formula>"P"</formula>
    </cfRule>
  </conditionalFormatting>
  <conditionalFormatting sqref="AF147:AI147">
    <cfRule type="cellIs" dxfId="1814" priority="1934" stopIfTrue="1" operator="equal">
      <formula>"e"</formula>
    </cfRule>
    <cfRule type="cellIs" dxfId="1813" priority="1935" stopIfTrue="1" operator="equal">
      <formula>"p"</formula>
    </cfRule>
    <cfRule type="cellIs" dxfId="1812" priority="1936" stopIfTrue="1" operator="equal">
      <formula>"e"</formula>
    </cfRule>
  </conditionalFormatting>
  <conditionalFormatting sqref="AF147:AI148">
    <cfRule type="cellIs" dxfId="1811" priority="1929" stopIfTrue="1" operator="equal">
      <formula>"P"</formula>
    </cfRule>
    <cfRule type="cellIs" dxfId="1810" priority="1930" stopIfTrue="1" operator="equal">
      <formula>"E"</formula>
    </cfRule>
    <cfRule type="cellIs" dxfId="1809" priority="1931" stopIfTrue="1" operator="equal">
      <formula>"P"</formula>
    </cfRule>
    <cfRule type="cellIs" dxfId="1808" priority="1932" stopIfTrue="1" operator="equal">
      <formula>"E"</formula>
    </cfRule>
    <cfRule type="cellIs" dxfId="1807" priority="1933" stopIfTrue="1" operator="equal">
      <formula>"P"</formula>
    </cfRule>
  </conditionalFormatting>
  <conditionalFormatting sqref="AF159:AI159">
    <cfRule type="cellIs" dxfId="1806" priority="1927" stopIfTrue="1" operator="equal">
      <formula>"E"</formula>
    </cfRule>
    <cfRule type="cellIs" dxfId="1805" priority="1928" stopIfTrue="1" operator="equal">
      <formula>"P"</formula>
    </cfRule>
  </conditionalFormatting>
  <conditionalFormatting sqref="AE15">
    <cfRule type="cellIs" dxfId="1804" priority="1861" stopIfTrue="1" operator="equal">
      <formula>"P"</formula>
    </cfRule>
    <cfRule type="cellIs" dxfId="1803" priority="1862" stopIfTrue="1" operator="equal">
      <formula>"E"</formula>
    </cfRule>
    <cfRule type="cellIs" dxfId="1802" priority="1863" stopIfTrue="1" operator="equal">
      <formula>"P"</formula>
    </cfRule>
    <cfRule type="cellIs" dxfId="1801" priority="1864" stopIfTrue="1" operator="equal">
      <formula>"E"</formula>
    </cfRule>
    <cfRule type="cellIs" dxfId="1800" priority="1865" stopIfTrue="1" operator="equal">
      <formula>"P"</formula>
    </cfRule>
  </conditionalFormatting>
  <conditionalFormatting sqref="AI15">
    <cfRule type="cellIs" dxfId="1799" priority="1856" stopIfTrue="1" operator="equal">
      <formula>"P"</formula>
    </cfRule>
    <cfRule type="cellIs" dxfId="1798" priority="1857" stopIfTrue="1" operator="equal">
      <formula>"E"</formula>
    </cfRule>
    <cfRule type="cellIs" dxfId="1797" priority="1858" stopIfTrue="1" operator="equal">
      <formula>"P"</formula>
    </cfRule>
    <cfRule type="cellIs" dxfId="1796" priority="1859" stopIfTrue="1" operator="equal">
      <formula>"E"</formula>
    </cfRule>
    <cfRule type="cellIs" dxfId="1795" priority="1860" stopIfTrue="1" operator="equal">
      <formula>"P"</formula>
    </cfRule>
  </conditionalFormatting>
  <conditionalFormatting sqref="AB424">
    <cfRule type="cellIs" dxfId="1794" priority="1853" stopIfTrue="1" operator="equal">
      <formula>"e"</formula>
    </cfRule>
    <cfRule type="cellIs" dxfId="1793" priority="1854" stopIfTrue="1" operator="equal">
      <formula>"p"</formula>
    </cfRule>
    <cfRule type="cellIs" dxfId="1792" priority="1855" stopIfTrue="1" operator="equal">
      <formula>"e"</formula>
    </cfRule>
  </conditionalFormatting>
  <conditionalFormatting sqref="AL154">
    <cfRule type="cellIs" dxfId="1791" priority="1832" stopIfTrue="1" operator="equal">
      <formula>"P"</formula>
    </cfRule>
    <cfRule type="cellIs" dxfId="1790" priority="1833" stopIfTrue="1" operator="equal">
      <formula>"E"</formula>
    </cfRule>
    <cfRule type="cellIs" dxfId="1789" priority="1834" stopIfTrue="1" operator="equal">
      <formula>"P"</formula>
    </cfRule>
    <cfRule type="cellIs" dxfId="1788" priority="1835" stopIfTrue="1" operator="equal">
      <formula>"E"</formula>
    </cfRule>
    <cfRule type="cellIs" dxfId="1787" priority="1836" stopIfTrue="1" operator="equal">
      <formula>"P"</formula>
    </cfRule>
  </conditionalFormatting>
  <conditionalFormatting sqref="AL154">
    <cfRule type="cellIs" dxfId="1786" priority="1837" stopIfTrue="1" operator="equal">
      <formula>"E"</formula>
    </cfRule>
    <cfRule type="cellIs" dxfId="1785" priority="1838" stopIfTrue="1" operator="equal">
      <formula>"P"</formula>
    </cfRule>
  </conditionalFormatting>
  <conditionalFormatting sqref="AQ214">
    <cfRule type="cellIs" dxfId="1784" priority="1809" stopIfTrue="1" operator="equal">
      <formula>"E"</formula>
    </cfRule>
    <cfRule type="cellIs" dxfId="1783" priority="1810" stopIfTrue="1" operator="equal">
      <formula>"P"</formula>
    </cfRule>
  </conditionalFormatting>
  <conditionalFormatting sqref="AQ214">
    <cfRule type="cellIs" dxfId="1782" priority="1804" stopIfTrue="1" operator="equal">
      <formula>"P"</formula>
    </cfRule>
    <cfRule type="cellIs" dxfId="1781" priority="1805" stopIfTrue="1" operator="equal">
      <formula>"E"</formula>
    </cfRule>
    <cfRule type="cellIs" dxfId="1780" priority="1806" stopIfTrue="1" operator="equal">
      <formula>"P"</formula>
    </cfRule>
    <cfRule type="cellIs" dxfId="1779" priority="1807" stopIfTrue="1" operator="equal">
      <formula>"E"</formula>
    </cfRule>
    <cfRule type="cellIs" dxfId="1778" priority="1808" stopIfTrue="1" operator="equal">
      <formula>"P"</formula>
    </cfRule>
  </conditionalFormatting>
  <conditionalFormatting sqref="AU214:AV214">
    <cfRule type="cellIs" dxfId="1777" priority="1802" stopIfTrue="1" operator="equal">
      <formula>"E"</formula>
    </cfRule>
    <cfRule type="cellIs" dxfId="1776" priority="1803" stopIfTrue="1" operator="equal">
      <formula>"P"</formula>
    </cfRule>
  </conditionalFormatting>
  <conditionalFormatting sqref="AU214:AV214">
    <cfRule type="cellIs" dxfId="1775" priority="1797" stopIfTrue="1" operator="equal">
      <formula>"P"</formula>
    </cfRule>
    <cfRule type="cellIs" dxfId="1774" priority="1798" stopIfTrue="1" operator="equal">
      <formula>"E"</formula>
    </cfRule>
    <cfRule type="cellIs" dxfId="1773" priority="1799" stopIfTrue="1" operator="equal">
      <formula>"P"</formula>
    </cfRule>
    <cfRule type="cellIs" dxfId="1772" priority="1800" stopIfTrue="1" operator="equal">
      <formula>"E"</formula>
    </cfRule>
    <cfRule type="cellIs" dxfId="1771" priority="1801" stopIfTrue="1" operator="equal">
      <formula>"P"</formula>
    </cfRule>
  </conditionalFormatting>
  <conditionalFormatting sqref="AI204:AQ204">
    <cfRule type="cellIs" dxfId="1770" priority="1463" stopIfTrue="1" operator="equal">
      <formula>"E"</formula>
    </cfRule>
    <cfRule type="cellIs" dxfId="1769" priority="1464" stopIfTrue="1" operator="equal">
      <formula>"P"</formula>
    </cfRule>
  </conditionalFormatting>
  <conditionalFormatting sqref="AK180:AL180">
    <cfRule type="cellIs" dxfId="1768" priority="1778" stopIfTrue="1" operator="equal">
      <formula>"P"</formula>
    </cfRule>
    <cfRule type="cellIs" dxfId="1767" priority="1779" stopIfTrue="1" operator="equal">
      <formula>"E"</formula>
    </cfRule>
    <cfRule type="cellIs" dxfId="1766" priority="1780" stopIfTrue="1" operator="equal">
      <formula>"P"</formula>
    </cfRule>
    <cfRule type="cellIs" dxfId="1765" priority="1781" stopIfTrue="1" operator="equal">
      <formula>"E"</formula>
    </cfRule>
    <cfRule type="cellIs" dxfId="1764" priority="1782" stopIfTrue="1" operator="equal">
      <formula>"P"</formula>
    </cfRule>
  </conditionalFormatting>
  <conditionalFormatting sqref="AL184">
    <cfRule type="cellIs" dxfId="1763" priority="1773" stopIfTrue="1" operator="equal">
      <formula>"P"</formula>
    </cfRule>
    <cfRule type="cellIs" dxfId="1762" priority="1774" stopIfTrue="1" operator="equal">
      <formula>"E"</formula>
    </cfRule>
    <cfRule type="cellIs" dxfId="1761" priority="1775" stopIfTrue="1" operator="equal">
      <formula>"P"</formula>
    </cfRule>
    <cfRule type="cellIs" dxfId="1760" priority="1776" stopIfTrue="1" operator="equal">
      <formula>"E"</formula>
    </cfRule>
    <cfRule type="cellIs" dxfId="1759" priority="1777" stopIfTrue="1" operator="equal">
      <formula>"P"</formula>
    </cfRule>
  </conditionalFormatting>
  <conditionalFormatting sqref="AM192">
    <cfRule type="cellIs" dxfId="1758" priority="1771" stopIfTrue="1" operator="equal">
      <formula>"E"</formula>
    </cfRule>
    <cfRule type="cellIs" dxfId="1757" priority="1772" stopIfTrue="1" operator="equal">
      <formula>"P"</formula>
    </cfRule>
  </conditionalFormatting>
  <conditionalFormatting sqref="AM192">
    <cfRule type="cellIs" dxfId="1756" priority="1766" stopIfTrue="1" operator="equal">
      <formula>"P"</formula>
    </cfRule>
    <cfRule type="cellIs" dxfId="1755" priority="1767" stopIfTrue="1" operator="equal">
      <formula>"E"</formula>
    </cfRule>
    <cfRule type="cellIs" dxfId="1754" priority="1768" stopIfTrue="1" operator="equal">
      <formula>"P"</formula>
    </cfRule>
    <cfRule type="cellIs" dxfId="1753" priority="1769" stopIfTrue="1" operator="equal">
      <formula>"E"</formula>
    </cfRule>
    <cfRule type="cellIs" dxfId="1752" priority="1770" stopIfTrue="1" operator="equal">
      <formula>"P"</formula>
    </cfRule>
  </conditionalFormatting>
  <conditionalFormatting sqref="AQ184">
    <cfRule type="cellIs" dxfId="1751" priority="1761" stopIfTrue="1" operator="equal">
      <formula>"P"</formula>
    </cfRule>
    <cfRule type="cellIs" dxfId="1750" priority="1762" stopIfTrue="1" operator="equal">
      <formula>"E"</formula>
    </cfRule>
    <cfRule type="cellIs" dxfId="1749" priority="1763" stopIfTrue="1" operator="equal">
      <formula>"P"</formula>
    </cfRule>
    <cfRule type="cellIs" dxfId="1748" priority="1764" stopIfTrue="1" operator="equal">
      <formula>"E"</formula>
    </cfRule>
    <cfRule type="cellIs" dxfId="1747" priority="1765" stopIfTrue="1" operator="equal">
      <formula>"P"</formula>
    </cfRule>
  </conditionalFormatting>
  <conditionalFormatting sqref="AO186:AP186">
    <cfRule type="cellIs" dxfId="1746" priority="1756" stopIfTrue="1" operator="equal">
      <formula>"P"</formula>
    </cfRule>
    <cfRule type="cellIs" dxfId="1745" priority="1757" stopIfTrue="1" operator="equal">
      <formula>"E"</formula>
    </cfRule>
    <cfRule type="cellIs" dxfId="1744" priority="1758" stopIfTrue="1" operator="equal">
      <formula>"P"</formula>
    </cfRule>
    <cfRule type="cellIs" dxfId="1743" priority="1759" stopIfTrue="1" operator="equal">
      <formula>"E"</formula>
    </cfRule>
    <cfRule type="cellIs" dxfId="1742" priority="1760" stopIfTrue="1" operator="equal">
      <formula>"P"</formula>
    </cfRule>
  </conditionalFormatting>
  <conditionalFormatting sqref="AQ188">
    <cfRule type="cellIs" dxfId="1741" priority="1754" stopIfTrue="1" operator="equal">
      <formula>"E"</formula>
    </cfRule>
    <cfRule type="cellIs" dxfId="1740" priority="1755" stopIfTrue="1" operator="equal">
      <formula>"P"</formula>
    </cfRule>
  </conditionalFormatting>
  <conditionalFormatting sqref="AQ188">
    <cfRule type="cellIs" dxfId="1739" priority="1749" stopIfTrue="1" operator="equal">
      <formula>"P"</formula>
    </cfRule>
    <cfRule type="cellIs" dxfId="1738" priority="1750" stopIfTrue="1" operator="equal">
      <formula>"E"</formula>
    </cfRule>
    <cfRule type="cellIs" dxfId="1737" priority="1751" stopIfTrue="1" operator="equal">
      <formula>"P"</formula>
    </cfRule>
    <cfRule type="cellIs" dxfId="1736" priority="1752" stopIfTrue="1" operator="equal">
      <formula>"E"</formula>
    </cfRule>
    <cfRule type="cellIs" dxfId="1735" priority="1753" stopIfTrue="1" operator="equal">
      <formula>"P"</formula>
    </cfRule>
  </conditionalFormatting>
  <conditionalFormatting sqref="AQ14">
    <cfRule type="cellIs" dxfId="1734" priority="1725" stopIfTrue="1" operator="equal">
      <formula>"P"</formula>
    </cfRule>
    <cfRule type="cellIs" dxfId="1733" priority="1726" stopIfTrue="1" operator="equal">
      <formula>"E"</formula>
    </cfRule>
    <cfRule type="cellIs" dxfId="1732" priority="1727" stopIfTrue="1" operator="equal">
      <formula>"P"</formula>
    </cfRule>
    <cfRule type="cellIs" dxfId="1731" priority="1728" stopIfTrue="1" operator="equal">
      <formula>"E"</formula>
    </cfRule>
    <cfRule type="cellIs" dxfId="1730" priority="1729" stopIfTrue="1" operator="equal">
      <formula>"P"</formula>
    </cfRule>
  </conditionalFormatting>
  <conditionalFormatting sqref="AO166:AQ166">
    <cfRule type="cellIs" dxfId="1729" priority="1720" stopIfTrue="1" operator="equal">
      <formula>"P"</formula>
    </cfRule>
    <cfRule type="cellIs" dxfId="1728" priority="1721" stopIfTrue="1" operator="equal">
      <formula>"E"</formula>
    </cfRule>
    <cfRule type="cellIs" dxfId="1727" priority="1722" stopIfTrue="1" operator="equal">
      <formula>"P"</formula>
    </cfRule>
    <cfRule type="cellIs" dxfId="1726" priority="1723" stopIfTrue="1" operator="equal">
      <formula>"E"</formula>
    </cfRule>
    <cfRule type="cellIs" dxfId="1725" priority="1724" stopIfTrue="1" operator="equal">
      <formula>"P"</formula>
    </cfRule>
  </conditionalFormatting>
  <conditionalFormatting sqref="AQ168">
    <cfRule type="cellIs" dxfId="1724" priority="1715" stopIfTrue="1" operator="equal">
      <formula>"P"</formula>
    </cfRule>
    <cfRule type="cellIs" dxfId="1723" priority="1716" stopIfTrue="1" operator="equal">
      <formula>"E"</formula>
    </cfRule>
    <cfRule type="cellIs" dxfId="1722" priority="1717" stopIfTrue="1" operator="equal">
      <formula>"P"</formula>
    </cfRule>
    <cfRule type="cellIs" dxfId="1721" priority="1718" stopIfTrue="1" operator="equal">
      <formula>"E"</formula>
    </cfRule>
    <cfRule type="cellIs" dxfId="1720" priority="1719" stopIfTrue="1" operator="equal">
      <formula>"P"</formula>
    </cfRule>
  </conditionalFormatting>
  <conditionalFormatting sqref="AO365:AR366 AO372:AR374 AO368:AR370 AO367:AQ367">
    <cfRule type="cellIs" dxfId="1719" priority="1678" stopIfTrue="1" operator="equal">
      <formula>"P"</formula>
    </cfRule>
    <cfRule type="cellIs" dxfId="1718" priority="1679" stopIfTrue="1" operator="equal">
      <formula>"E"</formula>
    </cfRule>
    <cfRule type="cellIs" dxfId="1717" priority="1680" stopIfTrue="1" operator="equal">
      <formula>"P"</formula>
    </cfRule>
    <cfRule type="cellIs" dxfId="1716" priority="1681" stopIfTrue="1" operator="equal">
      <formula>"E"</formula>
    </cfRule>
    <cfRule type="cellIs" dxfId="1715" priority="1682" stopIfTrue="1" operator="equal">
      <formula>"P"</formula>
    </cfRule>
  </conditionalFormatting>
  <conditionalFormatting sqref="AO363:AR363 AO361:AR361">
    <cfRule type="cellIs" dxfId="1714" priority="1704" stopIfTrue="1" operator="equal">
      <formula>"e"</formula>
    </cfRule>
    <cfRule type="cellIs" dxfId="1713" priority="1705" stopIfTrue="1" operator="equal">
      <formula>"p"</formula>
    </cfRule>
    <cfRule type="cellIs" dxfId="1712" priority="1706" stopIfTrue="1" operator="equal">
      <formula>"e"</formula>
    </cfRule>
  </conditionalFormatting>
  <conditionalFormatting sqref="AO360:AR364">
    <cfRule type="cellIs" dxfId="1711" priority="1699" stopIfTrue="1" operator="equal">
      <formula>"P"</formula>
    </cfRule>
    <cfRule type="cellIs" dxfId="1710" priority="1700" stopIfTrue="1" operator="equal">
      <formula>"E"</formula>
    </cfRule>
    <cfRule type="cellIs" dxfId="1709" priority="1701" stopIfTrue="1" operator="equal">
      <formula>"P"</formula>
    </cfRule>
    <cfRule type="cellIs" dxfId="1708" priority="1702" stopIfTrue="1" operator="equal">
      <formula>"E"</formula>
    </cfRule>
    <cfRule type="cellIs" dxfId="1707" priority="1703" stopIfTrue="1" operator="equal">
      <formula>"P"</formula>
    </cfRule>
  </conditionalFormatting>
  <conditionalFormatting sqref="AO357:AR357">
    <cfRule type="cellIs" dxfId="1706" priority="1712" stopIfTrue="1" operator="equal">
      <formula>"e"</formula>
    </cfRule>
    <cfRule type="cellIs" dxfId="1705" priority="1713" stopIfTrue="1" operator="equal">
      <formula>"p"</formula>
    </cfRule>
    <cfRule type="cellIs" dxfId="1704" priority="1714" stopIfTrue="1" operator="equal">
      <formula>"e"</formula>
    </cfRule>
  </conditionalFormatting>
  <conditionalFormatting sqref="AO357:AR358">
    <cfRule type="cellIs" dxfId="1703" priority="1707" stopIfTrue="1" operator="equal">
      <formula>"P"</formula>
    </cfRule>
    <cfRule type="cellIs" dxfId="1702" priority="1708" stopIfTrue="1" operator="equal">
      <formula>"E"</formula>
    </cfRule>
    <cfRule type="cellIs" dxfId="1701" priority="1709" stopIfTrue="1" operator="equal">
      <formula>"P"</formula>
    </cfRule>
    <cfRule type="cellIs" dxfId="1700" priority="1710" stopIfTrue="1" operator="equal">
      <formula>"E"</formula>
    </cfRule>
    <cfRule type="cellIs" dxfId="1699" priority="1711" stopIfTrue="1" operator="equal">
      <formula>"P"</formula>
    </cfRule>
  </conditionalFormatting>
  <conditionalFormatting sqref="AO359:AR359">
    <cfRule type="cellIs" dxfId="1698" priority="1696" stopIfTrue="1" operator="equal">
      <formula>"e"</formula>
    </cfRule>
    <cfRule type="cellIs" dxfId="1697" priority="1697" stopIfTrue="1" operator="equal">
      <formula>"p"</formula>
    </cfRule>
    <cfRule type="cellIs" dxfId="1696" priority="1698" stopIfTrue="1" operator="equal">
      <formula>"e"</formula>
    </cfRule>
  </conditionalFormatting>
  <conditionalFormatting sqref="AO359:AR359">
    <cfRule type="cellIs" dxfId="1695" priority="1691" stopIfTrue="1" operator="equal">
      <formula>"P"</formula>
    </cfRule>
    <cfRule type="cellIs" dxfId="1694" priority="1692" stopIfTrue="1" operator="equal">
      <formula>"E"</formula>
    </cfRule>
    <cfRule type="cellIs" dxfId="1693" priority="1693" stopIfTrue="1" operator="equal">
      <formula>"P"</formula>
    </cfRule>
    <cfRule type="cellIs" dxfId="1692" priority="1694" stopIfTrue="1" operator="equal">
      <formula>"E"</formula>
    </cfRule>
    <cfRule type="cellIs" dxfId="1691" priority="1695" stopIfTrue="1" operator="equal">
      <formula>"P"</formula>
    </cfRule>
  </conditionalFormatting>
  <conditionalFormatting sqref="AR373 AO373:AP373 AO369:AR369 AO365:AR365">
    <cfRule type="cellIs" dxfId="1690" priority="1686" stopIfTrue="1" operator="equal">
      <formula>"e"</formula>
    </cfRule>
    <cfRule type="cellIs" dxfId="1689" priority="1687" stopIfTrue="1" operator="equal">
      <formula>"p"</formula>
    </cfRule>
    <cfRule type="cellIs" dxfId="1688" priority="1688" stopIfTrue="1" operator="equal">
      <formula>"e"</formula>
    </cfRule>
  </conditionalFormatting>
  <conditionalFormatting sqref="AQ373">
    <cfRule type="cellIs" dxfId="1687" priority="1683" stopIfTrue="1" operator="equal">
      <formula>"e"</formula>
    </cfRule>
    <cfRule type="cellIs" dxfId="1686" priority="1684" stopIfTrue="1" operator="equal">
      <formula>"p"</formula>
    </cfRule>
    <cfRule type="cellIs" dxfId="1685" priority="1685" stopIfTrue="1" operator="equal">
      <formula>"e"</formula>
    </cfRule>
  </conditionalFormatting>
  <conditionalFormatting sqref="AO366:AR366 AO370:AR370 AO374:AR374 AO372:AR372 AO368:AR368 AO367:AQ367">
    <cfRule type="cellIs" dxfId="1684" priority="1689" stopIfTrue="1" operator="equal">
      <formula>"E"</formula>
    </cfRule>
    <cfRule type="cellIs" dxfId="1683" priority="1690" stopIfTrue="1" operator="equal">
      <formula>"P"</formula>
    </cfRule>
  </conditionalFormatting>
  <conditionalFormatting sqref="AO371:AR371">
    <cfRule type="cellIs" dxfId="1682" priority="1675" stopIfTrue="1" operator="equal">
      <formula>"e"</formula>
    </cfRule>
    <cfRule type="cellIs" dxfId="1681" priority="1676" stopIfTrue="1" operator="equal">
      <formula>"p"</formula>
    </cfRule>
    <cfRule type="cellIs" dxfId="1680" priority="1677" stopIfTrue="1" operator="equal">
      <formula>"e"</formula>
    </cfRule>
  </conditionalFormatting>
  <conditionalFormatting sqref="AO371:AR371">
    <cfRule type="cellIs" dxfId="1679" priority="1670" stopIfTrue="1" operator="equal">
      <formula>"P"</formula>
    </cfRule>
    <cfRule type="cellIs" dxfId="1678" priority="1671" stopIfTrue="1" operator="equal">
      <formula>"E"</formula>
    </cfRule>
    <cfRule type="cellIs" dxfId="1677" priority="1672" stopIfTrue="1" operator="equal">
      <formula>"P"</formula>
    </cfRule>
    <cfRule type="cellIs" dxfId="1676" priority="1673" stopIfTrue="1" operator="equal">
      <formula>"E"</formula>
    </cfRule>
    <cfRule type="cellIs" dxfId="1675" priority="1674" stopIfTrue="1" operator="equal">
      <formula>"P"</formula>
    </cfRule>
  </conditionalFormatting>
  <conditionalFormatting sqref="AR367">
    <cfRule type="cellIs" dxfId="1674" priority="1668" stopIfTrue="1" operator="equal">
      <formula>"E"</formula>
    </cfRule>
    <cfRule type="cellIs" dxfId="1673" priority="1669" stopIfTrue="1" operator="equal">
      <formula>"P"</formula>
    </cfRule>
  </conditionalFormatting>
  <conditionalFormatting sqref="AR367">
    <cfRule type="cellIs" dxfId="1672" priority="1663" stopIfTrue="1" operator="equal">
      <formula>"P"</formula>
    </cfRule>
    <cfRule type="cellIs" dxfId="1671" priority="1664" stopIfTrue="1" operator="equal">
      <formula>"E"</formula>
    </cfRule>
    <cfRule type="cellIs" dxfId="1670" priority="1665" stopIfTrue="1" operator="equal">
      <formula>"P"</formula>
    </cfRule>
    <cfRule type="cellIs" dxfId="1669" priority="1666" stopIfTrue="1" operator="equal">
      <formula>"E"</formula>
    </cfRule>
    <cfRule type="cellIs" dxfId="1668" priority="1667" stopIfTrue="1" operator="equal">
      <formula>"P"</formula>
    </cfRule>
  </conditionalFormatting>
  <conditionalFormatting sqref="AO375:AR375 AO377:AR377">
    <cfRule type="cellIs" dxfId="1667" priority="1658" stopIfTrue="1" operator="equal">
      <formula>"e"</formula>
    </cfRule>
    <cfRule type="cellIs" dxfId="1666" priority="1659" stopIfTrue="1" operator="equal">
      <formula>"p"</formula>
    </cfRule>
    <cfRule type="cellIs" dxfId="1665" priority="1660" stopIfTrue="1" operator="equal">
      <formula>"e"</formula>
    </cfRule>
  </conditionalFormatting>
  <conditionalFormatting sqref="AO376:AR376 AO378:AR378">
    <cfRule type="cellIs" dxfId="1664" priority="1661" stopIfTrue="1" operator="equal">
      <formula>"E"</formula>
    </cfRule>
    <cfRule type="cellIs" dxfId="1663" priority="1662" stopIfTrue="1" operator="equal">
      <formula>"P"</formula>
    </cfRule>
  </conditionalFormatting>
  <conditionalFormatting sqref="AO375:AR378">
    <cfRule type="cellIs" dxfId="1662" priority="1653" stopIfTrue="1" operator="equal">
      <formula>"P"</formula>
    </cfRule>
    <cfRule type="cellIs" dxfId="1661" priority="1654" stopIfTrue="1" operator="equal">
      <formula>"E"</formula>
    </cfRule>
    <cfRule type="cellIs" dxfId="1660" priority="1655" stopIfTrue="1" operator="equal">
      <formula>"P"</formula>
    </cfRule>
    <cfRule type="cellIs" dxfId="1659" priority="1656" stopIfTrue="1" operator="equal">
      <formula>"E"</formula>
    </cfRule>
    <cfRule type="cellIs" dxfId="1658" priority="1657" stopIfTrue="1" operator="equal">
      <formula>"P"</formula>
    </cfRule>
  </conditionalFormatting>
  <conditionalFormatting sqref="AO379:AR379">
    <cfRule type="cellIs" dxfId="1657" priority="1648" stopIfTrue="1" operator="equal">
      <formula>"e"</formula>
    </cfRule>
    <cfRule type="cellIs" dxfId="1656" priority="1649" stopIfTrue="1" operator="equal">
      <formula>"p"</formula>
    </cfRule>
    <cfRule type="cellIs" dxfId="1655" priority="1650" stopIfTrue="1" operator="equal">
      <formula>"e"</formula>
    </cfRule>
  </conditionalFormatting>
  <conditionalFormatting sqref="AO380:AR380 AO382:AR382 AO381:AP381">
    <cfRule type="cellIs" dxfId="1654" priority="1651" stopIfTrue="1" operator="equal">
      <formula>"E"</formula>
    </cfRule>
    <cfRule type="cellIs" dxfId="1653" priority="1652" stopIfTrue="1" operator="equal">
      <formula>"P"</formula>
    </cfRule>
  </conditionalFormatting>
  <conditionalFormatting sqref="AO379:AR380 AO382:AR382 AO381:AP381">
    <cfRule type="cellIs" dxfId="1652" priority="1643" stopIfTrue="1" operator="equal">
      <formula>"P"</formula>
    </cfRule>
    <cfRule type="cellIs" dxfId="1651" priority="1644" stopIfTrue="1" operator="equal">
      <formula>"E"</formula>
    </cfRule>
    <cfRule type="cellIs" dxfId="1650" priority="1645" stopIfTrue="1" operator="equal">
      <formula>"P"</formula>
    </cfRule>
    <cfRule type="cellIs" dxfId="1649" priority="1646" stopIfTrue="1" operator="equal">
      <formula>"E"</formula>
    </cfRule>
    <cfRule type="cellIs" dxfId="1648" priority="1647" stopIfTrue="1" operator="equal">
      <formula>"P"</formula>
    </cfRule>
  </conditionalFormatting>
  <conditionalFormatting sqref="AQ381:AR381">
    <cfRule type="cellIs" dxfId="1647" priority="1641" stopIfTrue="1" operator="equal">
      <formula>"E"</formula>
    </cfRule>
    <cfRule type="cellIs" dxfId="1646" priority="1642" stopIfTrue="1" operator="equal">
      <formula>"P"</formula>
    </cfRule>
  </conditionalFormatting>
  <conditionalFormatting sqref="AQ381:AR381">
    <cfRule type="cellIs" dxfId="1645" priority="1636" stopIfTrue="1" operator="equal">
      <formula>"P"</formula>
    </cfRule>
    <cfRule type="cellIs" dxfId="1644" priority="1637" stopIfTrue="1" operator="equal">
      <formula>"E"</formula>
    </cfRule>
    <cfRule type="cellIs" dxfId="1643" priority="1638" stopIfTrue="1" operator="equal">
      <formula>"P"</formula>
    </cfRule>
    <cfRule type="cellIs" dxfId="1642" priority="1639" stopIfTrue="1" operator="equal">
      <formula>"E"</formula>
    </cfRule>
    <cfRule type="cellIs" dxfId="1641" priority="1640" stopIfTrue="1" operator="equal">
      <formula>"P"</formula>
    </cfRule>
  </conditionalFormatting>
  <conditionalFormatting sqref="AO383:AR383">
    <cfRule type="cellIs" dxfId="1640" priority="1631" stopIfTrue="1" operator="equal">
      <formula>"e"</formula>
    </cfRule>
    <cfRule type="cellIs" dxfId="1639" priority="1632" stopIfTrue="1" operator="equal">
      <formula>"p"</formula>
    </cfRule>
    <cfRule type="cellIs" dxfId="1638" priority="1633" stopIfTrue="1" operator="equal">
      <formula>"e"</formula>
    </cfRule>
  </conditionalFormatting>
  <conditionalFormatting sqref="AO384:AR384">
    <cfRule type="cellIs" dxfId="1637" priority="1634" stopIfTrue="1" operator="equal">
      <formula>"E"</formula>
    </cfRule>
    <cfRule type="cellIs" dxfId="1636" priority="1635" stopIfTrue="1" operator="equal">
      <formula>"P"</formula>
    </cfRule>
  </conditionalFormatting>
  <conditionalFormatting sqref="AO383:AR384">
    <cfRule type="cellIs" dxfId="1635" priority="1626" stopIfTrue="1" operator="equal">
      <formula>"P"</formula>
    </cfRule>
    <cfRule type="cellIs" dxfId="1634" priority="1627" stopIfTrue="1" operator="equal">
      <formula>"E"</formula>
    </cfRule>
    <cfRule type="cellIs" dxfId="1633" priority="1628" stopIfTrue="1" operator="equal">
      <formula>"P"</formula>
    </cfRule>
    <cfRule type="cellIs" dxfId="1632" priority="1629" stopIfTrue="1" operator="equal">
      <formula>"E"</formula>
    </cfRule>
    <cfRule type="cellIs" dxfId="1631" priority="1630" stopIfTrue="1" operator="equal">
      <formula>"P"</formula>
    </cfRule>
  </conditionalFormatting>
  <conditionalFormatting sqref="AO397:AP397 AR397">
    <cfRule type="cellIs" dxfId="1630" priority="1621" stopIfTrue="1" operator="equal">
      <formula>"e"</formula>
    </cfRule>
    <cfRule type="cellIs" dxfId="1629" priority="1622" stopIfTrue="1" operator="equal">
      <formula>"p"</formula>
    </cfRule>
    <cfRule type="cellIs" dxfId="1628" priority="1623" stopIfTrue="1" operator="equal">
      <formula>"e"</formula>
    </cfRule>
  </conditionalFormatting>
  <conditionalFormatting sqref="AO398:AR398">
    <cfRule type="cellIs" dxfId="1627" priority="1624" stopIfTrue="1" operator="equal">
      <formula>"E"</formula>
    </cfRule>
    <cfRule type="cellIs" dxfId="1626" priority="1625" stopIfTrue="1" operator="equal">
      <formula>"P"</formula>
    </cfRule>
  </conditionalFormatting>
  <conditionalFormatting sqref="AO398:AR398 AO397:AP397 AR397">
    <cfRule type="cellIs" dxfId="1625" priority="1616" stopIfTrue="1" operator="equal">
      <formula>"P"</formula>
    </cfRule>
    <cfRule type="cellIs" dxfId="1624" priority="1617" stopIfTrue="1" operator="equal">
      <formula>"E"</formula>
    </cfRule>
    <cfRule type="cellIs" dxfId="1623" priority="1618" stopIfTrue="1" operator="equal">
      <formula>"P"</formula>
    </cfRule>
    <cfRule type="cellIs" dxfId="1622" priority="1619" stopIfTrue="1" operator="equal">
      <formula>"E"</formula>
    </cfRule>
    <cfRule type="cellIs" dxfId="1621" priority="1620" stopIfTrue="1" operator="equal">
      <formula>"P"</formula>
    </cfRule>
  </conditionalFormatting>
  <conditionalFormatting sqref="AQ397">
    <cfRule type="cellIs" dxfId="1620" priority="1613" stopIfTrue="1" operator="equal">
      <formula>"e"</formula>
    </cfRule>
    <cfRule type="cellIs" dxfId="1619" priority="1614" stopIfTrue="1" operator="equal">
      <formula>"p"</formula>
    </cfRule>
    <cfRule type="cellIs" dxfId="1618" priority="1615" stopIfTrue="1" operator="equal">
      <formula>"e"</formula>
    </cfRule>
  </conditionalFormatting>
  <conditionalFormatting sqref="AQ397">
    <cfRule type="cellIs" dxfId="1617" priority="1608" stopIfTrue="1" operator="equal">
      <formula>"P"</formula>
    </cfRule>
    <cfRule type="cellIs" dxfId="1616" priority="1609" stopIfTrue="1" operator="equal">
      <formula>"E"</formula>
    </cfRule>
    <cfRule type="cellIs" dxfId="1615" priority="1610" stopIfTrue="1" operator="equal">
      <formula>"P"</formula>
    </cfRule>
    <cfRule type="cellIs" dxfId="1614" priority="1611" stopIfTrue="1" operator="equal">
      <formula>"E"</formula>
    </cfRule>
    <cfRule type="cellIs" dxfId="1613" priority="1612" stopIfTrue="1" operator="equal">
      <formula>"P"</formula>
    </cfRule>
  </conditionalFormatting>
  <conditionalFormatting sqref="AO399:AR399">
    <cfRule type="cellIs" dxfId="1612" priority="1605" stopIfTrue="1" operator="equal">
      <formula>"e"</formula>
    </cfRule>
    <cfRule type="cellIs" dxfId="1611" priority="1606" stopIfTrue="1" operator="equal">
      <formula>"p"</formula>
    </cfRule>
    <cfRule type="cellIs" dxfId="1610" priority="1607" stopIfTrue="1" operator="equal">
      <formula>"e"</formula>
    </cfRule>
  </conditionalFormatting>
  <conditionalFormatting sqref="AO399:AR399">
    <cfRule type="cellIs" dxfId="1609" priority="1600" stopIfTrue="1" operator="equal">
      <formula>"P"</formula>
    </cfRule>
    <cfRule type="cellIs" dxfId="1608" priority="1601" stopIfTrue="1" operator="equal">
      <formula>"E"</formula>
    </cfRule>
    <cfRule type="cellIs" dxfId="1607" priority="1602" stopIfTrue="1" operator="equal">
      <formula>"P"</formula>
    </cfRule>
    <cfRule type="cellIs" dxfId="1606" priority="1603" stopIfTrue="1" operator="equal">
      <formula>"E"</formula>
    </cfRule>
    <cfRule type="cellIs" dxfId="1605" priority="1604" stopIfTrue="1" operator="equal">
      <formula>"P"</formula>
    </cfRule>
  </conditionalFormatting>
  <conditionalFormatting sqref="O261:P261">
    <cfRule type="cellIs" dxfId="1604" priority="1595" stopIfTrue="1" operator="equal">
      <formula>"e"</formula>
    </cfRule>
    <cfRule type="cellIs" dxfId="1603" priority="1596" stopIfTrue="1" operator="equal">
      <formula>"p"</formula>
    </cfRule>
    <cfRule type="cellIs" dxfId="1602" priority="1597" stopIfTrue="1" operator="equal">
      <formula>"e"</formula>
    </cfRule>
  </conditionalFormatting>
  <conditionalFormatting sqref="O264:P270 O262:P262">
    <cfRule type="cellIs" dxfId="1601" priority="1598" stopIfTrue="1" operator="equal">
      <formula>"E"</formula>
    </cfRule>
    <cfRule type="cellIs" dxfId="1600" priority="1599" stopIfTrue="1" operator="equal">
      <formula>"P"</formula>
    </cfRule>
  </conditionalFormatting>
  <conditionalFormatting sqref="O258:P271">
    <cfRule type="cellIs" dxfId="1599" priority="1590" stopIfTrue="1" operator="equal">
      <formula>"P"</formula>
    </cfRule>
    <cfRule type="cellIs" dxfId="1598" priority="1591" stopIfTrue="1" operator="equal">
      <formula>"E"</formula>
    </cfRule>
    <cfRule type="cellIs" dxfId="1597" priority="1592" stopIfTrue="1" operator="equal">
      <formula>"P"</formula>
    </cfRule>
    <cfRule type="cellIs" dxfId="1596" priority="1593" stopIfTrue="1" operator="equal">
      <formula>"E"</formula>
    </cfRule>
    <cfRule type="cellIs" dxfId="1595" priority="1594" stopIfTrue="1" operator="equal">
      <formula>"P"</formula>
    </cfRule>
  </conditionalFormatting>
  <conditionalFormatting sqref="O271:P271">
    <cfRule type="cellIs" dxfId="1594" priority="1585" stopIfTrue="1" operator="equal">
      <formula>"e"</formula>
    </cfRule>
    <cfRule type="cellIs" dxfId="1593" priority="1586" stopIfTrue="1" operator="equal">
      <formula>"p"</formula>
    </cfRule>
    <cfRule type="cellIs" dxfId="1592" priority="1587" stopIfTrue="1" operator="equal">
      <formula>"e"</formula>
    </cfRule>
  </conditionalFormatting>
  <conditionalFormatting sqref="P258:P260 O272:P272">
    <cfRule type="cellIs" dxfId="1591" priority="1588" stopIfTrue="1" operator="equal">
      <formula>"E"</formula>
    </cfRule>
    <cfRule type="cellIs" dxfId="1590" priority="1589" stopIfTrue="1" operator="equal">
      <formula>"P"</formula>
    </cfRule>
  </conditionalFormatting>
  <conditionalFormatting sqref="O263">
    <cfRule type="cellIs" dxfId="1589" priority="1582" stopIfTrue="1" operator="equal">
      <formula>"e"</formula>
    </cfRule>
    <cfRule type="cellIs" dxfId="1588" priority="1583" stopIfTrue="1" operator="equal">
      <formula>"p"</formula>
    </cfRule>
    <cfRule type="cellIs" dxfId="1587" priority="1584" stopIfTrue="1" operator="equal">
      <formula>"e"</formula>
    </cfRule>
  </conditionalFormatting>
  <conditionalFormatting sqref="P263">
    <cfRule type="cellIs" dxfId="1586" priority="1579" stopIfTrue="1" operator="equal">
      <formula>"e"</formula>
    </cfRule>
    <cfRule type="cellIs" dxfId="1585" priority="1580" stopIfTrue="1" operator="equal">
      <formula>"p"</formula>
    </cfRule>
    <cfRule type="cellIs" dxfId="1584" priority="1581" stopIfTrue="1" operator="equal">
      <formula>"e"</formula>
    </cfRule>
  </conditionalFormatting>
  <conditionalFormatting sqref="O272:P272">
    <cfRule type="cellIs" dxfId="1583" priority="1574" stopIfTrue="1" operator="equal">
      <formula>"P"</formula>
    </cfRule>
    <cfRule type="cellIs" dxfId="1582" priority="1575" stopIfTrue="1" operator="equal">
      <formula>"E"</formula>
    </cfRule>
    <cfRule type="cellIs" dxfId="1581" priority="1576" stopIfTrue="1" operator="equal">
      <formula>"P"</formula>
    </cfRule>
    <cfRule type="cellIs" dxfId="1580" priority="1577" stopIfTrue="1" operator="equal">
      <formula>"E"</formula>
    </cfRule>
    <cfRule type="cellIs" dxfId="1579" priority="1578" stopIfTrue="1" operator="equal">
      <formula>"P"</formula>
    </cfRule>
  </conditionalFormatting>
  <conditionalFormatting sqref="S261:T261">
    <cfRule type="cellIs" dxfId="1578" priority="1569" stopIfTrue="1" operator="equal">
      <formula>"e"</formula>
    </cfRule>
    <cfRule type="cellIs" dxfId="1577" priority="1570" stopIfTrue="1" operator="equal">
      <formula>"p"</formula>
    </cfRule>
    <cfRule type="cellIs" dxfId="1576" priority="1571" stopIfTrue="1" operator="equal">
      <formula>"e"</formula>
    </cfRule>
  </conditionalFormatting>
  <conditionalFormatting sqref="S264:T270 S262:T262">
    <cfRule type="cellIs" dxfId="1575" priority="1572" stopIfTrue="1" operator="equal">
      <formula>"E"</formula>
    </cfRule>
    <cfRule type="cellIs" dxfId="1574" priority="1573" stopIfTrue="1" operator="equal">
      <formula>"P"</formula>
    </cfRule>
  </conditionalFormatting>
  <conditionalFormatting sqref="S258:T271">
    <cfRule type="cellIs" dxfId="1573" priority="1564" stopIfTrue="1" operator="equal">
      <formula>"P"</formula>
    </cfRule>
    <cfRule type="cellIs" dxfId="1572" priority="1565" stopIfTrue="1" operator="equal">
      <formula>"E"</formula>
    </cfRule>
    <cfRule type="cellIs" dxfId="1571" priority="1566" stopIfTrue="1" operator="equal">
      <formula>"P"</formula>
    </cfRule>
    <cfRule type="cellIs" dxfId="1570" priority="1567" stopIfTrue="1" operator="equal">
      <formula>"E"</formula>
    </cfRule>
    <cfRule type="cellIs" dxfId="1569" priority="1568" stopIfTrue="1" operator="equal">
      <formula>"P"</formula>
    </cfRule>
  </conditionalFormatting>
  <conditionalFormatting sqref="S271:T271">
    <cfRule type="cellIs" dxfId="1568" priority="1559" stopIfTrue="1" operator="equal">
      <formula>"e"</formula>
    </cfRule>
    <cfRule type="cellIs" dxfId="1567" priority="1560" stopIfTrue="1" operator="equal">
      <formula>"p"</formula>
    </cfRule>
    <cfRule type="cellIs" dxfId="1566" priority="1561" stopIfTrue="1" operator="equal">
      <formula>"e"</formula>
    </cfRule>
  </conditionalFormatting>
  <conditionalFormatting sqref="T258:T260 S272:T272">
    <cfRule type="cellIs" dxfId="1565" priority="1562" stopIfTrue="1" operator="equal">
      <formula>"E"</formula>
    </cfRule>
    <cfRule type="cellIs" dxfId="1564" priority="1563" stopIfTrue="1" operator="equal">
      <formula>"P"</formula>
    </cfRule>
  </conditionalFormatting>
  <conditionalFormatting sqref="S263">
    <cfRule type="cellIs" dxfId="1563" priority="1556" stopIfTrue="1" operator="equal">
      <formula>"e"</formula>
    </cfRule>
    <cfRule type="cellIs" dxfId="1562" priority="1557" stopIfTrue="1" operator="equal">
      <formula>"p"</formula>
    </cfRule>
    <cfRule type="cellIs" dxfId="1561" priority="1558" stopIfTrue="1" operator="equal">
      <formula>"e"</formula>
    </cfRule>
  </conditionalFormatting>
  <conditionalFormatting sqref="T263">
    <cfRule type="cellIs" dxfId="1560" priority="1553" stopIfTrue="1" operator="equal">
      <formula>"e"</formula>
    </cfRule>
    <cfRule type="cellIs" dxfId="1559" priority="1554" stopIfTrue="1" operator="equal">
      <formula>"p"</formula>
    </cfRule>
    <cfRule type="cellIs" dxfId="1558" priority="1555" stopIfTrue="1" operator="equal">
      <formula>"e"</formula>
    </cfRule>
  </conditionalFormatting>
  <conditionalFormatting sqref="S272:T272">
    <cfRule type="cellIs" dxfId="1557" priority="1548" stopIfTrue="1" operator="equal">
      <formula>"P"</formula>
    </cfRule>
    <cfRule type="cellIs" dxfId="1556" priority="1549" stopIfTrue="1" operator="equal">
      <formula>"E"</formula>
    </cfRule>
    <cfRule type="cellIs" dxfId="1555" priority="1550" stopIfTrue="1" operator="equal">
      <formula>"P"</formula>
    </cfRule>
    <cfRule type="cellIs" dxfId="1554" priority="1551" stopIfTrue="1" operator="equal">
      <formula>"E"</formula>
    </cfRule>
    <cfRule type="cellIs" dxfId="1553" priority="1552" stopIfTrue="1" operator="equal">
      <formula>"P"</formula>
    </cfRule>
  </conditionalFormatting>
  <conditionalFormatting sqref="AI213:AQ213 O213:AD213 O203:AD203 O205:AD205 O211:AD211 O207:AD207 O209:AD209">
    <cfRule type="cellIs" dxfId="1552" priority="1543" stopIfTrue="1" operator="equal">
      <formula>"e"</formula>
    </cfRule>
    <cfRule type="cellIs" dxfId="1551" priority="1544" stopIfTrue="1" operator="equal">
      <formula>"p"</formula>
    </cfRule>
    <cfRule type="cellIs" dxfId="1550" priority="1545" stopIfTrue="1" operator="equal">
      <formula>"e"</formula>
    </cfRule>
  </conditionalFormatting>
  <conditionalFormatting sqref="T212:U212 O204:AD204 O206:AD206 O208:AD208 Y212:AD212 O210:AD210">
    <cfRule type="cellIs" dxfId="1549" priority="1546" stopIfTrue="1" operator="equal">
      <formula>"E"</formula>
    </cfRule>
    <cfRule type="cellIs" dxfId="1548" priority="1547" stopIfTrue="1" operator="equal">
      <formula>"P"</formula>
    </cfRule>
  </conditionalFormatting>
  <conditionalFormatting sqref="AI213:AQ213 T212:U212 O213:X213 O211:X211 O203:AD210 Y211:AD213">
    <cfRule type="cellIs" dxfId="1547" priority="1538" stopIfTrue="1" operator="equal">
      <formula>"P"</formula>
    </cfRule>
    <cfRule type="cellIs" dxfId="1546" priority="1539" stopIfTrue="1" operator="equal">
      <formula>"E"</formula>
    </cfRule>
    <cfRule type="cellIs" dxfId="1545" priority="1540" stopIfTrue="1" operator="equal">
      <formula>"P"</formula>
    </cfRule>
    <cfRule type="cellIs" dxfId="1544" priority="1541" stopIfTrue="1" operator="equal">
      <formula>"E"</formula>
    </cfRule>
    <cfRule type="cellIs" dxfId="1543" priority="1542" stopIfTrue="1" operator="equal">
      <formula>"P"</formula>
    </cfRule>
  </conditionalFormatting>
  <conditionalFormatting sqref="AI213">
    <cfRule type="cellIs" dxfId="1542" priority="1535" stopIfTrue="1" operator="equal">
      <formula>"e"</formula>
    </cfRule>
    <cfRule type="cellIs" dxfId="1541" priority="1536" stopIfTrue="1" operator="equal">
      <formula>"p"</formula>
    </cfRule>
    <cfRule type="cellIs" dxfId="1540" priority="1537" stopIfTrue="1" operator="equal">
      <formula>"e"</formula>
    </cfRule>
  </conditionalFormatting>
  <conditionalFormatting sqref="AE213 AG213:AH213">
    <cfRule type="cellIs" dxfId="1539" priority="1532" stopIfTrue="1" operator="equal">
      <formula>"e"</formula>
    </cfRule>
    <cfRule type="cellIs" dxfId="1538" priority="1533" stopIfTrue="1" operator="equal">
      <formula>"p"</formula>
    </cfRule>
    <cfRule type="cellIs" dxfId="1537" priority="1534" stopIfTrue="1" operator="equal">
      <formula>"e"</formula>
    </cfRule>
  </conditionalFormatting>
  <conditionalFormatting sqref="AE213 AG213:AH213">
    <cfRule type="cellIs" dxfId="1536" priority="1527" stopIfTrue="1" operator="equal">
      <formula>"P"</formula>
    </cfRule>
    <cfRule type="cellIs" dxfId="1535" priority="1528" stopIfTrue="1" operator="equal">
      <formula>"E"</formula>
    </cfRule>
    <cfRule type="cellIs" dxfId="1534" priority="1529" stopIfTrue="1" operator="equal">
      <formula>"P"</formula>
    </cfRule>
    <cfRule type="cellIs" dxfId="1533" priority="1530" stopIfTrue="1" operator="equal">
      <formula>"E"</formula>
    </cfRule>
    <cfRule type="cellIs" dxfId="1532" priority="1531" stopIfTrue="1" operator="equal">
      <formula>"P"</formula>
    </cfRule>
  </conditionalFormatting>
  <conditionalFormatting sqref="W211">
    <cfRule type="cellIs" dxfId="1531" priority="1503" stopIfTrue="1" operator="equal">
      <formula>"e"</formula>
    </cfRule>
    <cfRule type="cellIs" dxfId="1530" priority="1504" stopIfTrue="1" operator="equal">
      <formula>"p"</formula>
    </cfRule>
    <cfRule type="cellIs" dxfId="1529" priority="1505" stopIfTrue="1" operator="equal">
      <formula>"e"</formula>
    </cfRule>
  </conditionalFormatting>
  <conditionalFormatting sqref="AA211">
    <cfRule type="cellIs" dxfId="1528" priority="1500" stopIfTrue="1" operator="equal">
      <formula>"e"</formula>
    </cfRule>
    <cfRule type="cellIs" dxfId="1527" priority="1501" stopIfTrue="1" operator="equal">
      <formula>"p"</formula>
    </cfRule>
    <cfRule type="cellIs" dxfId="1526" priority="1502" stopIfTrue="1" operator="equal">
      <formula>"e"</formula>
    </cfRule>
  </conditionalFormatting>
  <conditionalFormatting sqref="AR213:AU213">
    <cfRule type="cellIs" dxfId="1525" priority="1524" stopIfTrue="1" operator="equal">
      <formula>"e"</formula>
    </cfRule>
    <cfRule type="cellIs" dxfId="1524" priority="1525" stopIfTrue="1" operator="equal">
      <formula>"p"</formula>
    </cfRule>
    <cfRule type="cellIs" dxfId="1523" priority="1526" stopIfTrue="1" operator="equal">
      <formula>"e"</formula>
    </cfRule>
  </conditionalFormatting>
  <conditionalFormatting sqref="AR213:AU213">
    <cfRule type="cellIs" dxfId="1522" priority="1519" stopIfTrue="1" operator="equal">
      <formula>"P"</formula>
    </cfRule>
    <cfRule type="cellIs" dxfId="1521" priority="1520" stopIfTrue="1" operator="equal">
      <formula>"E"</formula>
    </cfRule>
    <cfRule type="cellIs" dxfId="1520" priority="1521" stopIfTrue="1" operator="equal">
      <formula>"P"</formula>
    </cfRule>
    <cfRule type="cellIs" dxfId="1519" priority="1522" stopIfTrue="1" operator="equal">
      <formula>"E"</formula>
    </cfRule>
    <cfRule type="cellIs" dxfId="1518" priority="1523" stopIfTrue="1" operator="equal">
      <formula>"P"</formula>
    </cfRule>
  </conditionalFormatting>
  <conditionalFormatting sqref="AR207:AU207">
    <cfRule type="cellIs" dxfId="1517" priority="1340" stopIfTrue="1" operator="equal">
      <formula>"e"</formula>
    </cfRule>
    <cfRule type="cellIs" dxfId="1516" priority="1341" stopIfTrue="1" operator="equal">
      <formula>"p"</formula>
    </cfRule>
    <cfRule type="cellIs" dxfId="1515" priority="1342" stopIfTrue="1" operator="equal">
      <formula>"e"</formula>
    </cfRule>
  </conditionalFormatting>
  <conditionalFormatting sqref="AI211:AQ211">
    <cfRule type="cellIs" dxfId="1514" priority="1514" stopIfTrue="1" operator="equal">
      <formula>"e"</formula>
    </cfRule>
    <cfRule type="cellIs" dxfId="1513" priority="1515" stopIfTrue="1" operator="equal">
      <formula>"p"</formula>
    </cfRule>
    <cfRule type="cellIs" dxfId="1512" priority="1516" stopIfTrue="1" operator="equal">
      <formula>"e"</formula>
    </cfRule>
  </conditionalFormatting>
  <conditionalFormatting sqref="O212:S212 AI212:AQ212 V212:W212">
    <cfRule type="cellIs" dxfId="1511" priority="1517" stopIfTrue="1" operator="equal">
      <formula>"E"</formula>
    </cfRule>
    <cfRule type="cellIs" dxfId="1510" priority="1518" stopIfTrue="1" operator="equal">
      <formula>"P"</formula>
    </cfRule>
  </conditionalFormatting>
  <conditionalFormatting sqref="AI211:AQ212 O212:S212 V212:W212">
    <cfRule type="cellIs" dxfId="1509" priority="1509" stopIfTrue="1" operator="equal">
      <formula>"P"</formula>
    </cfRule>
    <cfRule type="cellIs" dxfId="1508" priority="1510" stopIfTrue="1" operator="equal">
      <formula>"E"</formula>
    </cfRule>
    <cfRule type="cellIs" dxfId="1507" priority="1511" stopIfTrue="1" operator="equal">
      <formula>"P"</formula>
    </cfRule>
    <cfRule type="cellIs" dxfId="1506" priority="1512" stopIfTrue="1" operator="equal">
      <formula>"E"</formula>
    </cfRule>
    <cfRule type="cellIs" dxfId="1505" priority="1513" stopIfTrue="1" operator="equal">
      <formula>"P"</formula>
    </cfRule>
  </conditionalFormatting>
  <conditionalFormatting sqref="R211">
    <cfRule type="cellIs" dxfId="1504" priority="1506" stopIfTrue="1" operator="equal">
      <formula>"e"</formula>
    </cfRule>
    <cfRule type="cellIs" dxfId="1503" priority="1507" stopIfTrue="1" operator="equal">
      <formula>"p"</formula>
    </cfRule>
    <cfRule type="cellIs" dxfId="1502" priority="1508" stopIfTrue="1" operator="equal">
      <formula>"e"</formula>
    </cfRule>
  </conditionalFormatting>
  <conditionalFormatting sqref="O211:Q211">
    <cfRule type="cellIs" dxfId="1501" priority="1497" stopIfTrue="1" operator="equal">
      <formula>"e"</formula>
    </cfRule>
    <cfRule type="cellIs" dxfId="1500" priority="1498" stopIfTrue="1" operator="equal">
      <formula>"p"</formula>
    </cfRule>
    <cfRule type="cellIs" dxfId="1499" priority="1499" stopIfTrue="1" operator="equal">
      <formula>"e"</formula>
    </cfRule>
  </conditionalFormatting>
  <conditionalFormatting sqref="AI211:AL211">
    <cfRule type="cellIs" dxfId="1498" priority="1494" stopIfTrue="1" operator="equal">
      <formula>"e"</formula>
    </cfRule>
    <cfRule type="cellIs" dxfId="1497" priority="1495" stopIfTrue="1" operator="equal">
      <formula>"p"</formula>
    </cfRule>
    <cfRule type="cellIs" dxfId="1496" priority="1496" stopIfTrue="1" operator="equal">
      <formula>"e"</formula>
    </cfRule>
  </conditionalFormatting>
  <conditionalFormatting sqref="AM211:AQ211">
    <cfRule type="cellIs" dxfId="1495" priority="1491" stopIfTrue="1" operator="equal">
      <formula>"e"</formula>
    </cfRule>
    <cfRule type="cellIs" dxfId="1494" priority="1492" stopIfTrue="1" operator="equal">
      <formula>"p"</formula>
    </cfRule>
    <cfRule type="cellIs" dxfId="1493" priority="1493" stopIfTrue="1" operator="equal">
      <formula>"e"</formula>
    </cfRule>
  </conditionalFormatting>
  <conditionalFormatting sqref="AE211 AH211">
    <cfRule type="cellIs" dxfId="1492" priority="1486" stopIfTrue="1" operator="equal">
      <formula>"e"</formula>
    </cfRule>
    <cfRule type="cellIs" dxfId="1491" priority="1487" stopIfTrue="1" operator="equal">
      <formula>"p"</formula>
    </cfRule>
    <cfRule type="cellIs" dxfId="1490" priority="1488" stopIfTrue="1" operator="equal">
      <formula>"e"</formula>
    </cfRule>
  </conditionalFormatting>
  <conditionalFormatting sqref="AE212:AH212">
    <cfRule type="cellIs" dxfId="1489" priority="1489" stopIfTrue="1" operator="equal">
      <formula>"E"</formula>
    </cfRule>
    <cfRule type="cellIs" dxfId="1488" priority="1490" stopIfTrue="1" operator="equal">
      <formula>"P"</formula>
    </cfRule>
  </conditionalFormatting>
  <conditionalFormatting sqref="AE212:AH212 AE211 AH211">
    <cfRule type="cellIs" dxfId="1487" priority="1481" stopIfTrue="1" operator="equal">
      <formula>"P"</formula>
    </cfRule>
    <cfRule type="cellIs" dxfId="1486" priority="1482" stopIfTrue="1" operator="equal">
      <formula>"E"</formula>
    </cfRule>
    <cfRule type="cellIs" dxfId="1485" priority="1483" stopIfTrue="1" operator="equal">
      <formula>"P"</formula>
    </cfRule>
    <cfRule type="cellIs" dxfId="1484" priority="1484" stopIfTrue="1" operator="equal">
      <formula>"E"</formula>
    </cfRule>
    <cfRule type="cellIs" dxfId="1483" priority="1485" stopIfTrue="1" operator="equal">
      <formula>"P"</formula>
    </cfRule>
  </conditionalFormatting>
  <conditionalFormatting sqref="AE211">
    <cfRule type="cellIs" dxfId="1482" priority="1478" stopIfTrue="1" operator="equal">
      <formula>"e"</formula>
    </cfRule>
    <cfRule type="cellIs" dxfId="1481" priority="1479" stopIfTrue="1" operator="equal">
      <formula>"p"</formula>
    </cfRule>
    <cfRule type="cellIs" dxfId="1480" priority="1480" stopIfTrue="1" operator="equal">
      <formula>"e"</formula>
    </cfRule>
  </conditionalFormatting>
  <conditionalFormatting sqref="AR211 AU211">
    <cfRule type="cellIs" dxfId="1479" priority="1473" stopIfTrue="1" operator="equal">
      <formula>"e"</formula>
    </cfRule>
    <cfRule type="cellIs" dxfId="1478" priority="1474" stopIfTrue="1" operator="equal">
      <formula>"p"</formula>
    </cfRule>
    <cfRule type="cellIs" dxfId="1477" priority="1475" stopIfTrue="1" operator="equal">
      <formula>"e"</formula>
    </cfRule>
  </conditionalFormatting>
  <conditionalFormatting sqref="AR212:AU212">
    <cfRule type="cellIs" dxfId="1476" priority="1476" stopIfTrue="1" operator="equal">
      <formula>"E"</formula>
    </cfRule>
    <cfRule type="cellIs" dxfId="1475" priority="1477" stopIfTrue="1" operator="equal">
      <formula>"P"</formula>
    </cfRule>
  </conditionalFormatting>
  <conditionalFormatting sqref="AR212:AU212 AR211 AU211">
    <cfRule type="cellIs" dxfId="1474" priority="1468" stopIfTrue="1" operator="equal">
      <formula>"P"</formula>
    </cfRule>
    <cfRule type="cellIs" dxfId="1473" priority="1469" stopIfTrue="1" operator="equal">
      <formula>"E"</formula>
    </cfRule>
    <cfRule type="cellIs" dxfId="1472" priority="1470" stopIfTrue="1" operator="equal">
      <formula>"P"</formula>
    </cfRule>
    <cfRule type="cellIs" dxfId="1471" priority="1471" stopIfTrue="1" operator="equal">
      <formula>"E"</formula>
    </cfRule>
    <cfRule type="cellIs" dxfId="1470" priority="1472" stopIfTrue="1" operator="equal">
      <formula>"P"</formula>
    </cfRule>
  </conditionalFormatting>
  <conditionalFormatting sqref="AR211">
    <cfRule type="cellIs" dxfId="1469" priority="1465" stopIfTrue="1" operator="equal">
      <formula>"e"</formula>
    </cfRule>
    <cfRule type="cellIs" dxfId="1468" priority="1466" stopIfTrue="1" operator="equal">
      <formula>"p"</formula>
    </cfRule>
    <cfRule type="cellIs" dxfId="1467" priority="1467" stopIfTrue="1" operator="equal">
      <formula>"e"</formula>
    </cfRule>
  </conditionalFormatting>
  <conditionalFormatting sqref="AK203:AQ203">
    <cfRule type="cellIs" dxfId="1466" priority="1460" stopIfTrue="1" operator="equal">
      <formula>"e"</formula>
    </cfRule>
    <cfRule type="cellIs" dxfId="1465" priority="1461" stopIfTrue="1" operator="equal">
      <formula>"p"</formula>
    </cfRule>
    <cfRule type="cellIs" dxfId="1464" priority="1462" stopIfTrue="1" operator="equal">
      <formula>"e"</formula>
    </cfRule>
  </conditionalFormatting>
  <conditionalFormatting sqref="AI204:AQ204 AK203:AQ203">
    <cfRule type="cellIs" dxfId="1463" priority="1455" stopIfTrue="1" operator="equal">
      <formula>"P"</formula>
    </cfRule>
    <cfRule type="cellIs" dxfId="1462" priority="1456" stopIfTrue="1" operator="equal">
      <formula>"E"</formula>
    </cfRule>
    <cfRule type="cellIs" dxfId="1461" priority="1457" stopIfTrue="1" operator="equal">
      <formula>"P"</formula>
    </cfRule>
    <cfRule type="cellIs" dxfId="1460" priority="1458" stopIfTrue="1" operator="equal">
      <formula>"E"</formula>
    </cfRule>
    <cfRule type="cellIs" dxfId="1459" priority="1459" stopIfTrue="1" operator="equal">
      <formula>"P"</formula>
    </cfRule>
  </conditionalFormatting>
  <conditionalFormatting sqref="AE203:AH203">
    <cfRule type="cellIs" dxfId="1458" priority="1450" stopIfTrue="1" operator="equal">
      <formula>"e"</formula>
    </cfRule>
    <cfRule type="cellIs" dxfId="1457" priority="1451" stopIfTrue="1" operator="equal">
      <formula>"p"</formula>
    </cfRule>
    <cfRule type="cellIs" dxfId="1456" priority="1452" stopIfTrue="1" operator="equal">
      <formula>"e"</formula>
    </cfRule>
  </conditionalFormatting>
  <conditionalFormatting sqref="AE204:AH204">
    <cfRule type="cellIs" dxfId="1455" priority="1453" stopIfTrue="1" operator="equal">
      <formula>"E"</formula>
    </cfRule>
    <cfRule type="cellIs" dxfId="1454" priority="1454" stopIfTrue="1" operator="equal">
      <formula>"P"</formula>
    </cfRule>
  </conditionalFormatting>
  <conditionalFormatting sqref="AE203:AH204">
    <cfRule type="cellIs" dxfId="1453" priority="1445" stopIfTrue="1" operator="equal">
      <formula>"P"</formula>
    </cfRule>
    <cfRule type="cellIs" dxfId="1452" priority="1446" stopIfTrue="1" operator="equal">
      <formula>"E"</formula>
    </cfRule>
    <cfRule type="cellIs" dxfId="1451" priority="1447" stopIfTrue="1" operator="equal">
      <formula>"P"</formula>
    </cfRule>
    <cfRule type="cellIs" dxfId="1450" priority="1448" stopIfTrue="1" operator="equal">
      <formula>"E"</formula>
    </cfRule>
    <cfRule type="cellIs" dxfId="1449" priority="1449" stopIfTrue="1" operator="equal">
      <formula>"P"</formula>
    </cfRule>
  </conditionalFormatting>
  <conditionalFormatting sqref="AR203:AU203">
    <cfRule type="cellIs" dxfId="1448" priority="1440" stopIfTrue="1" operator="equal">
      <formula>"e"</formula>
    </cfRule>
    <cfRule type="cellIs" dxfId="1447" priority="1441" stopIfTrue="1" operator="equal">
      <formula>"p"</formula>
    </cfRule>
    <cfRule type="cellIs" dxfId="1446" priority="1442" stopIfTrue="1" operator="equal">
      <formula>"e"</formula>
    </cfRule>
  </conditionalFormatting>
  <conditionalFormatting sqref="AR204:AU204">
    <cfRule type="cellIs" dxfId="1445" priority="1443" stopIfTrue="1" operator="equal">
      <formula>"E"</formula>
    </cfRule>
    <cfRule type="cellIs" dxfId="1444" priority="1444" stopIfTrue="1" operator="equal">
      <formula>"P"</formula>
    </cfRule>
  </conditionalFormatting>
  <conditionalFormatting sqref="AR203:AU204">
    <cfRule type="cellIs" dxfId="1443" priority="1435" stopIfTrue="1" operator="equal">
      <formula>"P"</formula>
    </cfRule>
    <cfRule type="cellIs" dxfId="1442" priority="1436" stopIfTrue="1" operator="equal">
      <formula>"E"</formula>
    </cfRule>
    <cfRule type="cellIs" dxfId="1441" priority="1437" stopIfTrue="1" operator="equal">
      <formula>"P"</formula>
    </cfRule>
    <cfRule type="cellIs" dxfId="1440" priority="1438" stopIfTrue="1" operator="equal">
      <formula>"E"</formula>
    </cfRule>
    <cfRule type="cellIs" dxfId="1439" priority="1439" stopIfTrue="1" operator="equal">
      <formula>"P"</formula>
    </cfRule>
  </conditionalFormatting>
  <conditionalFormatting sqref="AI203:AJ203">
    <cfRule type="cellIs" dxfId="1438" priority="1432" stopIfTrue="1" operator="equal">
      <formula>"e"</formula>
    </cfRule>
    <cfRule type="cellIs" dxfId="1437" priority="1433" stopIfTrue="1" operator="equal">
      <formula>"p"</formula>
    </cfRule>
    <cfRule type="cellIs" dxfId="1436" priority="1434" stopIfTrue="1" operator="equal">
      <formula>"e"</formula>
    </cfRule>
  </conditionalFormatting>
  <conditionalFormatting sqref="AI203:AJ203">
    <cfRule type="cellIs" dxfId="1435" priority="1427" stopIfTrue="1" operator="equal">
      <formula>"P"</formula>
    </cfRule>
    <cfRule type="cellIs" dxfId="1434" priority="1428" stopIfTrue="1" operator="equal">
      <formula>"E"</formula>
    </cfRule>
    <cfRule type="cellIs" dxfId="1433" priority="1429" stopIfTrue="1" operator="equal">
      <formula>"P"</formula>
    </cfRule>
    <cfRule type="cellIs" dxfId="1432" priority="1430" stopIfTrue="1" operator="equal">
      <formula>"E"</formula>
    </cfRule>
    <cfRule type="cellIs" dxfId="1431" priority="1431" stopIfTrue="1" operator="equal">
      <formula>"P"</formula>
    </cfRule>
  </conditionalFormatting>
  <conditionalFormatting sqref="AK205:AQ205">
    <cfRule type="cellIs" dxfId="1430" priority="1422" stopIfTrue="1" operator="equal">
      <formula>"e"</formula>
    </cfRule>
    <cfRule type="cellIs" dxfId="1429" priority="1423" stopIfTrue="1" operator="equal">
      <formula>"p"</formula>
    </cfRule>
    <cfRule type="cellIs" dxfId="1428" priority="1424" stopIfTrue="1" operator="equal">
      <formula>"e"</formula>
    </cfRule>
  </conditionalFormatting>
  <conditionalFormatting sqref="AI206:AQ206">
    <cfRule type="cellIs" dxfId="1427" priority="1425" stopIfTrue="1" operator="equal">
      <formula>"E"</formula>
    </cfRule>
    <cfRule type="cellIs" dxfId="1426" priority="1426" stopIfTrue="1" operator="equal">
      <formula>"P"</formula>
    </cfRule>
  </conditionalFormatting>
  <conditionalFormatting sqref="AI206:AQ206 AK205:AQ205">
    <cfRule type="cellIs" dxfId="1425" priority="1417" stopIfTrue="1" operator="equal">
      <formula>"P"</formula>
    </cfRule>
    <cfRule type="cellIs" dxfId="1424" priority="1418" stopIfTrue="1" operator="equal">
      <formula>"E"</formula>
    </cfRule>
    <cfRule type="cellIs" dxfId="1423" priority="1419" stopIfTrue="1" operator="equal">
      <formula>"P"</formula>
    </cfRule>
    <cfRule type="cellIs" dxfId="1422" priority="1420" stopIfTrue="1" operator="equal">
      <formula>"E"</formula>
    </cfRule>
    <cfRule type="cellIs" dxfId="1421" priority="1421" stopIfTrue="1" operator="equal">
      <formula>"P"</formula>
    </cfRule>
  </conditionalFormatting>
  <conditionalFormatting sqref="AE205:AH205">
    <cfRule type="cellIs" dxfId="1420" priority="1412" stopIfTrue="1" operator="equal">
      <formula>"e"</formula>
    </cfRule>
    <cfRule type="cellIs" dxfId="1419" priority="1413" stopIfTrue="1" operator="equal">
      <formula>"p"</formula>
    </cfRule>
    <cfRule type="cellIs" dxfId="1418" priority="1414" stopIfTrue="1" operator="equal">
      <formula>"e"</formula>
    </cfRule>
  </conditionalFormatting>
  <conditionalFormatting sqref="AE206:AH206">
    <cfRule type="cellIs" dxfId="1417" priority="1415" stopIfTrue="1" operator="equal">
      <formula>"E"</formula>
    </cfRule>
    <cfRule type="cellIs" dxfId="1416" priority="1416" stopIfTrue="1" operator="equal">
      <formula>"P"</formula>
    </cfRule>
  </conditionalFormatting>
  <conditionalFormatting sqref="AE205:AH206">
    <cfRule type="cellIs" dxfId="1415" priority="1407" stopIfTrue="1" operator="equal">
      <formula>"P"</formula>
    </cfRule>
    <cfRule type="cellIs" dxfId="1414" priority="1408" stopIfTrue="1" operator="equal">
      <formula>"E"</formula>
    </cfRule>
    <cfRule type="cellIs" dxfId="1413" priority="1409" stopIfTrue="1" operator="equal">
      <formula>"P"</formula>
    </cfRule>
    <cfRule type="cellIs" dxfId="1412" priority="1410" stopIfTrue="1" operator="equal">
      <formula>"E"</formula>
    </cfRule>
    <cfRule type="cellIs" dxfId="1411" priority="1411" stopIfTrue="1" operator="equal">
      <formula>"P"</formula>
    </cfRule>
  </conditionalFormatting>
  <conditionalFormatting sqref="AR205:AU205">
    <cfRule type="cellIs" dxfId="1410" priority="1402" stopIfTrue="1" operator="equal">
      <formula>"e"</formula>
    </cfRule>
    <cfRule type="cellIs" dxfId="1409" priority="1403" stopIfTrue="1" operator="equal">
      <formula>"p"</formula>
    </cfRule>
    <cfRule type="cellIs" dxfId="1408" priority="1404" stopIfTrue="1" operator="equal">
      <formula>"e"</formula>
    </cfRule>
  </conditionalFormatting>
  <conditionalFormatting sqref="AR206:AU206">
    <cfRule type="cellIs" dxfId="1407" priority="1405" stopIfTrue="1" operator="equal">
      <formula>"E"</formula>
    </cfRule>
    <cfRule type="cellIs" dxfId="1406" priority="1406" stopIfTrue="1" operator="equal">
      <formula>"P"</formula>
    </cfRule>
  </conditionalFormatting>
  <conditionalFormatting sqref="AR205:AU206">
    <cfRule type="cellIs" dxfId="1405" priority="1397" stopIfTrue="1" operator="equal">
      <formula>"P"</formula>
    </cfRule>
    <cfRule type="cellIs" dxfId="1404" priority="1398" stopIfTrue="1" operator="equal">
      <formula>"E"</formula>
    </cfRule>
    <cfRule type="cellIs" dxfId="1403" priority="1399" stopIfTrue="1" operator="equal">
      <formula>"P"</formula>
    </cfRule>
    <cfRule type="cellIs" dxfId="1402" priority="1400" stopIfTrue="1" operator="equal">
      <formula>"E"</formula>
    </cfRule>
    <cfRule type="cellIs" dxfId="1401" priority="1401" stopIfTrue="1" operator="equal">
      <formula>"P"</formula>
    </cfRule>
  </conditionalFormatting>
  <conditionalFormatting sqref="AI205:AJ205">
    <cfRule type="cellIs" dxfId="1400" priority="1394" stopIfTrue="1" operator="equal">
      <formula>"e"</formula>
    </cfRule>
    <cfRule type="cellIs" dxfId="1399" priority="1395" stopIfTrue="1" operator="equal">
      <formula>"p"</formula>
    </cfRule>
    <cfRule type="cellIs" dxfId="1398" priority="1396" stopIfTrue="1" operator="equal">
      <formula>"e"</formula>
    </cfRule>
  </conditionalFormatting>
  <conditionalFormatting sqref="AI205:AJ205">
    <cfRule type="cellIs" dxfId="1397" priority="1389" stopIfTrue="1" operator="equal">
      <formula>"P"</formula>
    </cfRule>
    <cfRule type="cellIs" dxfId="1396" priority="1390" stopIfTrue="1" operator="equal">
      <formula>"E"</formula>
    </cfRule>
    <cfRule type="cellIs" dxfId="1395" priority="1391" stopIfTrue="1" operator="equal">
      <formula>"P"</formula>
    </cfRule>
    <cfRule type="cellIs" dxfId="1394" priority="1392" stopIfTrue="1" operator="equal">
      <formula>"E"</formula>
    </cfRule>
    <cfRule type="cellIs" dxfId="1393" priority="1393" stopIfTrue="1" operator="equal">
      <formula>"P"</formula>
    </cfRule>
  </conditionalFormatting>
  <conditionalFormatting sqref="AI207:AQ207">
    <cfRule type="cellIs" dxfId="1392" priority="1384" stopIfTrue="1" operator="equal">
      <formula>"e"</formula>
    </cfRule>
    <cfRule type="cellIs" dxfId="1391" priority="1385" stopIfTrue="1" operator="equal">
      <formula>"p"</formula>
    </cfRule>
    <cfRule type="cellIs" dxfId="1390" priority="1386" stopIfTrue="1" operator="equal">
      <formula>"e"</formula>
    </cfRule>
  </conditionalFormatting>
  <conditionalFormatting sqref="AI208:AQ208">
    <cfRule type="cellIs" dxfId="1389" priority="1387" stopIfTrue="1" operator="equal">
      <formula>"E"</formula>
    </cfRule>
    <cfRule type="cellIs" dxfId="1388" priority="1388" stopIfTrue="1" operator="equal">
      <formula>"P"</formula>
    </cfRule>
  </conditionalFormatting>
  <conditionalFormatting sqref="AI207:AQ208">
    <cfRule type="cellIs" dxfId="1387" priority="1379" stopIfTrue="1" operator="equal">
      <formula>"P"</formula>
    </cfRule>
    <cfRule type="cellIs" dxfId="1386" priority="1380" stopIfTrue="1" operator="equal">
      <formula>"E"</formula>
    </cfRule>
    <cfRule type="cellIs" dxfId="1385" priority="1381" stopIfTrue="1" operator="equal">
      <formula>"P"</formula>
    </cfRule>
    <cfRule type="cellIs" dxfId="1384" priority="1382" stopIfTrue="1" operator="equal">
      <formula>"E"</formula>
    </cfRule>
    <cfRule type="cellIs" dxfId="1383" priority="1383" stopIfTrue="1" operator="equal">
      <formula>"P"</formula>
    </cfRule>
  </conditionalFormatting>
  <conditionalFormatting sqref="R207">
    <cfRule type="cellIs" dxfId="1382" priority="1376" stopIfTrue="1" operator="equal">
      <formula>"e"</formula>
    </cfRule>
    <cfRule type="cellIs" dxfId="1381" priority="1377" stopIfTrue="1" operator="equal">
      <formula>"p"</formula>
    </cfRule>
    <cfRule type="cellIs" dxfId="1380" priority="1378" stopIfTrue="1" operator="equal">
      <formula>"e"</formula>
    </cfRule>
  </conditionalFormatting>
  <conditionalFormatting sqref="W207">
    <cfRule type="cellIs" dxfId="1379" priority="1373" stopIfTrue="1" operator="equal">
      <formula>"e"</formula>
    </cfRule>
    <cfRule type="cellIs" dxfId="1378" priority="1374" stopIfTrue="1" operator="equal">
      <formula>"p"</formula>
    </cfRule>
    <cfRule type="cellIs" dxfId="1377" priority="1375" stopIfTrue="1" operator="equal">
      <formula>"e"</formula>
    </cfRule>
  </conditionalFormatting>
  <conditionalFormatting sqref="AA207">
    <cfRule type="cellIs" dxfId="1376" priority="1370" stopIfTrue="1" operator="equal">
      <formula>"e"</formula>
    </cfRule>
    <cfRule type="cellIs" dxfId="1375" priority="1371" stopIfTrue="1" operator="equal">
      <formula>"p"</formula>
    </cfRule>
    <cfRule type="cellIs" dxfId="1374" priority="1372" stopIfTrue="1" operator="equal">
      <formula>"e"</formula>
    </cfRule>
  </conditionalFormatting>
  <conditionalFormatting sqref="O207:Q207">
    <cfRule type="cellIs" dxfId="1373" priority="1367" stopIfTrue="1" operator="equal">
      <formula>"e"</formula>
    </cfRule>
    <cfRule type="cellIs" dxfId="1372" priority="1368" stopIfTrue="1" operator="equal">
      <formula>"p"</formula>
    </cfRule>
    <cfRule type="cellIs" dxfId="1371" priority="1369" stopIfTrue="1" operator="equal">
      <formula>"e"</formula>
    </cfRule>
  </conditionalFormatting>
  <conditionalFormatting sqref="AI207:AL207">
    <cfRule type="cellIs" dxfId="1370" priority="1364" stopIfTrue="1" operator="equal">
      <formula>"e"</formula>
    </cfRule>
    <cfRule type="cellIs" dxfId="1369" priority="1365" stopIfTrue="1" operator="equal">
      <formula>"p"</formula>
    </cfRule>
    <cfRule type="cellIs" dxfId="1368" priority="1366" stopIfTrue="1" operator="equal">
      <formula>"e"</formula>
    </cfRule>
  </conditionalFormatting>
  <conditionalFormatting sqref="AM207:AQ207">
    <cfRule type="cellIs" dxfId="1367" priority="1361" stopIfTrue="1" operator="equal">
      <formula>"e"</formula>
    </cfRule>
    <cfRule type="cellIs" dxfId="1366" priority="1362" stopIfTrue="1" operator="equal">
      <formula>"p"</formula>
    </cfRule>
    <cfRule type="cellIs" dxfId="1365" priority="1363" stopIfTrue="1" operator="equal">
      <formula>"e"</formula>
    </cfRule>
  </conditionalFormatting>
  <conditionalFormatting sqref="AE207:AH207">
    <cfRule type="cellIs" dxfId="1364" priority="1356" stopIfTrue="1" operator="equal">
      <formula>"e"</formula>
    </cfRule>
    <cfRule type="cellIs" dxfId="1363" priority="1357" stopIfTrue="1" operator="equal">
      <formula>"p"</formula>
    </cfRule>
    <cfRule type="cellIs" dxfId="1362" priority="1358" stopIfTrue="1" operator="equal">
      <formula>"e"</formula>
    </cfRule>
  </conditionalFormatting>
  <conditionalFormatting sqref="AE208:AH208">
    <cfRule type="cellIs" dxfId="1361" priority="1359" stopIfTrue="1" operator="equal">
      <formula>"E"</formula>
    </cfRule>
    <cfRule type="cellIs" dxfId="1360" priority="1360" stopIfTrue="1" operator="equal">
      <formula>"P"</formula>
    </cfRule>
  </conditionalFormatting>
  <conditionalFormatting sqref="AE207:AH208">
    <cfRule type="cellIs" dxfId="1359" priority="1351" stopIfTrue="1" operator="equal">
      <formula>"P"</formula>
    </cfRule>
    <cfRule type="cellIs" dxfId="1358" priority="1352" stopIfTrue="1" operator="equal">
      <formula>"E"</formula>
    </cfRule>
    <cfRule type="cellIs" dxfId="1357" priority="1353" stopIfTrue="1" operator="equal">
      <formula>"P"</formula>
    </cfRule>
    <cfRule type="cellIs" dxfId="1356" priority="1354" stopIfTrue="1" operator="equal">
      <formula>"E"</formula>
    </cfRule>
    <cfRule type="cellIs" dxfId="1355" priority="1355" stopIfTrue="1" operator="equal">
      <formula>"P"</formula>
    </cfRule>
  </conditionalFormatting>
  <conditionalFormatting sqref="AF207">
    <cfRule type="cellIs" dxfId="1354" priority="1348" stopIfTrue="1" operator="equal">
      <formula>"e"</formula>
    </cfRule>
    <cfRule type="cellIs" dxfId="1353" priority="1349" stopIfTrue="1" operator="equal">
      <formula>"p"</formula>
    </cfRule>
    <cfRule type="cellIs" dxfId="1352" priority="1350" stopIfTrue="1" operator="equal">
      <formula>"e"</formula>
    </cfRule>
  </conditionalFormatting>
  <conditionalFormatting sqref="AE207">
    <cfRule type="cellIs" dxfId="1351" priority="1345" stopIfTrue="1" operator="equal">
      <formula>"e"</formula>
    </cfRule>
    <cfRule type="cellIs" dxfId="1350" priority="1346" stopIfTrue="1" operator="equal">
      <formula>"p"</formula>
    </cfRule>
    <cfRule type="cellIs" dxfId="1349" priority="1347" stopIfTrue="1" operator="equal">
      <formula>"e"</formula>
    </cfRule>
  </conditionalFormatting>
  <conditionalFormatting sqref="AR208:AU208">
    <cfRule type="cellIs" dxfId="1348" priority="1343" stopIfTrue="1" operator="equal">
      <formula>"E"</formula>
    </cfRule>
    <cfRule type="cellIs" dxfId="1347" priority="1344" stopIfTrue="1" operator="equal">
      <formula>"P"</formula>
    </cfRule>
  </conditionalFormatting>
  <conditionalFormatting sqref="AR207:AU208">
    <cfRule type="cellIs" dxfId="1346" priority="1335" stopIfTrue="1" operator="equal">
      <formula>"P"</formula>
    </cfRule>
    <cfRule type="cellIs" dxfId="1345" priority="1336" stopIfTrue="1" operator="equal">
      <formula>"E"</formula>
    </cfRule>
    <cfRule type="cellIs" dxfId="1344" priority="1337" stopIfTrue="1" operator="equal">
      <formula>"P"</formula>
    </cfRule>
    <cfRule type="cellIs" dxfId="1343" priority="1338" stopIfTrue="1" operator="equal">
      <formula>"E"</formula>
    </cfRule>
    <cfRule type="cellIs" dxfId="1342" priority="1339" stopIfTrue="1" operator="equal">
      <formula>"P"</formula>
    </cfRule>
  </conditionalFormatting>
  <conditionalFormatting sqref="AR207">
    <cfRule type="cellIs" dxfId="1341" priority="1332" stopIfTrue="1" operator="equal">
      <formula>"e"</formula>
    </cfRule>
    <cfRule type="cellIs" dxfId="1340" priority="1333" stopIfTrue="1" operator="equal">
      <formula>"p"</formula>
    </cfRule>
    <cfRule type="cellIs" dxfId="1339" priority="1334" stopIfTrue="1" operator="equal">
      <formula>"e"</formula>
    </cfRule>
  </conditionalFormatting>
  <conditionalFormatting sqref="AI209:AQ209">
    <cfRule type="cellIs" dxfId="1338" priority="1327" stopIfTrue="1" operator="equal">
      <formula>"e"</formula>
    </cfRule>
    <cfRule type="cellIs" dxfId="1337" priority="1328" stopIfTrue="1" operator="equal">
      <formula>"p"</formula>
    </cfRule>
    <cfRule type="cellIs" dxfId="1336" priority="1329" stopIfTrue="1" operator="equal">
      <formula>"e"</formula>
    </cfRule>
  </conditionalFormatting>
  <conditionalFormatting sqref="AI210:AQ210">
    <cfRule type="cellIs" dxfId="1335" priority="1330" stopIfTrue="1" operator="equal">
      <formula>"E"</formula>
    </cfRule>
    <cfRule type="cellIs" dxfId="1334" priority="1331" stopIfTrue="1" operator="equal">
      <formula>"P"</formula>
    </cfRule>
  </conditionalFormatting>
  <conditionalFormatting sqref="AI209:AQ210">
    <cfRule type="cellIs" dxfId="1333" priority="1322" stopIfTrue="1" operator="equal">
      <formula>"P"</formula>
    </cfRule>
    <cfRule type="cellIs" dxfId="1332" priority="1323" stopIfTrue="1" operator="equal">
      <formula>"E"</formula>
    </cfRule>
    <cfRule type="cellIs" dxfId="1331" priority="1324" stopIfTrue="1" operator="equal">
      <formula>"P"</formula>
    </cfRule>
    <cfRule type="cellIs" dxfId="1330" priority="1325" stopIfTrue="1" operator="equal">
      <formula>"E"</formula>
    </cfRule>
    <cfRule type="cellIs" dxfId="1329" priority="1326" stopIfTrue="1" operator="equal">
      <formula>"P"</formula>
    </cfRule>
  </conditionalFormatting>
  <conditionalFormatting sqref="R209">
    <cfRule type="cellIs" dxfId="1328" priority="1319" stopIfTrue="1" operator="equal">
      <formula>"e"</formula>
    </cfRule>
    <cfRule type="cellIs" dxfId="1327" priority="1320" stopIfTrue="1" operator="equal">
      <formula>"p"</formula>
    </cfRule>
    <cfRule type="cellIs" dxfId="1326" priority="1321" stopIfTrue="1" operator="equal">
      <formula>"e"</formula>
    </cfRule>
  </conditionalFormatting>
  <conditionalFormatting sqref="W209">
    <cfRule type="cellIs" dxfId="1325" priority="1316" stopIfTrue="1" operator="equal">
      <formula>"e"</formula>
    </cfRule>
    <cfRule type="cellIs" dxfId="1324" priority="1317" stopIfTrue="1" operator="equal">
      <formula>"p"</formula>
    </cfRule>
    <cfRule type="cellIs" dxfId="1323" priority="1318" stopIfTrue="1" operator="equal">
      <formula>"e"</formula>
    </cfRule>
  </conditionalFormatting>
  <conditionalFormatting sqref="AA209">
    <cfRule type="cellIs" dxfId="1322" priority="1313" stopIfTrue="1" operator="equal">
      <formula>"e"</formula>
    </cfRule>
    <cfRule type="cellIs" dxfId="1321" priority="1314" stopIfTrue="1" operator="equal">
      <formula>"p"</formula>
    </cfRule>
    <cfRule type="cellIs" dxfId="1320" priority="1315" stopIfTrue="1" operator="equal">
      <formula>"e"</formula>
    </cfRule>
  </conditionalFormatting>
  <conditionalFormatting sqref="O209:Q209">
    <cfRule type="cellIs" dxfId="1319" priority="1310" stopIfTrue="1" operator="equal">
      <formula>"e"</formula>
    </cfRule>
    <cfRule type="cellIs" dxfId="1318" priority="1311" stopIfTrue="1" operator="equal">
      <formula>"p"</formula>
    </cfRule>
    <cfRule type="cellIs" dxfId="1317" priority="1312" stopIfTrue="1" operator="equal">
      <formula>"e"</formula>
    </cfRule>
  </conditionalFormatting>
  <conditionalFormatting sqref="AI209:AL209">
    <cfRule type="cellIs" dxfId="1316" priority="1307" stopIfTrue="1" operator="equal">
      <formula>"e"</formula>
    </cfRule>
    <cfRule type="cellIs" dxfId="1315" priority="1308" stopIfTrue="1" operator="equal">
      <formula>"p"</formula>
    </cfRule>
    <cfRule type="cellIs" dxfId="1314" priority="1309" stopIfTrue="1" operator="equal">
      <formula>"e"</formula>
    </cfRule>
  </conditionalFormatting>
  <conditionalFormatting sqref="AM209:AQ209">
    <cfRule type="cellIs" dxfId="1313" priority="1304" stopIfTrue="1" operator="equal">
      <formula>"e"</formula>
    </cfRule>
    <cfRule type="cellIs" dxfId="1312" priority="1305" stopIfTrue="1" operator="equal">
      <formula>"p"</formula>
    </cfRule>
    <cfRule type="cellIs" dxfId="1311" priority="1306" stopIfTrue="1" operator="equal">
      <formula>"e"</formula>
    </cfRule>
  </conditionalFormatting>
  <conditionalFormatting sqref="AE209:AH209">
    <cfRule type="cellIs" dxfId="1310" priority="1299" stopIfTrue="1" operator="equal">
      <formula>"e"</formula>
    </cfRule>
    <cfRule type="cellIs" dxfId="1309" priority="1300" stopIfTrue="1" operator="equal">
      <formula>"p"</formula>
    </cfRule>
    <cfRule type="cellIs" dxfId="1308" priority="1301" stopIfTrue="1" operator="equal">
      <formula>"e"</formula>
    </cfRule>
  </conditionalFormatting>
  <conditionalFormatting sqref="AE210:AH210">
    <cfRule type="cellIs" dxfId="1307" priority="1302" stopIfTrue="1" operator="equal">
      <formula>"E"</formula>
    </cfRule>
    <cfRule type="cellIs" dxfId="1306" priority="1303" stopIfTrue="1" operator="equal">
      <formula>"P"</formula>
    </cfRule>
  </conditionalFormatting>
  <conditionalFormatting sqref="AE209:AH210">
    <cfRule type="cellIs" dxfId="1305" priority="1294" stopIfTrue="1" operator="equal">
      <formula>"P"</formula>
    </cfRule>
    <cfRule type="cellIs" dxfId="1304" priority="1295" stopIfTrue="1" operator="equal">
      <formula>"E"</formula>
    </cfRule>
    <cfRule type="cellIs" dxfId="1303" priority="1296" stopIfTrue="1" operator="equal">
      <formula>"P"</formula>
    </cfRule>
    <cfRule type="cellIs" dxfId="1302" priority="1297" stopIfTrue="1" operator="equal">
      <formula>"E"</formula>
    </cfRule>
    <cfRule type="cellIs" dxfId="1301" priority="1298" stopIfTrue="1" operator="equal">
      <formula>"P"</formula>
    </cfRule>
  </conditionalFormatting>
  <conditionalFormatting sqref="AF209">
    <cfRule type="cellIs" dxfId="1300" priority="1291" stopIfTrue="1" operator="equal">
      <formula>"e"</formula>
    </cfRule>
    <cfRule type="cellIs" dxfId="1299" priority="1292" stopIfTrue="1" operator="equal">
      <formula>"p"</formula>
    </cfRule>
    <cfRule type="cellIs" dxfId="1298" priority="1293" stopIfTrue="1" operator="equal">
      <formula>"e"</formula>
    </cfRule>
  </conditionalFormatting>
  <conditionalFormatting sqref="AE209">
    <cfRule type="cellIs" dxfId="1297" priority="1288" stopIfTrue="1" operator="equal">
      <formula>"e"</formula>
    </cfRule>
    <cfRule type="cellIs" dxfId="1296" priority="1289" stopIfTrue="1" operator="equal">
      <formula>"p"</formula>
    </cfRule>
    <cfRule type="cellIs" dxfId="1295" priority="1290" stopIfTrue="1" operator="equal">
      <formula>"e"</formula>
    </cfRule>
  </conditionalFormatting>
  <conditionalFormatting sqref="AR209:AU209">
    <cfRule type="cellIs" dxfId="1294" priority="1283" stopIfTrue="1" operator="equal">
      <formula>"e"</formula>
    </cfRule>
    <cfRule type="cellIs" dxfId="1293" priority="1284" stopIfTrue="1" operator="equal">
      <formula>"p"</formula>
    </cfRule>
    <cfRule type="cellIs" dxfId="1292" priority="1285" stopIfTrue="1" operator="equal">
      <formula>"e"</formula>
    </cfRule>
  </conditionalFormatting>
  <conditionalFormatting sqref="AR210:AU210">
    <cfRule type="cellIs" dxfId="1291" priority="1286" stopIfTrue="1" operator="equal">
      <formula>"E"</formula>
    </cfRule>
    <cfRule type="cellIs" dxfId="1290" priority="1287" stopIfTrue="1" operator="equal">
      <formula>"P"</formula>
    </cfRule>
  </conditionalFormatting>
  <conditionalFormatting sqref="AR209:AU210">
    <cfRule type="cellIs" dxfId="1289" priority="1278" stopIfTrue="1" operator="equal">
      <formula>"P"</formula>
    </cfRule>
    <cfRule type="cellIs" dxfId="1288" priority="1279" stopIfTrue="1" operator="equal">
      <formula>"E"</formula>
    </cfRule>
    <cfRule type="cellIs" dxfId="1287" priority="1280" stopIfTrue="1" operator="equal">
      <formula>"P"</formula>
    </cfRule>
    <cfRule type="cellIs" dxfId="1286" priority="1281" stopIfTrue="1" operator="equal">
      <formula>"E"</formula>
    </cfRule>
    <cfRule type="cellIs" dxfId="1285" priority="1282" stopIfTrue="1" operator="equal">
      <formula>"P"</formula>
    </cfRule>
  </conditionalFormatting>
  <conditionalFormatting sqref="AR209">
    <cfRule type="cellIs" dxfId="1284" priority="1275" stopIfTrue="1" operator="equal">
      <formula>"e"</formula>
    </cfRule>
    <cfRule type="cellIs" dxfId="1283" priority="1276" stopIfTrue="1" operator="equal">
      <formula>"p"</formula>
    </cfRule>
    <cfRule type="cellIs" dxfId="1282" priority="1277" stopIfTrue="1" operator="equal">
      <formula>"e"</formula>
    </cfRule>
  </conditionalFormatting>
  <conditionalFormatting sqref="X211">
    <cfRule type="cellIs" dxfId="1281" priority="1272" stopIfTrue="1" operator="equal">
      <formula>"e"</formula>
    </cfRule>
    <cfRule type="cellIs" dxfId="1280" priority="1273" stopIfTrue="1" operator="equal">
      <formula>"p"</formula>
    </cfRule>
    <cfRule type="cellIs" dxfId="1279" priority="1274" stopIfTrue="1" operator="equal">
      <formula>"e"</formula>
    </cfRule>
  </conditionalFormatting>
  <conditionalFormatting sqref="AB211:AC211">
    <cfRule type="cellIs" dxfId="1278" priority="1269" stopIfTrue="1" operator="equal">
      <formula>"e"</formula>
    </cfRule>
    <cfRule type="cellIs" dxfId="1277" priority="1270" stopIfTrue="1" operator="equal">
      <formula>"p"</formula>
    </cfRule>
    <cfRule type="cellIs" dxfId="1276" priority="1271" stopIfTrue="1" operator="equal">
      <formula>"e"</formula>
    </cfRule>
  </conditionalFormatting>
  <conditionalFormatting sqref="AF211:AG211">
    <cfRule type="cellIs" dxfId="1275" priority="1266" stopIfTrue="1" operator="equal">
      <formula>"e"</formula>
    </cfRule>
    <cfRule type="cellIs" dxfId="1274" priority="1267" stopIfTrue="1" operator="equal">
      <formula>"p"</formula>
    </cfRule>
    <cfRule type="cellIs" dxfId="1273" priority="1268" stopIfTrue="1" operator="equal">
      <formula>"e"</formula>
    </cfRule>
  </conditionalFormatting>
  <conditionalFormatting sqref="AF211:AG211">
    <cfRule type="cellIs" dxfId="1272" priority="1261" stopIfTrue="1" operator="equal">
      <formula>"P"</formula>
    </cfRule>
    <cfRule type="cellIs" dxfId="1271" priority="1262" stopIfTrue="1" operator="equal">
      <formula>"E"</formula>
    </cfRule>
    <cfRule type="cellIs" dxfId="1270" priority="1263" stopIfTrue="1" operator="equal">
      <formula>"P"</formula>
    </cfRule>
    <cfRule type="cellIs" dxfId="1269" priority="1264" stopIfTrue="1" operator="equal">
      <formula>"E"</formula>
    </cfRule>
    <cfRule type="cellIs" dxfId="1268" priority="1265" stopIfTrue="1" operator="equal">
      <formula>"P"</formula>
    </cfRule>
  </conditionalFormatting>
  <conditionalFormatting sqref="AF211:AG211">
    <cfRule type="cellIs" dxfId="1267" priority="1258" stopIfTrue="1" operator="equal">
      <formula>"e"</formula>
    </cfRule>
    <cfRule type="cellIs" dxfId="1266" priority="1259" stopIfTrue="1" operator="equal">
      <formula>"p"</formula>
    </cfRule>
    <cfRule type="cellIs" dxfId="1265" priority="1260" stopIfTrue="1" operator="equal">
      <formula>"e"</formula>
    </cfRule>
  </conditionalFormatting>
  <conditionalFormatting sqref="AJ211:AK211">
    <cfRule type="cellIs" dxfId="1264" priority="1255" stopIfTrue="1" operator="equal">
      <formula>"e"</formula>
    </cfRule>
    <cfRule type="cellIs" dxfId="1263" priority="1256" stopIfTrue="1" operator="equal">
      <formula>"p"</formula>
    </cfRule>
    <cfRule type="cellIs" dxfId="1262" priority="1257" stopIfTrue="1" operator="equal">
      <formula>"e"</formula>
    </cfRule>
  </conditionalFormatting>
  <conditionalFormatting sqref="AN211:AP211">
    <cfRule type="cellIs" dxfId="1261" priority="1252" stopIfTrue="1" operator="equal">
      <formula>"e"</formula>
    </cfRule>
    <cfRule type="cellIs" dxfId="1260" priority="1253" stopIfTrue="1" operator="equal">
      <formula>"p"</formula>
    </cfRule>
    <cfRule type="cellIs" dxfId="1259" priority="1254" stopIfTrue="1" operator="equal">
      <formula>"e"</formula>
    </cfRule>
  </conditionalFormatting>
  <conditionalFormatting sqref="AS211:AT211">
    <cfRule type="cellIs" dxfId="1258" priority="1249" stopIfTrue="1" operator="equal">
      <formula>"e"</formula>
    </cfRule>
    <cfRule type="cellIs" dxfId="1257" priority="1250" stopIfTrue="1" operator="equal">
      <formula>"p"</formula>
    </cfRule>
    <cfRule type="cellIs" dxfId="1256" priority="1251" stopIfTrue="1" operator="equal">
      <formula>"e"</formula>
    </cfRule>
  </conditionalFormatting>
  <conditionalFormatting sqref="AS211:AT211">
    <cfRule type="cellIs" dxfId="1255" priority="1244" stopIfTrue="1" operator="equal">
      <formula>"P"</formula>
    </cfRule>
    <cfRule type="cellIs" dxfId="1254" priority="1245" stopIfTrue="1" operator="equal">
      <formula>"E"</formula>
    </cfRule>
    <cfRule type="cellIs" dxfId="1253" priority="1246" stopIfTrue="1" operator="equal">
      <formula>"P"</formula>
    </cfRule>
    <cfRule type="cellIs" dxfId="1252" priority="1247" stopIfTrue="1" operator="equal">
      <formula>"E"</formula>
    </cfRule>
    <cfRule type="cellIs" dxfId="1251" priority="1248" stopIfTrue="1" operator="equal">
      <formula>"P"</formula>
    </cfRule>
  </conditionalFormatting>
  <conditionalFormatting sqref="AS211:AT211">
    <cfRule type="cellIs" dxfId="1250" priority="1241" stopIfTrue="1" operator="equal">
      <formula>"e"</formula>
    </cfRule>
    <cfRule type="cellIs" dxfId="1249" priority="1242" stopIfTrue="1" operator="equal">
      <formula>"p"</formula>
    </cfRule>
    <cfRule type="cellIs" dxfId="1248" priority="1243" stopIfTrue="1" operator="equal">
      <formula>"e"</formula>
    </cfRule>
  </conditionalFormatting>
  <conditionalFormatting sqref="AD211">
    <cfRule type="cellIs" dxfId="1247" priority="1238" stopIfTrue="1" operator="equal">
      <formula>"e"</formula>
    </cfRule>
    <cfRule type="cellIs" dxfId="1246" priority="1239" stopIfTrue="1" operator="equal">
      <formula>"p"</formula>
    </cfRule>
    <cfRule type="cellIs" dxfId="1245" priority="1240" stopIfTrue="1" operator="equal">
      <formula>"e"</formula>
    </cfRule>
  </conditionalFormatting>
  <conditionalFormatting sqref="AF213">
    <cfRule type="cellIs" dxfId="1244" priority="1235" stopIfTrue="1" operator="equal">
      <formula>"e"</formula>
    </cfRule>
    <cfRule type="cellIs" dxfId="1243" priority="1236" stopIfTrue="1" operator="equal">
      <formula>"p"</formula>
    </cfRule>
    <cfRule type="cellIs" dxfId="1242" priority="1237" stopIfTrue="1" operator="equal">
      <formula>"e"</formula>
    </cfRule>
  </conditionalFormatting>
  <conditionalFormatting sqref="AF213">
    <cfRule type="cellIs" dxfId="1241" priority="1230" stopIfTrue="1" operator="equal">
      <formula>"P"</formula>
    </cfRule>
    <cfRule type="cellIs" dxfId="1240" priority="1231" stopIfTrue="1" operator="equal">
      <formula>"E"</formula>
    </cfRule>
    <cfRule type="cellIs" dxfId="1239" priority="1232" stopIfTrue="1" operator="equal">
      <formula>"P"</formula>
    </cfRule>
    <cfRule type="cellIs" dxfId="1238" priority="1233" stopIfTrue="1" operator="equal">
      <formula>"E"</formula>
    </cfRule>
    <cfRule type="cellIs" dxfId="1237" priority="1234" stopIfTrue="1" operator="equal">
      <formula>"P"</formula>
    </cfRule>
  </conditionalFormatting>
  <conditionalFormatting sqref="X212">
    <cfRule type="cellIs" dxfId="1236" priority="1223" stopIfTrue="1" operator="equal">
      <formula>"P"</formula>
    </cfRule>
    <cfRule type="cellIs" dxfId="1235" priority="1224" stopIfTrue="1" operator="equal">
      <formula>"E"</formula>
    </cfRule>
    <cfRule type="cellIs" dxfId="1234" priority="1225" stopIfTrue="1" operator="equal">
      <formula>"P"</formula>
    </cfRule>
    <cfRule type="cellIs" dxfId="1233" priority="1226" stopIfTrue="1" operator="equal">
      <formula>"E"</formula>
    </cfRule>
    <cfRule type="cellIs" dxfId="1232" priority="1227" stopIfTrue="1" operator="equal">
      <formula>"P"</formula>
    </cfRule>
  </conditionalFormatting>
  <conditionalFormatting sqref="X212">
    <cfRule type="cellIs" dxfId="1231" priority="1228" stopIfTrue="1" operator="equal">
      <formula>"E"</formula>
    </cfRule>
    <cfRule type="cellIs" dxfId="1230" priority="1229" stopIfTrue="1" operator="equal">
      <formula>"P"</formula>
    </cfRule>
  </conditionalFormatting>
  <conditionalFormatting sqref="BA213:BL213 BA211:BL211 BA207:BL207 BA209:BL209">
    <cfRule type="cellIs" dxfId="1229" priority="1218" stopIfTrue="1" operator="equal">
      <formula>"e"</formula>
    </cfRule>
    <cfRule type="cellIs" dxfId="1228" priority="1219" stopIfTrue="1" operator="equal">
      <formula>"p"</formula>
    </cfRule>
    <cfRule type="cellIs" dxfId="1227" priority="1220" stopIfTrue="1" operator="equal">
      <formula>"e"</formula>
    </cfRule>
  </conditionalFormatting>
  <conditionalFormatting sqref="BA212:BL212 BA204:BD204 BA206:BD206 BA208:BL208 BA210:BL210">
    <cfRule type="cellIs" dxfId="1226" priority="1221" stopIfTrue="1" operator="equal">
      <formula>"E"</formula>
    </cfRule>
    <cfRule type="cellIs" dxfId="1225" priority="1222" stopIfTrue="1" operator="equal">
      <formula>"P"</formula>
    </cfRule>
  </conditionalFormatting>
  <conditionalFormatting sqref="BA207:BL213 BA204:BD204 BA206:BD206">
    <cfRule type="cellIs" dxfId="1224" priority="1213" stopIfTrue="1" operator="equal">
      <formula>"P"</formula>
    </cfRule>
    <cfRule type="cellIs" dxfId="1223" priority="1214" stopIfTrue="1" operator="equal">
      <formula>"E"</formula>
    </cfRule>
    <cfRule type="cellIs" dxfId="1222" priority="1215" stopIfTrue="1" operator="equal">
      <formula>"P"</formula>
    </cfRule>
    <cfRule type="cellIs" dxfId="1221" priority="1216" stopIfTrue="1" operator="equal">
      <formula>"E"</formula>
    </cfRule>
    <cfRule type="cellIs" dxfId="1220" priority="1217" stopIfTrue="1" operator="equal">
      <formula>"P"</formula>
    </cfRule>
  </conditionalFormatting>
  <conditionalFormatting sqref="AW213:AZ213">
    <cfRule type="cellIs" dxfId="1219" priority="1210" stopIfTrue="1" operator="equal">
      <formula>"e"</formula>
    </cfRule>
    <cfRule type="cellIs" dxfId="1218" priority="1211" stopIfTrue="1" operator="equal">
      <formula>"p"</formula>
    </cfRule>
    <cfRule type="cellIs" dxfId="1217" priority="1212" stopIfTrue="1" operator="equal">
      <formula>"e"</formula>
    </cfRule>
  </conditionalFormatting>
  <conditionalFormatting sqref="AW213:AZ213">
    <cfRule type="cellIs" dxfId="1216" priority="1205" stopIfTrue="1" operator="equal">
      <formula>"P"</formula>
    </cfRule>
    <cfRule type="cellIs" dxfId="1215" priority="1206" stopIfTrue="1" operator="equal">
      <formula>"E"</formula>
    </cfRule>
    <cfRule type="cellIs" dxfId="1214" priority="1207" stopIfTrue="1" operator="equal">
      <formula>"P"</formula>
    </cfRule>
    <cfRule type="cellIs" dxfId="1213" priority="1208" stopIfTrue="1" operator="equal">
      <formula>"E"</formula>
    </cfRule>
    <cfRule type="cellIs" dxfId="1212" priority="1209" stopIfTrue="1" operator="equal">
      <formula>"P"</formula>
    </cfRule>
  </conditionalFormatting>
  <conditionalFormatting sqref="BE206:BG206">
    <cfRule type="cellIs" dxfId="1211" priority="1085" stopIfTrue="1" operator="equal">
      <formula>"E"</formula>
    </cfRule>
    <cfRule type="cellIs" dxfId="1210" priority="1086" stopIfTrue="1" operator="equal">
      <formula>"P"</formula>
    </cfRule>
  </conditionalFormatting>
  <conditionalFormatting sqref="BG211">
    <cfRule type="cellIs" dxfId="1209" priority="1202" stopIfTrue="1" operator="equal">
      <formula>"e"</formula>
    </cfRule>
    <cfRule type="cellIs" dxfId="1208" priority="1203" stopIfTrue="1" operator="equal">
      <formula>"p"</formula>
    </cfRule>
    <cfRule type="cellIs" dxfId="1207" priority="1204" stopIfTrue="1" operator="equal">
      <formula>"e"</formula>
    </cfRule>
  </conditionalFormatting>
  <conditionalFormatting sqref="BJ211">
    <cfRule type="cellIs" dxfId="1206" priority="1199" stopIfTrue="1" operator="equal">
      <formula>"e"</formula>
    </cfRule>
    <cfRule type="cellIs" dxfId="1205" priority="1200" stopIfTrue="1" operator="equal">
      <formula>"p"</formula>
    </cfRule>
    <cfRule type="cellIs" dxfId="1204" priority="1201" stopIfTrue="1" operator="equal">
      <formula>"e"</formula>
    </cfRule>
  </conditionalFormatting>
  <conditionalFormatting sqref="AW211 AZ211">
    <cfRule type="cellIs" dxfId="1203" priority="1194" stopIfTrue="1" operator="equal">
      <formula>"e"</formula>
    </cfRule>
    <cfRule type="cellIs" dxfId="1202" priority="1195" stopIfTrue="1" operator="equal">
      <formula>"p"</formula>
    </cfRule>
    <cfRule type="cellIs" dxfId="1201" priority="1196" stopIfTrue="1" operator="equal">
      <formula>"e"</formula>
    </cfRule>
  </conditionalFormatting>
  <conditionalFormatting sqref="AW212:AZ212">
    <cfRule type="cellIs" dxfId="1200" priority="1197" stopIfTrue="1" operator="equal">
      <formula>"E"</formula>
    </cfRule>
    <cfRule type="cellIs" dxfId="1199" priority="1198" stopIfTrue="1" operator="equal">
      <formula>"P"</formula>
    </cfRule>
  </conditionalFormatting>
  <conditionalFormatting sqref="AW212:AZ212 AW211 AZ211">
    <cfRule type="cellIs" dxfId="1198" priority="1189" stopIfTrue="1" operator="equal">
      <formula>"P"</formula>
    </cfRule>
    <cfRule type="cellIs" dxfId="1197" priority="1190" stopIfTrue="1" operator="equal">
      <formula>"E"</formula>
    </cfRule>
    <cfRule type="cellIs" dxfId="1196" priority="1191" stopIfTrue="1" operator="equal">
      <formula>"P"</formula>
    </cfRule>
    <cfRule type="cellIs" dxfId="1195" priority="1192" stopIfTrue="1" operator="equal">
      <formula>"E"</formula>
    </cfRule>
    <cfRule type="cellIs" dxfId="1194" priority="1193" stopIfTrue="1" operator="equal">
      <formula>"P"</formula>
    </cfRule>
  </conditionalFormatting>
  <conditionalFormatting sqref="AW211">
    <cfRule type="cellIs" dxfId="1193" priority="1186" stopIfTrue="1" operator="equal">
      <formula>"e"</formula>
    </cfRule>
    <cfRule type="cellIs" dxfId="1192" priority="1187" stopIfTrue="1" operator="equal">
      <formula>"p"</formula>
    </cfRule>
    <cfRule type="cellIs" dxfId="1191" priority="1188" stopIfTrue="1" operator="equal">
      <formula>"e"</formula>
    </cfRule>
  </conditionalFormatting>
  <conditionalFormatting sqref="AW212">
    <cfRule type="cellIs" dxfId="1190" priority="1184" stopIfTrue="1" operator="equal">
      <formula>"E"</formula>
    </cfRule>
    <cfRule type="cellIs" dxfId="1189" priority="1185" stopIfTrue="1" operator="equal">
      <formula>"P"</formula>
    </cfRule>
  </conditionalFormatting>
  <conditionalFormatting sqref="AX212">
    <cfRule type="cellIs" dxfId="1188" priority="1182" stopIfTrue="1" operator="equal">
      <formula>"E"</formula>
    </cfRule>
    <cfRule type="cellIs" dxfId="1187" priority="1183" stopIfTrue="1" operator="equal">
      <formula>"P"</formula>
    </cfRule>
  </conditionalFormatting>
  <conditionalFormatting sqref="BE203:BG203 BI203:BJ203 BL203">
    <cfRule type="cellIs" dxfId="1186" priority="1177" stopIfTrue="1" operator="equal">
      <formula>"e"</formula>
    </cfRule>
    <cfRule type="cellIs" dxfId="1185" priority="1178" stopIfTrue="1" operator="equal">
      <formula>"p"</formula>
    </cfRule>
    <cfRule type="cellIs" dxfId="1184" priority="1179" stopIfTrue="1" operator="equal">
      <formula>"e"</formula>
    </cfRule>
  </conditionalFormatting>
  <conditionalFormatting sqref="BH204:BL204">
    <cfRule type="cellIs" dxfId="1183" priority="1180" stopIfTrue="1" operator="equal">
      <formula>"E"</formula>
    </cfRule>
    <cfRule type="cellIs" dxfId="1182" priority="1181" stopIfTrue="1" operator="equal">
      <formula>"P"</formula>
    </cfRule>
  </conditionalFormatting>
  <conditionalFormatting sqref="BE203:BG203 BH204:BL204 BI203:BJ203 BL203">
    <cfRule type="cellIs" dxfId="1181" priority="1172" stopIfTrue="1" operator="equal">
      <formula>"P"</formula>
    </cfRule>
    <cfRule type="cellIs" dxfId="1180" priority="1173" stopIfTrue="1" operator="equal">
      <formula>"E"</formula>
    </cfRule>
    <cfRule type="cellIs" dxfId="1179" priority="1174" stopIfTrue="1" operator="equal">
      <formula>"P"</formula>
    </cfRule>
    <cfRule type="cellIs" dxfId="1178" priority="1175" stopIfTrue="1" operator="equal">
      <formula>"E"</formula>
    </cfRule>
    <cfRule type="cellIs" dxfId="1177" priority="1176" stopIfTrue="1" operator="equal">
      <formula>"P"</formula>
    </cfRule>
  </conditionalFormatting>
  <conditionalFormatting sqref="AW203:AY203">
    <cfRule type="cellIs" dxfId="1176" priority="1167" stopIfTrue="1" operator="equal">
      <formula>"e"</formula>
    </cfRule>
    <cfRule type="cellIs" dxfId="1175" priority="1168" stopIfTrue="1" operator="equal">
      <formula>"p"</formula>
    </cfRule>
    <cfRule type="cellIs" dxfId="1174" priority="1169" stopIfTrue="1" operator="equal">
      <formula>"e"</formula>
    </cfRule>
  </conditionalFormatting>
  <conditionalFormatting sqref="AW204:AZ204">
    <cfRule type="cellIs" dxfId="1173" priority="1170" stopIfTrue="1" operator="equal">
      <formula>"E"</formula>
    </cfRule>
    <cfRule type="cellIs" dxfId="1172" priority="1171" stopIfTrue="1" operator="equal">
      <formula>"P"</formula>
    </cfRule>
  </conditionalFormatting>
  <conditionalFormatting sqref="AW204:AZ204 AW203:AY203">
    <cfRule type="cellIs" dxfId="1171" priority="1162" stopIfTrue="1" operator="equal">
      <formula>"P"</formula>
    </cfRule>
    <cfRule type="cellIs" dxfId="1170" priority="1163" stopIfTrue="1" operator="equal">
      <formula>"E"</formula>
    </cfRule>
    <cfRule type="cellIs" dxfId="1169" priority="1164" stopIfTrue="1" operator="equal">
      <formula>"P"</formula>
    </cfRule>
    <cfRule type="cellIs" dxfId="1168" priority="1165" stopIfTrue="1" operator="equal">
      <formula>"E"</formula>
    </cfRule>
    <cfRule type="cellIs" dxfId="1167" priority="1166" stopIfTrue="1" operator="equal">
      <formula>"P"</formula>
    </cfRule>
  </conditionalFormatting>
  <conditionalFormatting sqref="BA203:BC203">
    <cfRule type="cellIs" dxfId="1166" priority="1159" stopIfTrue="1" operator="equal">
      <formula>"e"</formula>
    </cfRule>
    <cfRule type="cellIs" dxfId="1165" priority="1160" stopIfTrue="1" operator="equal">
      <formula>"p"</formula>
    </cfRule>
    <cfRule type="cellIs" dxfId="1164" priority="1161" stopIfTrue="1" operator="equal">
      <formula>"e"</formula>
    </cfRule>
  </conditionalFormatting>
  <conditionalFormatting sqref="BA203:BC203">
    <cfRule type="cellIs" dxfId="1163" priority="1154" stopIfTrue="1" operator="equal">
      <formula>"P"</formula>
    </cfRule>
    <cfRule type="cellIs" dxfId="1162" priority="1155" stopIfTrue="1" operator="equal">
      <formula>"E"</formula>
    </cfRule>
    <cfRule type="cellIs" dxfId="1161" priority="1156" stopIfTrue="1" operator="equal">
      <formula>"P"</formula>
    </cfRule>
    <cfRule type="cellIs" dxfId="1160" priority="1157" stopIfTrue="1" operator="equal">
      <formula>"E"</formula>
    </cfRule>
    <cfRule type="cellIs" dxfId="1159" priority="1158" stopIfTrue="1" operator="equal">
      <formula>"P"</formula>
    </cfRule>
  </conditionalFormatting>
  <conditionalFormatting sqref="BE204:BG204">
    <cfRule type="cellIs" dxfId="1158" priority="1152" stopIfTrue="1" operator="equal">
      <formula>"E"</formula>
    </cfRule>
    <cfRule type="cellIs" dxfId="1157" priority="1153" stopIfTrue="1" operator="equal">
      <formula>"P"</formula>
    </cfRule>
  </conditionalFormatting>
  <conditionalFormatting sqref="BE204:BG204">
    <cfRule type="cellIs" dxfId="1156" priority="1147" stopIfTrue="1" operator="equal">
      <formula>"P"</formula>
    </cfRule>
    <cfRule type="cellIs" dxfId="1155" priority="1148" stopIfTrue="1" operator="equal">
      <formula>"E"</formula>
    </cfRule>
    <cfRule type="cellIs" dxfId="1154" priority="1149" stopIfTrue="1" operator="equal">
      <formula>"P"</formula>
    </cfRule>
    <cfRule type="cellIs" dxfId="1153" priority="1150" stopIfTrue="1" operator="equal">
      <formula>"E"</formula>
    </cfRule>
    <cfRule type="cellIs" dxfId="1152" priority="1151" stopIfTrue="1" operator="equal">
      <formula>"P"</formula>
    </cfRule>
  </conditionalFormatting>
  <conditionalFormatting sqref="AZ203">
    <cfRule type="cellIs" dxfId="1151" priority="1144" stopIfTrue="1" operator="equal">
      <formula>"e"</formula>
    </cfRule>
    <cfRule type="cellIs" dxfId="1150" priority="1145" stopIfTrue="1" operator="equal">
      <formula>"p"</formula>
    </cfRule>
    <cfRule type="cellIs" dxfId="1149" priority="1146" stopIfTrue="1" operator="equal">
      <formula>"e"</formula>
    </cfRule>
  </conditionalFormatting>
  <conditionalFormatting sqref="AZ203">
    <cfRule type="cellIs" dxfId="1148" priority="1139" stopIfTrue="1" operator="equal">
      <formula>"P"</formula>
    </cfRule>
    <cfRule type="cellIs" dxfId="1147" priority="1140" stopIfTrue="1" operator="equal">
      <formula>"E"</formula>
    </cfRule>
    <cfRule type="cellIs" dxfId="1146" priority="1141" stopIfTrue="1" operator="equal">
      <formula>"P"</formula>
    </cfRule>
    <cfRule type="cellIs" dxfId="1145" priority="1142" stopIfTrue="1" operator="equal">
      <formula>"E"</formula>
    </cfRule>
    <cfRule type="cellIs" dxfId="1144" priority="1143" stopIfTrue="1" operator="equal">
      <formula>"P"</formula>
    </cfRule>
  </conditionalFormatting>
  <conditionalFormatting sqref="BD203">
    <cfRule type="cellIs" dxfId="1143" priority="1136" stopIfTrue="1" operator="equal">
      <formula>"e"</formula>
    </cfRule>
    <cfRule type="cellIs" dxfId="1142" priority="1137" stopIfTrue="1" operator="equal">
      <formula>"p"</formula>
    </cfRule>
    <cfRule type="cellIs" dxfId="1141" priority="1138" stopIfTrue="1" operator="equal">
      <formula>"e"</formula>
    </cfRule>
  </conditionalFormatting>
  <conditionalFormatting sqref="BD203">
    <cfRule type="cellIs" dxfId="1140" priority="1131" stopIfTrue="1" operator="equal">
      <formula>"P"</formula>
    </cfRule>
    <cfRule type="cellIs" dxfId="1139" priority="1132" stopIfTrue="1" operator="equal">
      <formula>"E"</formula>
    </cfRule>
    <cfRule type="cellIs" dxfId="1138" priority="1133" stopIfTrue="1" operator="equal">
      <formula>"P"</formula>
    </cfRule>
    <cfRule type="cellIs" dxfId="1137" priority="1134" stopIfTrue="1" operator="equal">
      <formula>"E"</formula>
    </cfRule>
    <cfRule type="cellIs" dxfId="1136" priority="1135" stopIfTrue="1" operator="equal">
      <formula>"P"</formula>
    </cfRule>
  </conditionalFormatting>
  <conditionalFormatting sqref="BH203">
    <cfRule type="cellIs" dxfId="1135" priority="1128" stopIfTrue="1" operator="equal">
      <formula>"e"</formula>
    </cfRule>
    <cfRule type="cellIs" dxfId="1134" priority="1129" stopIfTrue="1" operator="equal">
      <formula>"p"</formula>
    </cfRule>
    <cfRule type="cellIs" dxfId="1133" priority="1130" stopIfTrue="1" operator="equal">
      <formula>"e"</formula>
    </cfRule>
  </conditionalFormatting>
  <conditionalFormatting sqref="BH203">
    <cfRule type="cellIs" dxfId="1132" priority="1123" stopIfTrue="1" operator="equal">
      <formula>"P"</formula>
    </cfRule>
    <cfRule type="cellIs" dxfId="1131" priority="1124" stopIfTrue="1" operator="equal">
      <formula>"E"</formula>
    </cfRule>
    <cfRule type="cellIs" dxfId="1130" priority="1125" stopIfTrue="1" operator="equal">
      <formula>"P"</formula>
    </cfRule>
    <cfRule type="cellIs" dxfId="1129" priority="1126" stopIfTrue="1" operator="equal">
      <formula>"E"</formula>
    </cfRule>
    <cfRule type="cellIs" dxfId="1128" priority="1127" stopIfTrue="1" operator="equal">
      <formula>"P"</formula>
    </cfRule>
  </conditionalFormatting>
  <conditionalFormatting sqref="BK203">
    <cfRule type="cellIs" dxfId="1127" priority="1120" stopIfTrue="1" operator="equal">
      <formula>"e"</formula>
    </cfRule>
    <cfRule type="cellIs" dxfId="1126" priority="1121" stopIfTrue="1" operator="equal">
      <formula>"p"</formula>
    </cfRule>
    <cfRule type="cellIs" dxfId="1125" priority="1122" stopIfTrue="1" operator="equal">
      <formula>"e"</formula>
    </cfRule>
  </conditionalFormatting>
  <conditionalFormatting sqref="BK203">
    <cfRule type="cellIs" dxfId="1124" priority="1115" stopIfTrue="1" operator="equal">
      <formula>"P"</formula>
    </cfRule>
    <cfRule type="cellIs" dxfId="1123" priority="1116" stopIfTrue="1" operator="equal">
      <formula>"E"</formula>
    </cfRule>
    <cfRule type="cellIs" dxfId="1122" priority="1117" stopIfTrue="1" operator="equal">
      <formula>"P"</formula>
    </cfRule>
    <cfRule type="cellIs" dxfId="1121" priority="1118" stopIfTrue="1" operator="equal">
      <formula>"E"</formula>
    </cfRule>
    <cfRule type="cellIs" dxfId="1120" priority="1119" stopIfTrue="1" operator="equal">
      <formula>"P"</formula>
    </cfRule>
  </conditionalFormatting>
  <conditionalFormatting sqref="BF205:BG205 BJ205 BL205">
    <cfRule type="cellIs" dxfId="1119" priority="1110" stopIfTrue="1" operator="equal">
      <formula>"e"</formula>
    </cfRule>
    <cfRule type="cellIs" dxfId="1118" priority="1111" stopIfTrue="1" operator="equal">
      <formula>"p"</formula>
    </cfRule>
    <cfRule type="cellIs" dxfId="1117" priority="1112" stopIfTrue="1" operator="equal">
      <formula>"e"</formula>
    </cfRule>
  </conditionalFormatting>
  <conditionalFormatting sqref="BH206:BL206">
    <cfRule type="cellIs" dxfId="1116" priority="1113" stopIfTrue="1" operator="equal">
      <formula>"E"</formula>
    </cfRule>
    <cfRule type="cellIs" dxfId="1115" priority="1114" stopIfTrue="1" operator="equal">
      <formula>"P"</formula>
    </cfRule>
  </conditionalFormatting>
  <conditionalFormatting sqref="BF205:BG205 BH206:BL206 BJ205 BL205">
    <cfRule type="cellIs" dxfId="1114" priority="1105" stopIfTrue="1" operator="equal">
      <formula>"P"</formula>
    </cfRule>
    <cfRule type="cellIs" dxfId="1113" priority="1106" stopIfTrue="1" operator="equal">
      <formula>"E"</formula>
    </cfRule>
    <cfRule type="cellIs" dxfId="1112" priority="1107" stopIfTrue="1" operator="equal">
      <formula>"P"</formula>
    </cfRule>
    <cfRule type="cellIs" dxfId="1111" priority="1108" stopIfTrue="1" operator="equal">
      <formula>"E"</formula>
    </cfRule>
    <cfRule type="cellIs" dxfId="1110" priority="1109" stopIfTrue="1" operator="equal">
      <formula>"P"</formula>
    </cfRule>
  </conditionalFormatting>
  <conditionalFormatting sqref="AX205:AY205">
    <cfRule type="cellIs" dxfId="1109" priority="1100" stopIfTrue="1" operator="equal">
      <formula>"e"</formula>
    </cfRule>
    <cfRule type="cellIs" dxfId="1108" priority="1101" stopIfTrue="1" operator="equal">
      <formula>"p"</formula>
    </cfRule>
    <cfRule type="cellIs" dxfId="1107" priority="1102" stopIfTrue="1" operator="equal">
      <formula>"e"</formula>
    </cfRule>
  </conditionalFormatting>
  <conditionalFormatting sqref="AW206:AZ206">
    <cfRule type="cellIs" dxfId="1106" priority="1103" stopIfTrue="1" operator="equal">
      <formula>"E"</formula>
    </cfRule>
    <cfRule type="cellIs" dxfId="1105" priority="1104" stopIfTrue="1" operator="equal">
      <formula>"P"</formula>
    </cfRule>
  </conditionalFormatting>
  <conditionalFormatting sqref="AW206:AZ206 AX205:AY205">
    <cfRule type="cellIs" dxfId="1104" priority="1095" stopIfTrue="1" operator="equal">
      <formula>"P"</formula>
    </cfRule>
    <cfRule type="cellIs" dxfId="1103" priority="1096" stopIfTrue="1" operator="equal">
      <formula>"E"</formula>
    </cfRule>
    <cfRule type="cellIs" dxfId="1102" priority="1097" stopIfTrue="1" operator="equal">
      <formula>"P"</formula>
    </cfRule>
    <cfRule type="cellIs" dxfId="1101" priority="1098" stopIfTrue="1" operator="equal">
      <formula>"E"</formula>
    </cfRule>
    <cfRule type="cellIs" dxfId="1100" priority="1099" stopIfTrue="1" operator="equal">
      <formula>"P"</formula>
    </cfRule>
  </conditionalFormatting>
  <conditionalFormatting sqref="BB205:BC205">
    <cfRule type="cellIs" dxfId="1099" priority="1092" stopIfTrue="1" operator="equal">
      <formula>"e"</formula>
    </cfRule>
    <cfRule type="cellIs" dxfId="1098" priority="1093" stopIfTrue="1" operator="equal">
      <formula>"p"</formula>
    </cfRule>
    <cfRule type="cellIs" dxfId="1097" priority="1094" stopIfTrue="1" operator="equal">
      <formula>"e"</formula>
    </cfRule>
  </conditionalFormatting>
  <conditionalFormatting sqref="BB205:BC205">
    <cfRule type="cellIs" dxfId="1096" priority="1087" stopIfTrue="1" operator="equal">
      <formula>"P"</formula>
    </cfRule>
    <cfRule type="cellIs" dxfId="1095" priority="1088" stopIfTrue="1" operator="equal">
      <formula>"E"</formula>
    </cfRule>
    <cfRule type="cellIs" dxfId="1094" priority="1089" stopIfTrue="1" operator="equal">
      <formula>"P"</formula>
    </cfRule>
    <cfRule type="cellIs" dxfId="1093" priority="1090" stopIfTrue="1" operator="equal">
      <formula>"E"</formula>
    </cfRule>
    <cfRule type="cellIs" dxfId="1092" priority="1091" stopIfTrue="1" operator="equal">
      <formula>"P"</formula>
    </cfRule>
  </conditionalFormatting>
  <conditionalFormatting sqref="BE206:BG206">
    <cfRule type="cellIs" dxfId="1091" priority="1080" stopIfTrue="1" operator="equal">
      <formula>"P"</formula>
    </cfRule>
    <cfRule type="cellIs" dxfId="1090" priority="1081" stopIfTrue="1" operator="equal">
      <formula>"E"</formula>
    </cfRule>
    <cfRule type="cellIs" dxfId="1089" priority="1082" stopIfTrue="1" operator="equal">
      <formula>"P"</formula>
    </cfRule>
    <cfRule type="cellIs" dxfId="1088" priority="1083" stopIfTrue="1" operator="equal">
      <formula>"E"</formula>
    </cfRule>
    <cfRule type="cellIs" dxfId="1087" priority="1084" stopIfTrue="1" operator="equal">
      <formula>"P"</formula>
    </cfRule>
  </conditionalFormatting>
  <conditionalFormatting sqref="AZ205">
    <cfRule type="cellIs" dxfId="1086" priority="1077" stopIfTrue="1" operator="equal">
      <formula>"e"</formula>
    </cfRule>
    <cfRule type="cellIs" dxfId="1085" priority="1078" stopIfTrue="1" operator="equal">
      <formula>"p"</formula>
    </cfRule>
    <cfRule type="cellIs" dxfId="1084" priority="1079" stopIfTrue="1" operator="equal">
      <formula>"e"</formula>
    </cfRule>
  </conditionalFormatting>
  <conditionalFormatting sqref="AZ205">
    <cfRule type="cellIs" dxfId="1083" priority="1072" stopIfTrue="1" operator="equal">
      <formula>"P"</formula>
    </cfRule>
    <cfRule type="cellIs" dxfId="1082" priority="1073" stopIfTrue="1" operator="equal">
      <formula>"E"</formula>
    </cfRule>
    <cfRule type="cellIs" dxfId="1081" priority="1074" stopIfTrue="1" operator="equal">
      <formula>"P"</formula>
    </cfRule>
    <cfRule type="cellIs" dxfId="1080" priority="1075" stopIfTrue="1" operator="equal">
      <formula>"E"</formula>
    </cfRule>
    <cfRule type="cellIs" dxfId="1079" priority="1076" stopIfTrue="1" operator="equal">
      <formula>"P"</formula>
    </cfRule>
  </conditionalFormatting>
  <conditionalFormatting sqref="BD205">
    <cfRule type="cellIs" dxfId="1078" priority="1069" stopIfTrue="1" operator="equal">
      <formula>"e"</formula>
    </cfRule>
    <cfRule type="cellIs" dxfId="1077" priority="1070" stopIfTrue="1" operator="equal">
      <formula>"p"</formula>
    </cfRule>
    <cfRule type="cellIs" dxfId="1076" priority="1071" stopIfTrue="1" operator="equal">
      <formula>"e"</formula>
    </cfRule>
  </conditionalFormatting>
  <conditionalFormatting sqref="BD205">
    <cfRule type="cellIs" dxfId="1075" priority="1064" stopIfTrue="1" operator="equal">
      <formula>"P"</formula>
    </cfRule>
    <cfRule type="cellIs" dxfId="1074" priority="1065" stopIfTrue="1" operator="equal">
      <formula>"E"</formula>
    </cfRule>
    <cfRule type="cellIs" dxfId="1073" priority="1066" stopIfTrue="1" operator="equal">
      <formula>"P"</formula>
    </cfRule>
    <cfRule type="cellIs" dxfId="1072" priority="1067" stopIfTrue="1" operator="equal">
      <formula>"E"</formula>
    </cfRule>
    <cfRule type="cellIs" dxfId="1071" priority="1068" stopIfTrue="1" operator="equal">
      <formula>"P"</formula>
    </cfRule>
  </conditionalFormatting>
  <conditionalFormatting sqref="BH205">
    <cfRule type="cellIs" dxfId="1070" priority="1061" stopIfTrue="1" operator="equal">
      <formula>"e"</formula>
    </cfRule>
    <cfRule type="cellIs" dxfId="1069" priority="1062" stopIfTrue="1" operator="equal">
      <formula>"p"</formula>
    </cfRule>
    <cfRule type="cellIs" dxfId="1068" priority="1063" stopIfTrue="1" operator="equal">
      <formula>"e"</formula>
    </cfRule>
  </conditionalFormatting>
  <conditionalFormatting sqref="BH205">
    <cfRule type="cellIs" dxfId="1067" priority="1056" stopIfTrue="1" operator="equal">
      <formula>"P"</formula>
    </cfRule>
    <cfRule type="cellIs" dxfId="1066" priority="1057" stopIfTrue="1" operator="equal">
      <formula>"E"</formula>
    </cfRule>
    <cfRule type="cellIs" dxfId="1065" priority="1058" stopIfTrue="1" operator="equal">
      <formula>"P"</formula>
    </cfRule>
    <cfRule type="cellIs" dxfId="1064" priority="1059" stopIfTrue="1" operator="equal">
      <formula>"E"</formula>
    </cfRule>
    <cfRule type="cellIs" dxfId="1063" priority="1060" stopIfTrue="1" operator="equal">
      <formula>"P"</formula>
    </cfRule>
  </conditionalFormatting>
  <conditionalFormatting sqref="BK205">
    <cfRule type="cellIs" dxfId="1062" priority="1053" stopIfTrue="1" operator="equal">
      <formula>"e"</formula>
    </cfRule>
    <cfRule type="cellIs" dxfId="1061" priority="1054" stopIfTrue="1" operator="equal">
      <formula>"p"</formula>
    </cfRule>
    <cfRule type="cellIs" dxfId="1060" priority="1055" stopIfTrue="1" operator="equal">
      <formula>"e"</formula>
    </cfRule>
  </conditionalFormatting>
  <conditionalFormatting sqref="BK205">
    <cfRule type="cellIs" dxfId="1059" priority="1048" stopIfTrue="1" operator="equal">
      <formula>"P"</formula>
    </cfRule>
    <cfRule type="cellIs" dxfId="1058" priority="1049" stopIfTrue="1" operator="equal">
      <formula>"E"</formula>
    </cfRule>
    <cfRule type="cellIs" dxfId="1057" priority="1050" stopIfTrue="1" operator="equal">
      <formula>"P"</formula>
    </cfRule>
    <cfRule type="cellIs" dxfId="1056" priority="1051" stopIfTrue="1" operator="equal">
      <formula>"E"</formula>
    </cfRule>
    <cfRule type="cellIs" dxfId="1055" priority="1052" stopIfTrue="1" operator="equal">
      <formula>"P"</formula>
    </cfRule>
  </conditionalFormatting>
  <conditionalFormatting sqref="AW205">
    <cfRule type="cellIs" dxfId="1054" priority="1045" stopIfTrue="1" operator="equal">
      <formula>"e"</formula>
    </cfRule>
    <cfRule type="cellIs" dxfId="1053" priority="1046" stopIfTrue="1" operator="equal">
      <formula>"p"</formula>
    </cfRule>
    <cfRule type="cellIs" dxfId="1052" priority="1047" stopIfTrue="1" operator="equal">
      <formula>"e"</formula>
    </cfRule>
  </conditionalFormatting>
  <conditionalFormatting sqref="AW205">
    <cfRule type="cellIs" dxfId="1051" priority="1040" stopIfTrue="1" operator="equal">
      <formula>"P"</formula>
    </cfRule>
    <cfRule type="cellIs" dxfId="1050" priority="1041" stopIfTrue="1" operator="equal">
      <formula>"E"</formula>
    </cfRule>
    <cfRule type="cellIs" dxfId="1049" priority="1042" stopIfTrue="1" operator="equal">
      <formula>"P"</formula>
    </cfRule>
    <cfRule type="cellIs" dxfId="1048" priority="1043" stopIfTrue="1" operator="equal">
      <formula>"E"</formula>
    </cfRule>
    <cfRule type="cellIs" dxfId="1047" priority="1044" stopIfTrue="1" operator="equal">
      <formula>"P"</formula>
    </cfRule>
  </conditionalFormatting>
  <conditionalFormatting sqref="BA205">
    <cfRule type="cellIs" dxfId="1046" priority="1037" stopIfTrue="1" operator="equal">
      <formula>"e"</formula>
    </cfRule>
    <cfRule type="cellIs" dxfId="1045" priority="1038" stopIfTrue="1" operator="equal">
      <formula>"p"</formula>
    </cfRule>
    <cfRule type="cellIs" dxfId="1044" priority="1039" stopIfTrue="1" operator="equal">
      <formula>"e"</formula>
    </cfRule>
  </conditionalFormatting>
  <conditionalFormatting sqref="BA205">
    <cfRule type="cellIs" dxfId="1043" priority="1032" stopIfTrue="1" operator="equal">
      <formula>"P"</formula>
    </cfRule>
    <cfRule type="cellIs" dxfId="1042" priority="1033" stopIfTrue="1" operator="equal">
      <formula>"E"</formula>
    </cfRule>
    <cfRule type="cellIs" dxfId="1041" priority="1034" stopIfTrue="1" operator="equal">
      <formula>"P"</formula>
    </cfRule>
    <cfRule type="cellIs" dxfId="1040" priority="1035" stopIfTrue="1" operator="equal">
      <formula>"E"</formula>
    </cfRule>
    <cfRule type="cellIs" dxfId="1039" priority="1036" stopIfTrue="1" operator="equal">
      <formula>"P"</formula>
    </cfRule>
  </conditionalFormatting>
  <conditionalFormatting sqref="BE205">
    <cfRule type="cellIs" dxfId="1038" priority="1029" stopIfTrue="1" operator="equal">
      <formula>"e"</formula>
    </cfRule>
    <cfRule type="cellIs" dxfId="1037" priority="1030" stopIfTrue="1" operator="equal">
      <formula>"p"</formula>
    </cfRule>
    <cfRule type="cellIs" dxfId="1036" priority="1031" stopIfTrue="1" operator="equal">
      <formula>"e"</formula>
    </cfRule>
  </conditionalFormatting>
  <conditionalFormatting sqref="BE205">
    <cfRule type="cellIs" dxfId="1035" priority="1024" stopIfTrue="1" operator="equal">
      <formula>"P"</formula>
    </cfRule>
    <cfRule type="cellIs" dxfId="1034" priority="1025" stopIfTrue="1" operator="equal">
      <formula>"E"</formula>
    </cfRule>
    <cfRule type="cellIs" dxfId="1033" priority="1026" stopIfTrue="1" operator="equal">
      <formula>"P"</formula>
    </cfRule>
    <cfRule type="cellIs" dxfId="1032" priority="1027" stopIfTrue="1" operator="equal">
      <formula>"E"</formula>
    </cfRule>
    <cfRule type="cellIs" dxfId="1031" priority="1028" stopIfTrue="1" operator="equal">
      <formula>"P"</formula>
    </cfRule>
  </conditionalFormatting>
  <conditionalFormatting sqref="BI205">
    <cfRule type="cellIs" dxfId="1030" priority="1021" stopIfTrue="1" operator="equal">
      <formula>"e"</formula>
    </cfRule>
    <cfRule type="cellIs" dxfId="1029" priority="1022" stopIfTrue="1" operator="equal">
      <formula>"p"</formula>
    </cfRule>
    <cfRule type="cellIs" dxfId="1028" priority="1023" stopIfTrue="1" operator="equal">
      <formula>"e"</formula>
    </cfRule>
  </conditionalFormatting>
  <conditionalFormatting sqref="BI205">
    <cfRule type="cellIs" dxfId="1027" priority="1016" stopIfTrue="1" operator="equal">
      <formula>"P"</formula>
    </cfRule>
    <cfRule type="cellIs" dxfId="1026" priority="1017" stopIfTrue="1" operator="equal">
      <formula>"E"</formula>
    </cfRule>
    <cfRule type="cellIs" dxfId="1025" priority="1018" stopIfTrue="1" operator="equal">
      <formula>"P"</formula>
    </cfRule>
    <cfRule type="cellIs" dxfId="1024" priority="1019" stopIfTrue="1" operator="equal">
      <formula>"E"</formula>
    </cfRule>
    <cfRule type="cellIs" dxfId="1023" priority="1020" stopIfTrue="1" operator="equal">
      <formula>"P"</formula>
    </cfRule>
  </conditionalFormatting>
  <conditionalFormatting sqref="BG207">
    <cfRule type="cellIs" dxfId="1022" priority="1013" stopIfTrue="1" operator="equal">
      <formula>"e"</formula>
    </cfRule>
    <cfRule type="cellIs" dxfId="1021" priority="1014" stopIfTrue="1" operator="equal">
      <formula>"p"</formula>
    </cfRule>
    <cfRule type="cellIs" dxfId="1020" priority="1015" stopIfTrue="1" operator="equal">
      <formula>"e"</formula>
    </cfRule>
  </conditionalFormatting>
  <conditionalFormatting sqref="BJ207">
    <cfRule type="cellIs" dxfId="1019" priority="1010" stopIfTrue="1" operator="equal">
      <formula>"e"</formula>
    </cfRule>
    <cfRule type="cellIs" dxfId="1018" priority="1011" stopIfTrue="1" operator="equal">
      <formula>"p"</formula>
    </cfRule>
    <cfRule type="cellIs" dxfId="1017" priority="1012" stopIfTrue="1" operator="equal">
      <formula>"e"</formula>
    </cfRule>
  </conditionalFormatting>
  <conditionalFormatting sqref="AW207:AZ207">
    <cfRule type="cellIs" dxfId="1016" priority="1005" stopIfTrue="1" operator="equal">
      <formula>"e"</formula>
    </cfRule>
    <cfRule type="cellIs" dxfId="1015" priority="1006" stopIfTrue="1" operator="equal">
      <formula>"p"</formula>
    </cfRule>
    <cfRule type="cellIs" dxfId="1014" priority="1007" stopIfTrue="1" operator="equal">
      <formula>"e"</formula>
    </cfRule>
  </conditionalFormatting>
  <conditionalFormatting sqref="AW208:AZ208">
    <cfRule type="cellIs" dxfId="1013" priority="1008" stopIfTrue="1" operator="equal">
      <formula>"E"</formula>
    </cfRule>
    <cfRule type="cellIs" dxfId="1012" priority="1009" stopIfTrue="1" operator="equal">
      <formula>"P"</formula>
    </cfRule>
  </conditionalFormatting>
  <conditionalFormatting sqref="AW207:AZ208">
    <cfRule type="cellIs" dxfId="1011" priority="1000" stopIfTrue="1" operator="equal">
      <formula>"P"</formula>
    </cfRule>
    <cfRule type="cellIs" dxfId="1010" priority="1001" stopIfTrue="1" operator="equal">
      <formula>"E"</formula>
    </cfRule>
    <cfRule type="cellIs" dxfId="1009" priority="1002" stopIfTrue="1" operator="equal">
      <formula>"P"</formula>
    </cfRule>
    <cfRule type="cellIs" dxfId="1008" priority="1003" stopIfTrue="1" operator="equal">
      <formula>"E"</formula>
    </cfRule>
    <cfRule type="cellIs" dxfId="1007" priority="1004" stopIfTrue="1" operator="equal">
      <formula>"P"</formula>
    </cfRule>
  </conditionalFormatting>
  <conditionalFormatting sqref="AW207">
    <cfRule type="cellIs" dxfId="1006" priority="997" stopIfTrue="1" operator="equal">
      <formula>"e"</formula>
    </cfRule>
    <cfRule type="cellIs" dxfId="1005" priority="998" stopIfTrue="1" operator="equal">
      <formula>"p"</formula>
    </cfRule>
    <cfRule type="cellIs" dxfId="1004" priority="999" stopIfTrue="1" operator="equal">
      <formula>"e"</formula>
    </cfRule>
  </conditionalFormatting>
  <conditionalFormatting sqref="AW208">
    <cfRule type="cellIs" dxfId="1003" priority="995" stopIfTrue="1" operator="equal">
      <formula>"E"</formula>
    </cfRule>
    <cfRule type="cellIs" dxfId="1002" priority="996" stopIfTrue="1" operator="equal">
      <formula>"P"</formula>
    </cfRule>
  </conditionalFormatting>
  <conditionalFormatting sqref="AX208">
    <cfRule type="cellIs" dxfId="1001" priority="993" stopIfTrue="1" operator="equal">
      <formula>"E"</formula>
    </cfRule>
    <cfRule type="cellIs" dxfId="1000" priority="994" stopIfTrue="1" operator="equal">
      <formula>"P"</formula>
    </cfRule>
  </conditionalFormatting>
  <conditionalFormatting sqref="BG209">
    <cfRule type="cellIs" dxfId="999" priority="990" stopIfTrue="1" operator="equal">
      <formula>"e"</formula>
    </cfRule>
    <cfRule type="cellIs" dxfId="998" priority="991" stopIfTrue="1" operator="equal">
      <formula>"p"</formula>
    </cfRule>
    <cfRule type="cellIs" dxfId="997" priority="992" stopIfTrue="1" operator="equal">
      <formula>"e"</formula>
    </cfRule>
  </conditionalFormatting>
  <conditionalFormatting sqref="BJ209">
    <cfRule type="cellIs" dxfId="996" priority="987" stopIfTrue="1" operator="equal">
      <formula>"e"</formula>
    </cfRule>
    <cfRule type="cellIs" dxfId="995" priority="988" stopIfTrue="1" operator="equal">
      <formula>"p"</formula>
    </cfRule>
    <cfRule type="cellIs" dxfId="994" priority="989" stopIfTrue="1" operator="equal">
      <formula>"e"</formula>
    </cfRule>
  </conditionalFormatting>
  <conditionalFormatting sqref="AW209:AZ209">
    <cfRule type="cellIs" dxfId="993" priority="982" stopIfTrue="1" operator="equal">
      <formula>"e"</formula>
    </cfRule>
    <cfRule type="cellIs" dxfId="992" priority="983" stopIfTrue="1" operator="equal">
      <formula>"p"</formula>
    </cfRule>
    <cfRule type="cellIs" dxfId="991" priority="984" stopIfTrue="1" operator="equal">
      <formula>"e"</formula>
    </cfRule>
  </conditionalFormatting>
  <conditionalFormatting sqref="AW210:AZ210">
    <cfRule type="cellIs" dxfId="990" priority="985" stopIfTrue="1" operator="equal">
      <formula>"E"</formula>
    </cfRule>
    <cfRule type="cellIs" dxfId="989" priority="986" stopIfTrue="1" operator="equal">
      <formula>"P"</formula>
    </cfRule>
  </conditionalFormatting>
  <conditionalFormatting sqref="AW209:AZ210">
    <cfRule type="cellIs" dxfId="988" priority="977" stopIfTrue="1" operator="equal">
      <formula>"P"</formula>
    </cfRule>
    <cfRule type="cellIs" dxfId="987" priority="978" stopIfTrue="1" operator="equal">
      <formula>"E"</formula>
    </cfRule>
    <cfRule type="cellIs" dxfId="986" priority="979" stopIfTrue="1" operator="equal">
      <formula>"P"</formula>
    </cfRule>
    <cfRule type="cellIs" dxfId="985" priority="980" stopIfTrue="1" operator="equal">
      <formula>"E"</formula>
    </cfRule>
    <cfRule type="cellIs" dxfId="984" priority="981" stopIfTrue="1" operator="equal">
      <formula>"P"</formula>
    </cfRule>
  </conditionalFormatting>
  <conditionalFormatting sqref="AW209">
    <cfRule type="cellIs" dxfId="983" priority="974" stopIfTrue="1" operator="equal">
      <formula>"e"</formula>
    </cfRule>
    <cfRule type="cellIs" dxfId="982" priority="975" stopIfTrue="1" operator="equal">
      <formula>"p"</formula>
    </cfRule>
    <cfRule type="cellIs" dxfId="981" priority="976" stopIfTrue="1" operator="equal">
      <formula>"e"</formula>
    </cfRule>
  </conditionalFormatting>
  <conditionalFormatting sqref="AW210">
    <cfRule type="cellIs" dxfId="980" priority="972" stopIfTrue="1" operator="equal">
      <formula>"E"</formula>
    </cfRule>
    <cfRule type="cellIs" dxfId="979" priority="973" stopIfTrue="1" operator="equal">
      <formula>"P"</formula>
    </cfRule>
  </conditionalFormatting>
  <conditionalFormatting sqref="AX210">
    <cfRule type="cellIs" dxfId="978" priority="970" stopIfTrue="1" operator="equal">
      <formula>"E"</formula>
    </cfRule>
    <cfRule type="cellIs" dxfId="977" priority="971" stopIfTrue="1" operator="equal">
      <formula>"P"</formula>
    </cfRule>
  </conditionalFormatting>
  <conditionalFormatting sqref="AX211:AY211">
    <cfRule type="cellIs" dxfId="976" priority="967" stopIfTrue="1" operator="equal">
      <formula>"e"</formula>
    </cfRule>
    <cfRule type="cellIs" dxfId="975" priority="968" stopIfTrue="1" operator="equal">
      <formula>"p"</formula>
    </cfRule>
    <cfRule type="cellIs" dxfId="974" priority="969" stopIfTrue="1" operator="equal">
      <formula>"e"</formula>
    </cfRule>
  </conditionalFormatting>
  <conditionalFormatting sqref="AX211:AY211">
    <cfRule type="cellIs" dxfId="973" priority="962" stopIfTrue="1" operator="equal">
      <formula>"P"</formula>
    </cfRule>
    <cfRule type="cellIs" dxfId="972" priority="963" stopIfTrue="1" operator="equal">
      <formula>"E"</formula>
    </cfRule>
    <cfRule type="cellIs" dxfId="971" priority="964" stopIfTrue="1" operator="equal">
      <formula>"P"</formula>
    </cfRule>
    <cfRule type="cellIs" dxfId="970" priority="965" stopIfTrue="1" operator="equal">
      <formula>"E"</formula>
    </cfRule>
    <cfRule type="cellIs" dxfId="969" priority="966" stopIfTrue="1" operator="equal">
      <formula>"P"</formula>
    </cfRule>
  </conditionalFormatting>
  <conditionalFormatting sqref="AX211:AY211">
    <cfRule type="cellIs" dxfId="968" priority="959" stopIfTrue="1" operator="equal">
      <formula>"e"</formula>
    </cfRule>
    <cfRule type="cellIs" dxfId="967" priority="960" stopIfTrue="1" operator="equal">
      <formula>"p"</formula>
    </cfRule>
    <cfRule type="cellIs" dxfId="966" priority="961" stopIfTrue="1" operator="equal">
      <formula>"e"</formula>
    </cfRule>
  </conditionalFormatting>
  <conditionalFormatting sqref="BC211">
    <cfRule type="cellIs" dxfId="965" priority="956" stopIfTrue="1" operator="equal">
      <formula>"e"</formula>
    </cfRule>
    <cfRule type="cellIs" dxfId="964" priority="957" stopIfTrue="1" operator="equal">
      <formula>"p"</formula>
    </cfRule>
    <cfRule type="cellIs" dxfId="963" priority="958" stopIfTrue="1" operator="equal">
      <formula>"e"</formula>
    </cfRule>
  </conditionalFormatting>
  <conditionalFormatting sqref="BF211:BG211">
    <cfRule type="cellIs" dxfId="962" priority="953" stopIfTrue="1" operator="equal">
      <formula>"e"</formula>
    </cfRule>
    <cfRule type="cellIs" dxfId="961" priority="954" stopIfTrue="1" operator="equal">
      <formula>"p"</formula>
    </cfRule>
    <cfRule type="cellIs" dxfId="960" priority="955" stopIfTrue="1" operator="equal">
      <formula>"e"</formula>
    </cfRule>
  </conditionalFormatting>
  <conditionalFormatting sqref="BJ211:BK211">
    <cfRule type="cellIs" dxfId="959" priority="950" stopIfTrue="1" operator="equal">
      <formula>"e"</formula>
    </cfRule>
    <cfRule type="cellIs" dxfId="958" priority="951" stopIfTrue="1" operator="equal">
      <formula>"p"</formula>
    </cfRule>
    <cfRule type="cellIs" dxfId="957" priority="952" stopIfTrue="1" operator="equal">
      <formula>"e"</formula>
    </cfRule>
  </conditionalFormatting>
  <conditionalFormatting sqref="AF385:AM385 BE385:BL385">
    <cfRule type="cellIs" dxfId="956" priority="945" stopIfTrue="1" operator="equal">
      <formula>"e"</formula>
    </cfRule>
    <cfRule type="cellIs" dxfId="955" priority="946" stopIfTrue="1" operator="equal">
      <formula>"p"</formula>
    </cfRule>
    <cfRule type="cellIs" dxfId="954" priority="947" stopIfTrue="1" operator="equal">
      <formula>"e"</formula>
    </cfRule>
  </conditionalFormatting>
  <conditionalFormatting sqref="AF386:AN386 BE386:BL386 G385:G386">
    <cfRule type="cellIs" dxfId="953" priority="948" stopIfTrue="1" operator="equal">
      <formula>"E"</formula>
    </cfRule>
    <cfRule type="cellIs" dxfId="952" priority="949" stopIfTrue="1" operator="equal">
      <formula>"P"</formula>
    </cfRule>
  </conditionalFormatting>
  <conditionalFormatting sqref="BE385:BL386 AF386:AN386 AF385:AM385">
    <cfRule type="cellIs" dxfId="951" priority="940" stopIfTrue="1" operator="equal">
      <formula>"P"</formula>
    </cfRule>
    <cfRule type="cellIs" dxfId="950" priority="941" stopIfTrue="1" operator="equal">
      <formula>"E"</formula>
    </cfRule>
    <cfRule type="cellIs" dxfId="949" priority="942" stopIfTrue="1" operator="equal">
      <formula>"P"</formula>
    </cfRule>
    <cfRule type="cellIs" dxfId="948" priority="943" stopIfTrue="1" operator="equal">
      <formula>"E"</formula>
    </cfRule>
    <cfRule type="cellIs" dxfId="947" priority="944" stopIfTrue="1" operator="equal">
      <formula>"P"</formula>
    </cfRule>
  </conditionalFormatting>
  <conditionalFormatting sqref="O385:AA385">
    <cfRule type="cellIs" dxfId="946" priority="935" stopIfTrue="1" operator="equal">
      <formula>"e"</formula>
    </cfRule>
    <cfRule type="cellIs" dxfId="945" priority="936" stopIfTrue="1" operator="equal">
      <formula>"p"</formula>
    </cfRule>
    <cfRule type="cellIs" dxfId="944" priority="937" stopIfTrue="1" operator="equal">
      <formula>"e"</formula>
    </cfRule>
  </conditionalFormatting>
  <conditionalFormatting sqref="O386:AA386">
    <cfRule type="cellIs" dxfId="943" priority="938" stopIfTrue="1" operator="equal">
      <formula>"E"</formula>
    </cfRule>
    <cfRule type="cellIs" dxfId="942" priority="939" stopIfTrue="1" operator="equal">
      <formula>"P"</formula>
    </cfRule>
  </conditionalFormatting>
  <conditionalFormatting sqref="O385:AA386">
    <cfRule type="cellIs" dxfId="941" priority="930" stopIfTrue="1" operator="equal">
      <formula>"P"</formula>
    </cfRule>
    <cfRule type="cellIs" dxfId="940" priority="931" stopIfTrue="1" operator="equal">
      <formula>"E"</formula>
    </cfRule>
    <cfRule type="cellIs" dxfId="939" priority="932" stopIfTrue="1" operator="equal">
      <formula>"P"</formula>
    </cfRule>
    <cfRule type="cellIs" dxfId="938" priority="933" stopIfTrue="1" operator="equal">
      <formula>"E"</formula>
    </cfRule>
    <cfRule type="cellIs" dxfId="937" priority="934" stopIfTrue="1" operator="equal">
      <formula>"P"</formula>
    </cfRule>
  </conditionalFormatting>
  <conditionalFormatting sqref="AB385:AE385">
    <cfRule type="cellIs" dxfId="936" priority="925" stopIfTrue="1" operator="equal">
      <formula>"e"</formula>
    </cfRule>
    <cfRule type="cellIs" dxfId="935" priority="926" stopIfTrue="1" operator="equal">
      <formula>"p"</formula>
    </cfRule>
    <cfRule type="cellIs" dxfId="934" priority="927" stopIfTrue="1" operator="equal">
      <formula>"e"</formula>
    </cfRule>
  </conditionalFormatting>
  <conditionalFormatting sqref="AB386:AE386">
    <cfRule type="cellIs" dxfId="933" priority="928" stopIfTrue="1" operator="equal">
      <formula>"E"</formula>
    </cfRule>
    <cfRule type="cellIs" dxfId="932" priority="929" stopIfTrue="1" operator="equal">
      <formula>"P"</formula>
    </cfRule>
  </conditionalFormatting>
  <conditionalFormatting sqref="AB385:AE386">
    <cfRule type="cellIs" dxfId="931" priority="920" stopIfTrue="1" operator="equal">
      <formula>"P"</formula>
    </cfRule>
    <cfRule type="cellIs" dxfId="930" priority="921" stopIfTrue="1" operator="equal">
      <formula>"E"</formula>
    </cfRule>
    <cfRule type="cellIs" dxfId="929" priority="922" stopIfTrue="1" operator="equal">
      <formula>"P"</formula>
    </cfRule>
    <cfRule type="cellIs" dxfId="928" priority="923" stopIfTrue="1" operator="equal">
      <formula>"E"</formula>
    </cfRule>
    <cfRule type="cellIs" dxfId="927" priority="924" stopIfTrue="1" operator="equal">
      <formula>"P"</formula>
    </cfRule>
  </conditionalFormatting>
  <conditionalFormatting sqref="AS385:AV385">
    <cfRule type="cellIs" dxfId="926" priority="915" stopIfTrue="1" operator="equal">
      <formula>"e"</formula>
    </cfRule>
    <cfRule type="cellIs" dxfId="925" priority="916" stopIfTrue="1" operator="equal">
      <formula>"p"</formula>
    </cfRule>
    <cfRule type="cellIs" dxfId="924" priority="917" stopIfTrue="1" operator="equal">
      <formula>"e"</formula>
    </cfRule>
  </conditionalFormatting>
  <conditionalFormatting sqref="AS386:AV386">
    <cfRule type="cellIs" dxfId="923" priority="918" stopIfTrue="1" operator="equal">
      <formula>"E"</formula>
    </cfRule>
    <cfRule type="cellIs" dxfId="922" priority="919" stopIfTrue="1" operator="equal">
      <formula>"P"</formula>
    </cfRule>
  </conditionalFormatting>
  <conditionalFormatting sqref="AS385:AV386">
    <cfRule type="cellIs" dxfId="921" priority="910" stopIfTrue="1" operator="equal">
      <formula>"P"</formula>
    </cfRule>
    <cfRule type="cellIs" dxfId="920" priority="911" stopIfTrue="1" operator="equal">
      <formula>"E"</formula>
    </cfRule>
    <cfRule type="cellIs" dxfId="919" priority="912" stopIfTrue="1" operator="equal">
      <formula>"P"</formula>
    </cfRule>
    <cfRule type="cellIs" dxfId="918" priority="913" stopIfTrue="1" operator="equal">
      <formula>"E"</formula>
    </cfRule>
    <cfRule type="cellIs" dxfId="917" priority="914" stopIfTrue="1" operator="equal">
      <formula>"P"</formula>
    </cfRule>
  </conditionalFormatting>
  <conditionalFormatting sqref="AW385:AZ385">
    <cfRule type="cellIs" dxfId="916" priority="905" stopIfTrue="1" operator="equal">
      <formula>"e"</formula>
    </cfRule>
    <cfRule type="cellIs" dxfId="915" priority="906" stopIfTrue="1" operator="equal">
      <formula>"p"</formula>
    </cfRule>
    <cfRule type="cellIs" dxfId="914" priority="907" stopIfTrue="1" operator="equal">
      <formula>"e"</formula>
    </cfRule>
  </conditionalFormatting>
  <conditionalFormatting sqref="AW386:AZ386">
    <cfRule type="cellIs" dxfId="913" priority="908" stopIfTrue="1" operator="equal">
      <formula>"E"</formula>
    </cfRule>
    <cfRule type="cellIs" dxfId="912" priority="909" stopIfTrue="1" operator="equal">
      <formula>"P"</formula>
    </cfRule>
  </conditionalFormatting>
  <conditionalFormatting sqref="AW385:AZ386">
    <cfRule type="cellIs" dxfId="911" priority="900" stopIfTrue="1" operator="equal">
      <formula>"P"</formula>
    </cfRule>
    <cfRule type="cellIs" dxfId="910" priority="901" stopIfTrue="1" operator="equal">
      <formula>"E"</formula>
    </cfRule>
    <cfRule type="cellIs" dxfId="909" priority="902" stopIfTrue="1" operator="equal">
      <formula>"P"</formula>
    </cfRule>
    <cfRule type="cellIs" dxfId="908" priority="903" stopIfTrue="1" operator="equal">
      <formula>"E"</formula>
    </cfRule>
    <cfRule type="cellIs" dxfId="907" priority="904" stopIfTrue="1" operator="equal">
      <formula>"P"</formula>
    </cfRule>
  </conditionalFormatting>
  <conditionalFormatting sqref="BB385:BD385">
    <cfRule type="cellIs" dxfId="906" priority="895" stopIfTrue="1" operator="equal">
      <formula>"e"</formula>
    </cfRule>
    <cfRule type="cellIs" dxfId="905" priority="896" stopIfTrue="1" operator="equal">
      <formula>"p"</formula>
    </cfRule>
    <cfRule type="cellIs" dxfId="904" priority="897" stopIfTrue="1" operator="equal">
      <formula>"e"</formula>
    </cfRule>
  </conditionalFormatting>
  <conditionalFormatting sqref="BA386:BD386">
    <cfRule type="cellIs" dxfId="903" priority="898" stopIfTrue="1" operator="equal">
      <formula>"E"</formula>
    </cfRule>
    <cfRule type="cellIs" dxfId="902" priority="899" stopIfTrue="1" operator="equal">
      <formula>"P"</formula>
    </cfRule>
  </conditionalFormatting>
  <conditionalFormatting sqref="BA386:BD386 BB385:BD385">
    <cfRule type="cellIs" dxfId="901" priority="890" stopIfTrue="1" operator="equal">
      <formula>"P"</formula>
    </cfRule>
    <cfRule type="cellIs" dxfId="900" priority="891" stopIfTrue="1" operator="equal">
      <formula>"E"</formula>
    </cfRule>
    <cfRule type="cellIs" dxfId="899" priority="892" stopIfTrue="1" operator="equal">
      <formula>"P"</formula>
    </cfRule>
    <cfRule type="cellIs" dxfId="898" priority="893" stopIfTrue="1" operator="equal">
      <formula>"E"</formula>
    </cfRule>
    <cfRule type="cellIs" dxfId="897" priority="894" stopIfTrue="1" operator="equal">
      <formula>"P"</formula>
    </cfRule>
  </conditionalFormatting>
  <conditionalFormatting sqref="AN385">
    <cfRule type="cellIs" dxfId="896" priority="887" stopIfTrue="1" operator="equal">
      <formula>"e"</formula>
    </cfRule>
    <cfRule type="cellIs" dxfId="895" priority="888" stopIfTrue="1" operator="equal">
      <formula>"p"</formula>
    </cfRule>
    <cfRule type="cellIs" dxfId="894" priority="889" stopIfTrue="1" operator="equal">
      <formula>"e"</formula>
    </cfRule>
  </conditionalFormatting>
  <conditionalFormatting sqref="AN385">
    <cfRule type="cellIs" dxfId="893" priority="882" stopIfTrue="1" operator="equal">
      <formula>"P"</formula>
    </cfRule>
    <cfRule type="cellIs" dxfId="892" priority="883" stopIfTrue="1" operator="equal">
      <formula>"E"</formula>
    </cfRule>
    <cfRule type="cellIs" dxfId="891" priority="884" stopIfTrue="1" operator="equal">
      <formula>"P"</formula>
    </cfRule>
    <cfRule type="cellIs" dxfId="890" priority="885" stopIfTrue="1" operator="equal">
      <formula>"E"</formula>
    </cfRule>
    <cfRule type="cellIs" dxfId="889" priority="886" stopIfTrue="1" operator="equal">
      <formula>"P"</formula>
    </cfRule>
  </conditionalFormatting>
  <conditionalFormatting sqref="BA385">
    <cfRule type="cellIs" dxfId="888" priority="879" stopIfTrue="1" operator="equal">
      <formula>"e"</formula>
    </cfRule>
    <cfRule type="cellIs" dxfId="887" priority="880" stopIfTrue="1" operator="equal">
      <formula>"p"</formula>
    </cfRule>
    <cfRule type="cellIs" dxfId="886" priority="881" stopIfTrue="1" operator="equal">
      <formula>"e"</formula>
    </cfRule>
  </conditionalFormatting>
  <conditionalFormatting sqref="BA385">
    <cfRule type="cellIs" dxfId="885" priority="874" stopIfTrue="1" operator="equal">
      <formula>"P"</formula>
    </cfRule>
    <cfRule type="cellIs" dxfId="884" priority="875" stopIfTrue="1" operator="equal">
      <formula>"E"</formula>
    </cfRule>
    <cfRule type="cellIs" dxfId="883" priority="876" stopIfTrue="1" operator="equal">
      <formula>"P"</formula>
    </cfRule>
    <cfRule type="cellIs" dxfId="882" priority="877" stopIfTrue="1" operator="equal">
      <formula>"E"</formula>
    </cfRule>
    <cfRule type="cellIs" dxfId="881" priority="878" stopIfTrue="1" operator="equal">
      <formula>"P"</formula>
    </cfRule>
  </conditionalFormatting>
  <conditionalFormatting sqref="AO385:AR385">
    <cfRule type="cellIs" dxfId="880" priority="869" stopIfTrue="1" operator="equal">
      <formula>"e"</formula>
    </cfRule>
    <cfRule type="cellIs" dxfId="879" priority="870" stopIfTrue="1" operator="equal">
      <formula>"p"</formula>
    </cfRule>
    <cfRule type="cellIs" dxfId="878" priority="871" stopIfTrue="1" operator="equal">
      <formula>"e"</formula>
    </cfRule>
  </conditionalFormatting>
  <conditionalFormatting sqref="AO386:AR386">
    <cfRule type="cellIs" dxfId="877" priority="872" stopIfTrue="1" operator="equal">
      <formula>"E"</formula>
    </cfRule>
    <cfRule type="cellIs" dxfId="876" priority="873" stopIfTrue="1" operator="equal">
      <formula>"P"</formula>
    </cfRule>
  </conditionalFormatting>
  <conditionalFormatting sqref="AO385:AR386">
    <cfRule type="cellIs" dxfId="875" priority="864" stopIfTrue="1" operator="equal">
      <formula>"P"</formula>
    </cfRule>
    <cfRule type="cellIs" dxfId="874" priority="865" stopIfTrue="1" operator="equal">
      <formula>"E"</formula>
    </cfRule>
    <cfRule type="cellIs" dxfId="873" priority="866" stopIfTrue="1" operator="equal">
      <formula>"P"</formula>
    </cfRule>
    <cfRule type="cellIs" dxfId="872" priority="867" stopIfTrue="1" operator="equal">
      <formula>"E"</formula>
    </cfRule>
    <cfRule type="cellIs" dxfId="871" priority="868" stopIfTrue="1" operator="equal">
      <formula>"P"</formula>
    </cfRule>
  </conditionalFormatting>
  <conditionalFormatting sqref="AF387:AM387 BE387:BL387">
    <cfRule type="cellIs" dxfId="870" priority="859" stopIfTrue="1" operator="equal">
      <formula>"e"</formula>
    </cfRule>
    <cfRule type="cellIs" dxfId="869" priority="860" stopIfTrue="1" operator="equal">
      <formula>"p"</formula>
    </cfRule>
    <cfRule type="cellIs" dxfId="868" priority="861" stopIfTrue="1" operator="equal">
      <formula>"e"</formula>
    </cfRule>
  </conditionalFormatting>
  <conditionalFormatting sqref="AF388:AN388 BE388:BL388 G387:G388">
    <cfRule type="cellIs" dxfId="867" priority="862" stopIfTrue="1" operator="equal">
      <formula>"E"</formula>
    </cfRule>
    <cfRule type="cellIs" dxfId="866" priority="863" stopIfTrue="1" operator="equal">
      <formula>"P"</formula>
    </cfRule>
  </conditionalFormatting>
  <conditionalFormatting sqref="BE387:BL388 AF388:AN388 AF387:AM387">
    <cfRule type="cellIs" dxfId="865" priority="854" stopIfTrue="1" operator="equal">
      <formula>"P"</formula>
    </cfRule>
    <cfRule type="cellIs" dxfId="864" priority="855" stopIfTrue="1" operator="equal">
      <formula>"E"</formula>
    </cfRule>
    <cfRule type="cellIs" dxfId="863" priority="856" stopIfTrue="1" operator="equal">
      <formula>"P"</formula>
    </cfRule>
    <cfRule type="cellIs" dxfId="862" priority="857" stopIfTrue="1" operator="equal">
      <formula>"E"</formula>
    </cfRule>
    <cfRule type="cellIs" dxfId="861" priority="858" stopIfTrue="1" operator="equal">
      <formula>"P"</formula>
    </cfRule>
  </conditionalFormatting>
  <conditionalFormatting sqref="O387:AA387">
    <cfRule type="cellIs" dxfId="860" priority="849" stopIfTrue="1" operator="equal">
      <formula>"e"</formula>
    </cfRule>
    <cfRule type="cellIs" dxfId="859" priority="850" stopIfTrue="1" operator="equal">
      <formula>"p"</formula>
    </cfRule>
    <cfRule type="cellIs" dxfId="858" priority="851" stopIfTrue="1" operator="equal">
      <formula>"e"</formula>
    </cfRule>
  </conditionalFormatting>
  <conditionalFormatting sqref="O388:AA388">
    <cfRule type="cellIs" dxfId="857" priority="852" stopIfTrue="1" operator="equal">
      <formula>"E"</formula>
    </cfRule>
    <cfRule type="cellIs" dxfId="856" priority="853" stopIfTrue="1" operator="equal">
      <formula>"P"</formula>
    </cfRule>
  </conditionalFormatting>
  <conditionalFormatting sqref="O387:AA388">
    <cfRule type="cellIs" dxfId="855" priority="844" stopIfTrue="1" operator="equal">
      <formula>"P"</formula>
    </cfRule>
    <cfRule type="cellIs" dxfId="854" priority="845" stopIfTrue="1" operator="equal">
      <formula>"E"</formula>
    </cfRule>
    <cfRule type="cellIs" dxfId="853" priority="846" stopIfTrue="1" operator="equal">
      <formula>"P"</formula>
    </cfRule>
    <cfRule type="cellIs" dxfId="852" priority="847" stopIfTrue="1" operator="equal">
      <formula>"E"</formula>
    </cfRule>
    <cfRule type="cellIs" dxfId="851" priority="848" stopIfTrue="1" operator="equal">
      <formula>"P"</formula>
    </cfRule>
  </conditionalFormatting>
  <conditionalFormatting sqref="AB387:AE387">
    <cfRule type="cellIs" dxfId="850" priority="839" stopIfTrue="1" operator="equal">
      <formula>"e"</formula>
    </cfRule>
    <cfRule type="cellIs" dxfId="849" priority="840" stopIfTrue="1" operator="equal">
      <formula>"p"</formula>
    </cfRule>
    <cfRule type="cellIs" dxfId="848" priority="841" stopIfTrue="1" operator="equal">
      <formula>"e"</formula>
    </cfRule>
  </conditionalFormatting>
  <conditionalFormatting sqref="AB388:AE388">
    <cfRule type="cellIs" dxfId="847" priority="842" stopIfTrue="1" operator="equal">
      <formula>"E"</formula>
    </cfRule>
    <cfRule type="cellIs" dxfId="846" priority="843" stopIfTrue="1" operator="equal">
      <formula>"P"</formula>
    </cfRule>
  </conditionalFormatting>
  <conditionalFormatting sqref="AB387:AE388">
    <cfRule type="cellIs" dxfId="845" priority="834" stopIfTrue="1" operator="equal">
      <formula>"P"</formula>
    </cfRule>
    <cfRule type="cellIs" dxfId="844" priority="835" stopIfTrue="1" operator="equal">
      <formula>"E"</formula>
    </cfRule>
    <cfRule type="cellIs" dxfId="843" priority="836" stopIfTrue="1" operator="equal">
      <formula>"P"</formula>
    </cfRule>
    <cfRule type="cellIs" dxfId="842" priority="837" stopIfTrue="1" operator="equal">
      <formula>"E"</formula>
    </cfRule>
    <cfRule type="cellIs" dxfId="841" priority="838" stopIfTrue="1" operator="equal">
      <formula>"P"</formula>
    </cfRule>
  </conditionalFormatting>
  <conditionalFormatting sqref="AS387:AV387">
    <cfRule type="cellIs" dxfId="840" priority="829" stopIfTrue="1" operator="equal">
      <formula>"e"</formula>
    </cfRule>
    <cfRule type="cellIs" dxfId="839" priority="830" stopIfTrue="1" operator="equal">
      <formula>"p"</formula>
    </cfRule>
    <cfRule type="cellIs" dxfId="838" priority="831" stopIfTrue="1" operator="equal">
      <formula>"e"</formula>
    </cfRule>
  </conditionalFormatting>
  <conditionalFormatting sqref="AS388:AV388">
    <cfRule type="cellIs" dxfId="837" priority="832" stopIfTrue="1" operator="equal">
      <formula>"E"</formula>
    </cfRule>
    <cfRule type="cellIs" dxfId="836" priority="833" stopIfTrue="1" operator="equal">
      <formula>"P"</formula>
    </cfRule>
  </conditionalFormatting>
  <conditionalFormatting sqref="AS387:AV388">
    <cfRule type="cellIs" dxfId="835" priority="824" stopIfTrue="1" operator="equal">
      <formula>"P"</formula>
    </cfRule>
    <cfRule type="cellIs" dxfId="834" priority="825" stopIfTrue="1" operator="equal">
      <formula>"E"</formula>
    </cfRule>
    <cfRule type="cellIs" dxfId="833" priority="826" stopIfTrue="1" operator="equal">
      <formula>"P"</formula>
    </cfRule>
    <cfRule type="cellIs" dxfId="832" priority="827" stopIfTrue="1" operator="equal">
      <formula>"E"</formula>
    </cfRule>
    <cfRule type="cellIs" dxfId="831" priority="828" stopIfTrue="1" operator="equal">
      <formula>"P"</formula>
    </cfRule>
  </conditionalFormatting>
  <conditionalFormatting sqref="AW387:AZ387">
    <cfRule type="cellIs" dxfId="830" priority="819" stopIfTrue="1" operator="equal">
      <formula>"e"</formula>
    </cfRule>
    <cfRule type="cellIs" dxfId="829" priority="820" stopIfTrue="1" operator="equal">
      <formula>"p"</formula>
    </cfRule>
    <cfRule type="cellIs" dxfId="828" priority="821" stopIfTrue="1" operator="equal">
      <formula>"e"</formula>
    </cfRule>
  </conditionalFormatting>
  <conditionalFormatting sqref="AW388:AZ388">
    <cfRule type="cellIs" dxfId="827" priority="822" stopIfTrue="1" operator="equal">
      <formula>"E"</formula>
    </cfRule>
    <cfRule type="cellIs" dxfId="826" priority="823" stopIfTrue="1" operator="equal">
      <formula>"P"</formula>
    </cfRule>
  </conditionalFormatting>
  <conditionalFormatting sqref="AW387:AZ388">
    <cfRule type="cellIs" dxfId="825" priority="814" stopIfTrue="1" operator="equal">
      <formula>"P"</formula>
    </cfRule>
    <cfRule type="cellIs" dxfId="824" priority="815" stopIfTrue="1" operator="equal">
      <formula>"E"</formula>
    </cfRule>
    <cfRule type="cellIs" dxfId="823" priority="816" stopIfTrue="1" operator="equal">
      <formula>"P"</formula>
    </cfRule>
    <cfRule type="cellIs" dxfId="822" priority="817" stopIfTrue="1" operator="equal">
      <formula>"E"</formula>
    </cfRule>
    <cfRule type="cellIs" dxfId="821" priority="818" stopIfTrue="1" operator="equal">
      <formula>"P"</formula>
    </cfRule>
  </conditionalFormatting>
  <conditionalFormatting sqref="BB387:BD387">
    <cfRule type="cellIs" dxfId="820" priority="809" stopIfTrue="1" operator="equal">
      <formula>"e"</formula>
    </cfRule>
    <cfRule type="cellIs" dxfId="819" priority="810" stopIfTrue="1" operator="equal">
      <formula>"p"</formula>
    </cfRule>
    <cfRule type="cellIs" dxfId="818" priority="811" stopIfTrue="1" operator="equal">
      <formula>"e"</formula>
    </cfRule>
  </conditionalFormatting>
  <conditionalFormatting sqref="BA388:BD388">
    <cfRule type="cellIs" dxfId="817" priority="812" stopIfTrue="1" operator="equal">
      <formula>"E"</formula>
    </cfRule>
    <cfRule type="cellIs" dxfId="816" priority="813" stopIfTrue="1" operator="equal">
      <formula>"P"</formula>
    </cfRule>
  </conditionalFormatting>
  <conditionalFormatting sqref="BA388:BD388 BB387:BD387">
    <cfRule type="cellIs" dxfId="815" priority="804" stopIfTrue="1" operator="equal">
      <formula>"P"</formula>
    </cfRule>
    <cfRule type="cellIs" dxfId="814" priority="805" stopIfTrue="1" operator="equal">
      <formula>"E"</formula>
    </cfRule>
    <cfRule type="cellIs" dxfId="813" priority="806" stopIfTrue="1" operator="equal">
      <formula>"P"</formula>
    </cfRule>
    <cfRule type="cellIs" dxfId="812" priority="807" stopIfTrue="1" operator="equal">
      <formula>"E"</formula>
    </cfRule>
    <cfRule type="cellIs" dxfId="811" priority="808" stopIfTrue="1" operator="equal">
      <formula>"P"</formula>
    </cfRule>
  </conditionalFormatting>
  <conditionalFormatting sqref="AN387">
    <cfRule type="cellIs" dxfId="810" priority="801" stopIfTrue="1" operator="equal">
      <formula>"e"</formula>
    </cfRule>
    <cfRule type="cellIs" dxfId="809" priority="802" stopIfTrue="1" operator="equal">
      <formula>"p"</formula>
    </cfRule>
    <cfRule type="cellIs" dxfId="808" priority="803" stopIfTrue="1" operator="equal">
      <formula>"e"</formula>
    </cfRule>
  </conditionalFormatting>
  <conditionalFormatting sqref="AN387">
    <cfRule type="cellIs" dxfId="807" priority="796" stopIfTrue="1" operator="equal">
      <formula>"P"</formula>
    </cfRule>
    <cfRule type="cellIs" dxfId="806" priority="797" stopIfTrue="1" operator="equal">
      <formula>"E"</formula>
    </cfRule>
    <cfRule type="cellIs" dxfId="805" priority="798" stopIfTrue="1" operator="equal">
      <formula>"P"</formula>
    </cfRule>
    <cfRule type="cellIs" dxfId="804" priority="799" stopIfTrue="1" operator="equal">
      <formula>"E"</formula>
    </cfRule>
    <cfRule type="cellIs" dxfId="803" priority="800" stopIfTrue="1" operator="equal">
      <formula>"P"</formula>
    </cfRule>
  </conditionalFormatting>
  <conditionalFormatting sqref="BA387">
    <cfRule type="cellIs" dxfId="802" priority="793" stopIfTrue="1" operator="equal">
      <formula>"e"</formula>
    </cfRule>
    <cfRule type="cellIs" dxfId="801" priority="794" stopIfTrue="1" operator="equal">
      <formula>"p"</formula>
    </cfRule>
    <cfRule type="cellIs" dxfId="800" priority="795" stopIfTrue="1" operator="equal">
      <formula>"e"</formula>
    </cfRule>
  </conditionalFormatting>
  <conditionalFormatting sqref="BA387">
    <cfRule type="cellIs" dxfId="799" priority="788" stopIfTrue="1" operator="equal">
      <formula>"P"</formula>
    </cfRule>
    <cfRule type="cellIs" dxfId="798" priority="789" stopIfTrue="1" operator="equal">
      <formula>"E"</formula>
    </cfRule>
    <cfRule type="cellIs" dxfId="797" priority="790" stopIfTrue="1" operator="equal">
      <formula>"P"</formula>
    </cfRule>
    <cfRule type="cellIs" dxfId="796" priority="791" stopIfTrue="1" operator="equal">
      <formula>"E"</formula>
    </cfRule>
    <cfRule type="cellIs" dxfId="795" priority="792" stopIfTrue="1" operator="equal">
      <formula>"P"</formula>
    </cfRule>
  </conditionalFormatting>
  <conditionalFormatting sqref="AO387:AR387">
    <cfRule type="cellIs" dxfId="794" priority="783" stopIfTrue="1" operator="equal">
      <formula>"e"</formula>
    </cfRule>
    <cfRule type="cellIs" dxfId="793" priority="784" stopIfTrue="1" operator="equal">
      <formula>"p"</formula>
    </cfRule>
    <cfRule type="cellIs" dxfId="792" priority="785" stopIfTrue="1" operator="equal">
      <formula>"e"</formula>
    </cfRule>
  </conditionalFormatting>
  <conditionalFormatting sqref="AO388:AR388">
    <cfRule type="cellIs" dxfId="791" priority="786" stopIfTrue="1" operator="equal">
      <formula>"E"</formula>
    </cfRule>
    <cfRule type="cellIs" dxfId="790" priority="787" stopIfTrue="1" operator="equal">
      <formula>"P"</formula>
    </cfRule>
  </conditionalFormatting>
  <conditionalFormatting sqref="AO387:AR388">
    <cfRule type="cellIs" dxfId="789" priority="778" stopIfTrue="1" operator="equal">
      <formula>"P"</formula>
    </cfRule>
    <cfRule type="cellIs" dxfId="788" priority="779" stopIfTrue="1" operator="equal">
      <formula>"E"</formula>
    </cfRule>
    <cfRule type="cellIs" dxfId="787" priority="780" stopIfTrue="1" operator="equal">
      <formula>"P"</formula>
    </cfRule>
    <cfRule type="cellIs" dxfId="786" priority="781" stopIfTrue="1" operator="equal">
      <formula>"E"</formula>
    </cfRule>
    <cfRule type="cellIs" dxfId="785" priority="782" stopIfTrue="1" operator="equal">
      <formula>"P"</formula>
    </cfRule>
  </conditionalFormatting>
  <conditionalFormatting sqref="AF389:AM389 BE389:BL389">
    <cfRule type="cellIs" dxfId="784" priority="773" stopIfTrue="1" operator="equal">
      <formula>"e"</formula>
    </cfRule>
    <cfRule type="cellIs" dxfId="783" priority="774" stopIfTrue="1" operator="equal">
      <formula>"p"</formula>
    </cfRule>
    <cfRule type="cellIs" dxfId="782" priority="775" stopIfTrue="1" operator="equal">
      <formula>"e"</formula>
    </cfRule>
  </conditionalFormatting>
  <conditionalFormatting sqref="AF390:AN390 BE390:BL390 G389:G390">
    <cfRule type="cellIs" dxfId="781" priority="776" stopIfTrue="1" operator="equal">
      <formula>"E"</formula>
    </cfRule>
    <cfRule type="cellIs" dxfId="780" priority="777" stopIfTrue="1" operator="equal">
      <formula>"P"</formula>
    </cfRule>
  </conditionalFormatting>
  <conditionalFormatting sqref="BE389:BL390 AF390:AN390 AF389:AM389">
    <cfRule type="cellIs" dxfId="779" priority="768" stopIfTrue="1" operator="equal">
      <formula>"P"</formula>
    </cfRule>
    <cfRule type="cellIs" dxfId="778" priority="769" stopIfTrue="1" operator="equal">
      <formula>"E"</formula>
    </cfRule>
    <cfRule type="cellIs" dxfId="777" priority="770" stopIfTrue="1" operator="equal">
      <formula>"P"</formula>
    </cfRule>
    <cfRule type="cellIs" dxfId="776" priority="771" stopIfTrue="1" operator="equal">
      <formula>"E"</formula>
    </cfRule>
    <cfRule type="cellIs" dxfId="775" priority="772" stopIfTrue="1" operator="equal">
      <formula>"P"</formula>
    </cfRule>
  </conditionalFormatting>
  <conditionalFormatting sqref="O389:AA389">
    <cfRule type="cellIs" dxfId="774" priority="763" stopIfTrue="1" operator="equal">
      <formula>"e"</formula>
    </cfRule>
    <cfRule type="cellIs" dxfId="773" priority="764" stopIfTrue="1" operator="equal">
      <formula>"p"</formula>
    </cfRule>
    <cfRule type="cellIs" dxfId="772" priority="765" stopIfTrue="1" operator="equal">
      <formula>"e"</formula>
    </cfRule>
  </conditionalFormatting>
  <conditionalFormatting sqref="O390:AA390">
    <cfRule type="cellIs" dxfId="771" priority="766" stopIfTrue="1" operator="equal">
      <formula>"E"</formula>
    </cfRule>
    <cfRule type="cellIs" dxfId="770" priority="767" stopIfTrue="1" operator="equal">
      <formula>"P"</formula>
    </cfRule>
  </conditionalFormatting>
  <conditionalFormatting sqref="O389:AA390">
    <cfRule type="cellIs" dxfId="769" priority="758" stopIfTrue="1" operator="equal">
      <formula>"P"</formula>
    </cfRule>
    <cfRule type="cellIs" dxfId="768" priority="759" stopIfTrue="1" operator="equal">
      <formula>"E"</formula>
    </cfRule>
    <cfRule type="cellIs" dxfId="767" priority="760" stopIfTrue="1" operator="equal">
      <formula>"P"</formula>
    </cfRule>
    <cfRule type="cellIs" dxfId="766" priority="761" stopIfTrue="1" operator="equal">
      <formula>"E"</formula>
    </cfRule>
    <cfRule type="cellIs" dxfId="765" priority="762" stopIfTrue="1" operator="equal">
      <formula>"P"</formula>
    </cfRule>
  </conditionalFormatting>
  <conditionalFormatting sqref="AB389:AE389">
    <cfRule type="cellIs" dxfId="764" priority="753" stopIfTrue="1" operator="equal">
      <formula>"e"</formula>
    </cfRule>
    <cfRule type="cellIs" dxfId="763" priority="754" stopIfTrue="1" operator="equal">
      <formula>"p"</formula>
    </cfRule>
    <cfRule type="cellIs" dxfId="762" priority="755" stopIfTrue="1" operator="equal">
      <formula>"e"</formula>
    </cfRule>
  </conditionalFormatting>
  <conditionalFormatting sqref="AB390:AE390">
    <cfRule type="cellIs" dxfId="761" priority="756" stopIfTrue="1" operator="equal">
      <formula>"E"</formula>
    </cfRule>
    <cfRule type="cellIs" dxfId="760" priority="757" stopIfTrue="1" operator="equal">
      <formula>"P"</formula>
    </cfRule>
  </conditionalFormatting>
  <conditionalFormatting sqref="AB389:AE390">
    <cfRule type="cellIs" dxfId="759" priority="748" stopIfTrue="1" operator="equal">
      <formula>"P"</formula>
    </cfRule>
    <cfRule type="cellIs" dxfId="758" priority="749" stopIfTrue="1" operator="equal">
      <formula>"E"</formula>
    </cfRule>
    <cfRule type="cellIs" dxfId="757" priority="750" stopIfTrue="1" operator="equal">
      <formula>"P"</formula>
    </cfRule>
    <cfRule type="cellIs" dxfId="756" priority="751" stopIfTrue="1" operator="equal">
      <formula>"E"</formula>
    </cfRule>
    <cfRule type="cellIs" dxfId="755" priority="752" stopIfTrue="1" operator="equal">
      <formula>"P"</formula>
    </cfRule>
  </conditionalFormatting>
  <conditionalFormatting sqref="AS389:AV389">
    <cfRule type="cellIs" dxfId="754" priority="743" stopIfTrue="1" operator="equal">
      <formula>"e"</formula>
    </cfRule>
    <cfRule type="cellIs" dxfId="753" priority="744" stopIfTrue="1" operator="equal">
      <formula>"p"</formula>
    </cfRule>
    <cfRule type="cellIs" dxfId="752" priority="745" stopIfTrue="1" operator="equal">
      <formula>"e"</formula>
    </cfRule>
  </conditionalFormatting>
  <conditionalFormatting sqref="AS390:AV390">
    <cfRule type="cellIs" dxfId="751" priority="746" stopIfTrue="1" operator="equal">
      <formula>"E"</formula>
    </cfRule>
    <cfRule type="cellIs" dxfId="750" priority="747" stopIfTrue="1" operator="equal">
      <formula>"P"</formula>
    </cfRule>
  </conditionalFormatting>
  <conditionalFormatting sqref="AS389:AV390">
    <cfRule type="cellIs" dxfId="749" priority="738" stopIfTrue="1" operator="equal">
      <formula>"P"</formula>
    </cfRule>
    <cfRule type="cellIs" dxfId="748" priority="739" stopIfTrue="1" operator="equal">
      <formula>"E"</formula>
    </cfRule>
    <cfRule type="cellIs" dxfId="747" priority="740" stopIfTrue="1" operator="equal">
      <formula>"P"</formula>
    </cfRule>
    <cfRule type="cellIs" dxfId="746" priority="741" stopIfTrue="1" operator="equal">
      <formula>"E"</formula>
    </cfRule>
    <cfRule type="cellIs" dxfId="745" priority="742" stopIfTrue="1" operator="equal">
      <formula>"P"</formula>
    </cfRule>
  </conditionalFormatting>
  <conditionalFormatting sqref="AW389:AZ389">
    <cfRule type="cellIs" dxfId="744" priority="733" stopIfTrue="1" operator="equal">
      <formula>"e"</formula>
    </cfRule>
    <cfRule type="cellIs" dxfId="743" priority="734" stopIfTrue="1" operator="equal">
      <formula>"p"</formula>
    </cfRule>
    <cfRule type="cellIs" dxfId="742" priority="735" stopIfTrue="1" operator="equal">
      <formula>"e"</formula>
    </cfRule>
  </conditionalFormatting>
  <conditionalFormatting sqref="AW390:AZ390">
    <cfRule type="cellIs" dxfId="741" priority="736" stopIfTrue="1" operator="equal">
      <formula>"E"</formula>
    </cfRule>
    <cfRule type="cellIs" dxfId="740" priority="737" stopIfTrue="1" operator="equal">
      <formula>"P"</formula>
    </cfRule>
  </conditionalFormatting>
  <conditionalFormatting sqref="AW389:AZ390">
    <cfRule type="cellIs" dxfId="739" priority="728" stopIfTrue="1" operator="equal">
      <formula>"P"</formula>
    </cfRule>
    <cfRule type="cellIs" dxfId="738" priority="729" stopIfTrue="1" operator="equal">
      <formula>"E"</formula>
    </cfRule>
    <cfRule type="cellIs" dxfId="737" priority="730" stopIfTrue="1" operator="equal">
      <formula>"P"</formula>
    </cfRule>
    <cfRule type="cellIs" dxfId="736" priority="731" stopIfTrue="1" operator="equal">
      <formula>"E"</formula>
    </cfRule>
    <cfRule type="cellIs" dxfId="735" priority="732" stopIfTrue="1" operator="equal">
      <formula>"P"</formula>
    </cfRule>
  </conditionalFormatting>
  <conditionalFormatting sqref="BB389:BD389">
    <cfRule type="cellIs" dxfId="734" priority="723" stopIfTrue="1" operator="equal">
      <formula>"e"</formula>
    </cfRule>
    <cfRule type="cellIs" dxfId="733" priority="724" stopIfTrue="1" operator="equal">
      <formula>"p"</formula>
    </cfRule>
    <cfRule type="cellIs" dxfId="732" priority="725" stopIfTrue="1" operator="equal">
      <formula>"e"</formula>
    </cfRule>
  </conditionalFormatting>
  <conditionalFormatting sqref="BA390:BD390">
    <cfRule type="cellIs" dxfId="731" priority="726" stopIfTrue="1" operator="equal">
      <formula>"E"</formula>
    </cfRule>
    <cfRule type="cellIs" dxfId="730" priority="727" stopIfTrue="1" operator="equal">
      <formula>"P"</formula>
    </cfRule>
  </conditionalFormatting>
  <conditionalFormatting sqref="BA390:BD390 BB389:BD389">
    <cfRule type="cellIs" dxfId="729" priority="718" stopIfTrue="1" operator="equal">
      <formula>"P"</formula>
    </cfRule>
    <cfRule type="cellIs" dxfId="728" priority="719" stopIfTrue="1" operator="equal">
      <formula>"E"</formula>
    </cfRule>
    <cfRule type="cellIs" dxfId="727" priority="720" stopIfTrue="1" operator="equal">
      <formula>"P"</formula>
    </cfRule>
    <cfRule type="cellIs" dxfId="726" priority="721" stopIfTrue="1" operator="equal">
      <formula>"E"</formula>
    </cfRule>
    <cfRule type="cellIs" dxfId="725" priority="722" stopIfTrue="1" operator="equal">
      <formula>"P"</formula>
    </cfRule>
  </conditionalFormatting>
  <conditionalFormatting sqref="AN389">
    <cfRule type="cellIs" dxfId="724" priority="715" stopIfTrue="1" operator="equal">
      <formula>"e"</formula>
    </cfRule>
    <cfRule type="cellIs" dxfId="723" priority="716" stopIfTrue="1" operator="equal">
      <formula>"p"</formula>
    </cfRule>
    <cfRule type="cellIs" dxfId="722" priority="717" stopIfTrue="1" operator="equal">
      <formula>"e"</formula>
    </cfRule>
  </conditionalFormatting>
  <conditionalFormatting sqref="AN389">
    <cfRule type="cellIs" dxfId="721" priority="710" stopIfTrue="1" operator="equal">
      <formula>"P"</formula>
    </cfRule>
    <cfRule type="cellIs" dxfId="720" priority="711" stopIfTrue="1" operator="equal">
      <formula>"E"</formula>
    </cfRule>
    <cfRule type="cellIs" dxfId="719" priority="712" stopIfTrue="1" operator="equal">
      <formula>"P"</formula>
    </cfRule>
    <cfRule type="cellIs" dxfId="718" priority="713" stopIfTrue="1" operator="equal">
      <formula>"E"</formula>
    </cfRule>
    <cfRule type="cellIs" dxfId="717" priority="714" stopIfTrue="1" operator="equal">
      <formula>"P"</formula>
    </cfRule>
  </conditionalFormatting>
  <conditionalFormatting sqref="BA389">
    <cfRule type="cellIs" dxfId="716" priority="707" stopIfTrue="1" operator="equal">
      <formula>"e"</formula>
    </cfRule>
    <cfRule type="cellIs" dxfId="715" priority="708" stopIfTrue="1" operator="equal">
      <formula>"p"</formula>
    </cfRule>
    <cfRule type="cellIs" dxfId="714" priority="709" stopIfTrue="1" operator="equal">
      <formula>"e"</formula>
    </cfRule>
  </conditionalFormatting>
  <conditionalFormatting sqref="BA389">
    <cfRule type="cellIs" dxfId="713" priority="702" stopIfTrue="1" operator="equal">
      <formula>"P"</formula>
    </cfRule>
    <cfRule type="cellIs" dxfId="712" priority="703" stopIfTrue="1" operator="equal">
      <formula>"E"</formula>
    </cfRule>
    <cfRule type="cellIs" dxfId="711" priority="704" stopIfTrue="1" operator="equal">
      <formula>"P"</formula>
    </cfRule>
    <cfRule type="cellIs" dxfId="710" priority="705" stopIfTrue="1" operator="equal">
      <formula>"E"</formula>
    </cfRule>
    <cfRule type="cellIs" dxfId="709" priority="706" stopIfTrue="1" operator="equal">
      <formula>"P"</formula>
    </cfRule>
  </conditionalFormatting>
  <conditionalFormatting sqref="AO389:AR389">
    <cfRule type="cellIs" dxfId="708" priority="697" stopIfTrue="1" operator="equal">
      <formula>"e"</formula>
    </cfRule>
    <cfRule type="cellIs" dxfId="707" priority="698" stopIfTrue="1" operator="equal">
      <formula>"p"</formula>
    </cfRule>
    <cfRule type="cellIs" dxfId="706" priority="699" stopIfTrue="1" operator="equal">
      <formula>"e"</formula>
    </cfRule>
  </conditionalFormatting>
  <conditionalFormatting sqref="AO390:AR390">
    <cfRule type="cellIs" dxfId="705" priority="700" stopIfTrue="1" operator="equal">
      <formula>"E"</formula>
    </cfRule>
    <cfRule type="cellIs" dxfId="704" priority="701" stopIfTrue="1" operator="equal">
      <formula>"P"</formula>
    </cfRule>
  </conditionalFormatting>
  <conditionalFormatting sqref="AO389:AR390">
    <cfRule type="cellIs" dxfId="703" priority="692" stopIfTrue="1" operator="equal">
      <formula>"P"</formula>
    </cfRule>
    <cfRule type="cellIs" dxfId="702" priority="693" stopIfTrue="1" operator="equal">
      <formula>"E"</formula>
    </cfRule>
    <cfRule type="cellIs" dxfId="701" priority="694" stopIfTrue="1" operator="equal">
      <formula>"P"</formula>
    </cfRule>
    <cfRule type="cellIs" dxfId="700" priority="695" stopIfTrue="1" operator="equal">
      <formula>"E"</formula>
    </cfRule>
    <cfRule type="cellIs" dxfId="699" priority="696" stopIfTrue="1" operator="equal">
      <formula>"P"</formula>
    </cfRule>
  </conditionalFormatting>
  <conditionalFormatting sqref="AF391:AM391 BE391:BL391">
    <cfRule type="cellIs" dxfId="698" priority="687" stopIfTrue="1" operator="equal">
      <formula>"e"</formula>
    </cfRule>
    <cfRule type="cellIs" dxfId="697" priority="688" stopIfTrue="1" operator="equal">
      <formula>"p"</formula>
    </cfRule>
    <cfRule type="cellIs" dxfId="696" priority="689" stopIfTrue="1" operator="equal">
      <formula>"e"</formula>
    </cfRule>
  </conditionalFormatting>
  <conditionalFormatting sqref="AF392:AN392 BE392:BL392 G391:G392">
    <cfRule type="cellIs" dxfId="695" priority="690" stopIfTrue="1" operator="equal">
      <formula>"E"</formula>
    </cfRule>
    <cfRule type="cellIs" dxfId="694" priority="691" stopIfTrue="1" operator="equal">
      <formula>"P"</formula>
    </cfRule>
  </conditionalFormatting>
  <conditionalFormatting sqref="BE391:BL392 AF392:AN392 AF391:AM391">
    <cfRule type="cellIs" dxfId="693" priority="682" stopIfTrue="1" operator="equal">
      <formula>"P"</formula>
    </cfRule>
    <cfRule type="cellIs" dxfId="692" priority="683" stopIfTrue="1" operator="equal">
      <formula>"E"</formula>
    </cfRule>
    <cfRule type="cellIs" dxfId="691" priority="684" stopIfTrue="1" operator="equal">
      <formula>"P"</formula>
    </cfRule>
    <cfRule type="cellIs" dxfId="690" priority="685" stopIfTrue="1" operator="equal">
      <formula>"E"</formula>
    </cfRule>
    <cfRule type="cellIs" dxfId="689" priority="686" stopIfTrue="1" operator="equal">
      <formula>"P"</formula>
    </cfRule>
  </conditionalFormatting>
  <conditionalFormatting sqref="O391:AA391">
    <cfRule type="cellIs" dxfId="688" priority="677" stopIfTrue="1" operator="equal">
      <formula>"e"</formula>
    </cfRule>
    <cfRule type="cellIs" dxfId="687" priority="678" stopIfTrue="1" operator="equal">
      <formula>"p"</formula>
    </cfRule>
    <cfRule type="cellIs" dxfId="686" priority="679" stopIfTrue="1" operator="equal">
      <formula>"e"</formula>
    </cfRule>
  </conditionalFormatting>
  <conditionalFormatting sqref="O392:AA392">
    <cfRule type="cellIs" dxfId="685" priority="680" stopIfTrue="1" operator="equal">
      <formula>"E"</formula>
    </cfRule>
    <cfRule type="cellIs" dxfId="684" priority="681" stopIfTrue="1" operator="equal">
      <formula>"P"</formula>
    </cfRule>
  </conditionalFormatting>
  <conditionalFormatting sqref="O391:AA392">
    <cfRule type="cellIs" dxfId="683" priority="672" stopIfTrue="1" operator="equal">
      <formula>"P"</formula>
    </cfRule>
    <cfRule type="cellIs" dxfId="682" priority="673" stopIfTrue="1" operator="equal">
      <formula>"E"</formula>
    </cfRule>
    <cfRule type="cellIs" dxfId="681" priority="674" stopIfTrue="1" operator="equal">
      <formula>"P"</formula>
    </cfRule>
    <cfRule type="cellIs" dxfId="680" priority="675" stopIfTrue="1" operator="equal">
      <formula>"E"</formula>
    </cfRule>
    <cfRule type="cellIs" dxfId="679" priority="676" stopIfTrue="1" operator="equal">
      <formula>"P"</formula>
    </cfRule>
  </conditionalFormatting>
  <conditionalFormatting sqref="AB391:AE391">
    <cfRule type="cellIs" dxfId="678" priority="667" stopIfTrue="1" operator="equal">
      <formula>"e"</formula>
    </cfRule>
    <cfRule type="cellIs" dxfId="677" priority="668" stopIfTrue="1" operator="equal">
      <formula>"p"</formula>
    </cfRule>
    <cfRule type="cellIs" dxfId="676" priority="669" stopIfTrue="1" operator="equal">
      <formula>"e"</formula>
    </cfRule>
  </conditionalFormatting>
  <conditionalFormatting sqref="AB392:AE392">
    <cfRule type="cellIs" dxfId="675" priority="670" stopIfTrue="1" operator="equal">
      <formula>"E"</formula>
    </cfRule>
    <cfRule type="cellIs" dxfId="674" priority="671" stopIfTrue="1" operator="equal">
      <formula>"P"</formula>
    </cfRule>
  </conditionalFormatting>
  <conditionalFormatting sqref="AB391:AE392">
    <cfRule type="cellIs" dxfId="673" priority="662" stopIfTrue="1" operator="equal">
      <formula>"P"</formula>
    </cfRule>
    <cfRule type="cellIs" dxfId="672" priority="663" stopIfTrue="1" operator="equal">
      <formula>"E"</formula>
    </cfRule>
    <cfRule type="cellIs" dxfId="671" priority="664" stopIfTrue="1" operator="equal">
      <formula>"P"</formula>
    </cfRule>
    <cfRule type="cellIs" dxfId="670" priority="665" stopIfTrue="1" operator="equal">
      <formula>"E"</formula>
    </cfRule>
    <cfRule type="cellIs" dxfId="669" priority="666" stopIfTrue="1" operator="equal">
      <formula>"P"</formula>
    </cfRule>
  </conditionalFormatting>
  <conditionalFormatting sqref="AS391:AV391">
    <cfRule type="cellIs" dxfId="668" priority="657" stopIfTrue="1" operator="equal">
      <formula>"e"</formula>
    </cfRule>
    <cfRule type="cellIs" dxfId="667" priority="658" stopIfTrue="1" operator="equal">
      <formula>"p"</formula>
    </cfRule>
    <cfRule type="cellIs" dxfId="666" priority="659" stopIfTrue="1" operator="equal">
      <formula>"e"</formula>
    </cfRule>
  </conditionalFormatting>
  <conditionalFormatting sqref="AS392:AV392">
    <cfRule type="cellIs" dxfId="665" priority="660" stopIfTrue="1" operator="equal">
      <formula>"E"</formula>
    </cfRule>
    <cfRule type="cellIs" dxfId="664" priority="661" stopIfTrue="1" operator="equal">
      <formula>"P"</formula>
    </cfRule>
  </conditionalFormatting>
  <conditionalFormatting sqref="AS391:AV392">
    <cfRule type="cellIs" dxfId="663" priority="652" stopIfTrue="1" operator="equal">
      <formula>"P"</formula>
    </cfRule>
    <cfRule type="cellIs" dxfId="662" priority="653" stopIfTrue="1" operator="equal">
      <formula>"E"</formula>
    </cfRule>
    <cfRule type="cellIs" dxfId="661" priority="654" stopIfTrue="1" operator="equal">
      <formula>"P"</formula>
    </cfRule>
    <cfRule type="cellIs" dxfId="660" priority="655" stopIfTrue="1" operator="equal">
      <formula>"E"</formula>
    </cfRule>
    <cfRule type="cellIs" dxfId="659" priority="656" stopIfTrue="1" operator="equal">
      <formula>"P"</formula>
    </cfRule>
  </conditionalFormatting>
  <conditionalFormatting sqref="AW391:AZ391">
    <cfRule type="cellIs" dxfId="658" priority="647" stopIfTrue="1" operator="equal">
      <formula>"e"</formula>
    </cfRule>
    <cfRule type="cellIs" dxfId="657" priority="648" stopIfTrue="1" operator="equal">
      <formula>"p"</formula>
    </cfRule>
    <cfRule type="cellIs" dxfId="656" priority="649" stopIfTrue="1" operator="equal">
      <formula>"e"</formula>
    </cfRule>
  </conditionalFormatting>
  <conditionalFormatting sqref="AW392:AZ392">
    <cfRule type="cellIs" dxfId="655" priority="650" stopIfTrue="1" operator="equal">
      <formula>"E"</formula>
    </cfRule>
    <cfRule type="cellIs" dxfId="654" priority="651" stopIfTrue="1" operator="equal">
      <formula>"P"</formula>
    </cfRule>
  </conditionalFormatting>
  <conditionalFormatting sqref="AW391:AZ392">
    <cfRule type="cellIs" dxfId="653" priority="642" stopIfTrue="1" operator="equal">
      <formula>"P"</formula>
    </cfRule>
    <cfRule type="cellIs" dxfId="652" priority="643" stopIfTrue="1" operator="equal">
      <formula>"E"</formula>
    </cfRule>
    <cfRule type="cellIs" dxfId="651" priority="644" stopIfTrue="1" operator="equal">
      <formula>"P"</formula>
    </cfRule>
    <cfRule type="cellIs" dxfId="650" priority="645" stopIfTrue="1" operator="equal">
      <formula>"E"</formula>
    </cfRule>
    <cfRule type="cellIs" dxfId="649" priority="646" stopIfTrue="1" operator="equal">
      <formula>"P"</formula>
    </cfRule>
  </conditionalFormatting>
  <conditionalFormatting sqref="BB391:BD391">
    <cfRule type="cellIs" dxfId="648" priority="637" stopIfTrue="1" operator="equal">
      <formula>"e"</formula>
    </cfRule>
    <cfRule type="cellIs" dxfId="647" priority="638" stopIfTrue="1" operator="equal">
      <formula>"p"</formula>
    </cfRule>
    <cfRule type="cellIs" dxfId="646" priority="639" stopIfTrue="1" operator="equal">
      <formula>"e"</formula>
    </cfRule>
  </conditionalFormatting>
  <conditionalFormatting sqref="BA392:BD392">
    <cfRule type="cellIs" dxfId="645" priority="640" stopIfTrue="1" operator="equal">
      <formula>"E"</formula>
    </cfRule>
    <cfRule type="cellIs" dxfId="644" priority="641" stopIfTrue="1" operator="equal">
      <formula>"P"</formula>
    </cfRule>
  </conditionalFormatting>
  <conditionalFormatting sqref="BA392:BD392 BB391:BD391">
    <cfRule type="cellIs" dxfId="643" priority="632" stopIfTrue="1" operator="equal">
      <formula>"P"</formula>
    </cfRule>
    <cfRule type="cellIs" dxfId="642" priority="633" stopIfTrue="1" operator="equal">
      <formula>"E"</formula>
    </cfRule>
    <cfRule type="cellIs" dxfId="641" priority="634" stopIfTrue="1" operator="equal">
      <formula>"P"</formula>
    </cfRule>
    <cfRule type="cellIs" dxfId="640" priority="635" stopIfTrue="1" operator="equal">
      <formula>"E"</formula>
    </cfRule>
    <cfRule type="cellIs" dxfId="639" priority="636" stopIfTrue="1" operator="equal">
      <formula>"P"</formula>
    </cfRule>
  </conditionalFormatting>
  <conditionalFormatting sqref="AN391">
    <cfRule type="cellIs" dxfId="638" priority="629" stopIfTrue="1" operator="equal">
      <formula>"e"</formula>
    </cfRule>
    <cfRule type="cellIs" dxfId="637" priority="630" stopIfTrue="1" operator="equal">
      <formula>"p"</formula>
    </cfRule>
    <cfRule type="cellIs" dxfId="636" priority="631" stopIfTrue="1" operator="equal">
      <formula>"e"</formula>
    </cfRule>
  </conditionalFormatting>
  <conditionalFormatting sqref="AN391">
    <cfRule type="cellIs" dxfId="635" priority="624" stopIfTrue="1" operator="equal">
      <formula>"P"</formula>
    </cfRule>
    <cfRule type="cellIs" dxfId="634" priority="625" stopIfTrue="1" operator="equal">
      <formula>"E"</formula>
    </cfRule>
    <cfRule type="cellIs" dxfId="633" priority="626" stopIfTrue="1" operator="equal">
      <formula>"P"</formula>
    </cfRule>
    <cfRule type="cellIs" dxfId="632" priority="627" stopIfTrue="1" operator="equal">
      <formula>"E"</formula>
    </cfRule>
    <cfRule type="cellIs" dxfId="631" priority="628" stopIfTrue="1" operator="equal">
      <formula>"P"</formula>
    </cfRule>
  </conditionalFormatting>
  <conditionalFormatting sqref="BA391">
    <cfRule type="cellIs" dxfId="630" priority="621" stopIfTrue="1" operator="equal">
      <formula>"e"</formula>
    </cfRule>
    <cfRule type="cellIs" dxfId="629" priority="622" stopIfTrue="1" operator="equal">
      <formula>"p"</formula>
    </cfRule>
    <cfRule type="cellIs" dxfId="628" priority="623" stopIfTrue="1" operator="equal">
      <formula>"e"</formula>
    </cfRule>
  </conditionalFormatting>
  <conditionalFormatting sqref="BA391">
    <cfRule type="cellIs" dxfId="627" priority="616" stopIfTrue="1" operator="equal">
      <formula>"P"</formula>
    </cfRule>
    <cfRule type="cellIs" dxfId="626" priority="617" stopIfTrue="1" operator="equal">
      <formula>"E"</formula>
    </cfRule>
    <cfRule type="cellIs" dxfId="625" priority="618" stopIfTrue="1" operator="equal">
      <formula>"P"</formula>
    </cfRule>
    <cfRule type="cellIs" dxfId="624" priority="619" stopIfTrue="1" operator="equal">
      <formula>"E"</formula>
    </cfRule>
    <cfRule type="cellIs" dxfId="623" priority="620" stopIfTrue="1" operator="equal">
      <formula>"P"</formula>
    </cfRule>
  </conditionalFormatting>
  <conditionalFormatting sqref="AO391:AR391">
    <cfRule type="cellIs" dxfId="622" priority="611" stopIfTrue="1" operator="equal">
      <formula>"e"</formula>
    </cfRule>
    <cfRule type="cellIs" dxfId="621" priority="612" stopIfTrue="1" operator="equal">
      <formula>"p"</formula>
    </cfRule>
    <cfRule type="cellIs" dxfId="620" priority="613" stopIfTrue="1" operator="equal">
      <formula>"e"</formula>
    </cfRule>
  </conditionalFormatting>
  <conditionalFormatting sqref="AO392:AR392">
    <cfRule type="cellIs" dxfId="619" priority="614" stopIfTrue="1" operator="equal">
      <formula>"E"</formula>
    </cfRule>
    <cfRule type="cellIs" dxfId="618" priority="615" stopIfTrue="1" operator="equal">
      <formula>"P"</formula>
    </cfRule>
  </conditionalFormatting>
  <conditionalFormatting sqref="AO391:AR392">
    <cfRule type="cellIs" dxfId="617" priority="606" stopIfTrue="1" operator="equal">
      <formula>"P"</formula>
    </cfRule>
    <cfRule type="cellIs" dxfId="616" priority="607" stopIfTrue="1" operator="equal">
      <formula>"E"</formula>
    </cfRule>
    <cfRule type="cellIs" dxfId="615" priority="608" stopIfTrue="1" operator="equal">
      <formula>"P"</formula>
    </cfRule>
    <cfRule type="cellIs" dxfId="614" priority="609" stopIfTrue="1" operator="equal">
      <formula>"E"</formula>
    </cfRule>
    <cfRule type="cellIs" dxfId="613" priority="610" stopIfTrue="1" operator="equal">
      <formula>"P"</formula>
    </cfRule>
  </conditionalFormatting>
  <conditionalFormatting sqref="AF393:AM393 BE393:BL393">
    <cfRule type="cellIs" dxfId="612" priority="601" stopIfTrue="1" operator="equal">
      <formula>"e"</formula>
    </cfRule>
    <cfRule type="cellIs" dxfId="611" priority="602" stopIfTrue="1" operator="equal">
      <formula>"p"</formula>
    </cfRule>
    <cfRule type="cellIs" dxfId="610" priority="603" stopIfTrue="1" operator="equal">
      <formula>"e"</formula>
    </cfRule>
  </conditionalFormatting>
  <conditionalFormatting sqref="AF394:AN394 BE394:BL394 G393:G394">
    <cfRule type="cellIs" dxfId="609" priority="604" stopIfTrue="1" operator="equal">
      <formula>"E"</formula>
    </cfRule>
    <cfRule type="cellIs" dxfId="608" priority="605" stopIfTrue="1" operator="equal">
      <formula>"P"</formula>
    </cfRule>
  </conditionalFormatting>
  <conditionalFormatting sqref="BE393:BL394 AF394:AN394 AF393:AM393">
    <cfRule type="cellIs" dxfId="607" priority="596" stopIfTrue="1" operator="equal">
      <formula>"P"</formula>
    </cfRule>
    <cfRule type="cellIs" dxfId="606" priority="597" stopIfTrue="1" operator="equal">
      <formula>"E"</formula>
    </cfRule>
    <cfRule type="cellIs" dxfId="605" priority="598" stopIfTrue="1" operator="equal">
      <formula>"P"</formula>
    </cfRule>
    <cfRule type="cellIs" dxfId="604" priority="599" stopIfTrue="1" operator="equal">
      <formula>"E"</formula>
    </cfRule>
    <cfRule type="cellIs" dxfId="603" priority="600" stopIfTrue="1" operator="equal">
      <formula>"P"</formula>
    </cfRule>
  </conditionalFormatting>
  <conditionalFormatting sqref="O393:AA393">
    <cfRule type="cellIs" dxfId="602" priority="591" stopIfTrue="1" operator="equal">
      <formula>"e"</formula>
    </cfRule>
    <cfRule type="cellIs" dxfId="601" priority="592" stopIfTrue="1" operator="equal">
      <formula>"p"</formula>
    </cfRule>
    <cfRule type="cellIs" dxfId="600" priority="593" stopIfTrue="1" operator="equal">
      <formula>"e"</formula>
    </cfRule>
  </conditionalFormatting>
  <conditionalFormatting sqref="O394:AA394">
    <cfRule type="cellIs" dxfId="599" priority="594" stopIfTrue="1" operator="equal">
      <formula>"E"</formula>
    </cfRule>
    <cfRule type="cellIs" dxfId="598" priority="595" stopIfTrue="1" operator="equal">
      <formula>"P"</formula>
    </cfRule>
  </conditionalFormatting>
  <conditionalFormatting sqref="O393:AA394">
    <cfRule type="cellIs" dxfId="597" priority="586" stopIfTrue="1" operator="equal">
      <formula>"P"</formula>
    </cfRule>
    <cfRule type="cellIs" dxfId="596" priority="587" stopIfTrue="1" operator="equal">
      <formula>"E"</formula>
    </cfRule>
    <cfRule type="cellIs" dxfId="595" priority="588" stopIfTrue="1" operator="equal">
      <formula>"P"</formula>
    </cfRule>
    <cfRule type="cellIs" dxfId="594" priority="589" stopIfTrue="1" operator="equal">
      <formula>"E"</formula>
    </cfRule>
    <cfRule type="cellIs" dxfId="593" priority="590" stopIfTrue="1" operator="equal">
      <formula>"P"</formula>
    </cfRule>
  </conditionalFormatting>
  <conditionalFormatting sqref="AB393:AE393">
    <cfRule type="cellIs" dxfId="592" priority="581" stopIfTrue="1" operator="equal">
      <formula>"e"</formula>
    </cfRule>
    <cfRule type="cellIs" dxfId="591" priority="582" stopIfTrue="1" operator="equal">
      <formula>"p"</formula>
    </cfRule>
    <cfRule type="cellIs" dxfId="590" priority="583" stopIfTrue="1" operator="equal">
      <formula>"e"</formula>
    </cfRule>
  </conditionalFormatting>
  <conditionalFormatting sqref="AB394:AE394">
    <cfRule type="cellIs" dxfId="589" priority="584" stopIfTrue="1" operator="equal">
      <formula>"E"</formula>
    </cfRule>
    <cfRule type="cellIs" dxfId="588" priority="585" stopIfTrue="1" operator="equal">
      <formula>"P"</formula>
    </cfRule>
  </conditionalFormatting>
  <conditionalFormatting sqref="AB393:AE394">
    <cfRule type="cellIs" dxfId="587" priority="576" stopIfTrue="1" operator="equal">
      <formula>"P"</formula>
    </cfRule>
    <cfRule type="cellIs" dxfId="586" priority="577" stopIfTrue="1" operator="equal">
      <formula>"E"</formula>
    </cfRule>
    <cfRule type="cellIs" dxfId="585" priority="578" stopIfTrue="1" operator="equal">
      <formula>"P"</formula>
    </cfRule>
    <cfRule type="cellIs" dxfId="584" priority="579" stopIfTrue="1" operator="equal">
      <formula>"E"</formula>
    </cfRule>
    <cfRule type="cellIs" dxfId="583" priority="580" stopIfTrue="1" operator="equal">
      <formula>"P"</formula>
    </cfRule>
  </conditionalFormatting>
  <conditionalFormatting sqref="AS393:AV393">
    <cfRule type="cellIs" dxfId="582" priority="571" stopIfTrue="1" operator="equal">
      <formula>"e"</formula>
    </cfRule>
    <cfRule type="cellIs" dxfId="581" priority="572" stopIfTrue="1" operator="equal">
      <formula>"p"</formula>
    </cfRule>
    <cfRule type="cellIs" dxfId="580" priority="573" stopIfTrue="1" operator="equal">
      <formula>"e"</formula>
    </cfRule>
  </conditionalFormatting>
  <conditionalFormatting sqref="AS394:AV394">
    <cfRule type="cellIs" dxfId="579" priority="574" stopIfTrue="1" operator="equal">
      <formula>"E"</formula>
    </cfRule>
    <cfRule type="cellIs" dxfId="578" priority="575" stopIfTrue="1" operator="equal">
      <formula>"P"</formula>
    </cfRule>
  </conditionalFormatting>
  <conditionalFormatting sqref="AS393:AV394">
    <cfRule type="cellIs" dxfId="577" priority="566" stopIfTrue="1" operator="equal">
      <formula>"P"</formula>
    </cfRule>
    <cfRule type="cellIs" dxfId="576" priority="567" stopIfTrue="1" operator="equal">
      <formula>"E"</formula>
    </cfRule>
    <cfRule type="cellIs" dxfId="575" priority="568" stopIfTrue="1" operator="equal">
      <formula>"P"</formula>
    </cfRule>
    <cfRule type="cellIs" dxfId="574" priority="569" stopIfTrue="1" operator="equal">
      <formula>"E"</formula>
    </cfRule>
    <cfRule type="cellIs" dxfId="573" priority="570" stopIfTrue="1" operator="equal">
      <formula>"P"</formula>
    </cfRule>
  </conditionalFormatting>
  <conditionalFormatting sqref="AW393:AZ393">
    <cfRule type="cellIs" dxfId="572" priority="561" stopIfTrue="1" operator="equal">
      <formula>"e"</formula>
    </cfRule>
    <cfRule type="cellIs" dxfId="571" priority="562" stopIfTrue="1" operator="equal">
      <formula>"p"</formula>
    </cfRule>
    <cfRule type="cellIs" dxfId="570" priority="563" stopIfTrue="1" operator="equal">
      <formula>"e"</formula>
    </cfRule>
  </conditionalFormatting>
  <conditionalFormatting sqref="AW394:AZ394">
    <cfRule type="cellIs" dxfId="569" priority="564" stopIfTrue="1" operator="equal">
      <formula>"E"</formula>
    </cfRule>
    <cfRule type="cellIs" dxfId="568" priority="565" stopIfTrue="1" operator="equal">
      <formula>"P"</formula>
    </cfRule>
  </conditionalFormatting>
  <conditionalFormatting sqref="AW393:AZ394">
    <cfRule type="cellIs" dxfId="567" priority="556" stopIfTrue="1" operator="equal">
      <formula>"P"</formula>
    </cfRule>
    <cfRule type="cellIs" dxfId="566" priority="557" stopIfTrue="1" operator="equal">
      <formula>"E"</formula>
    </cfRule>
    <cfRule type="cellIs" dxfId="565" priority="558" stopIfTrue="1" operator="equal">
      <formula>"P"</formula>
    </cfRule>
    <cfRule type="cellIs" dxfId="564" priority="559" stopIfTrue="1" operator="equal">
      <formula>"E"</formula>
    </cfRule>
    <cfRule type="cellIs" dxfId="563" priority="560" stopIfTrue="1" operator="equal">
      <formula>"P"</formula>
    </cfRule>
  </conditionalFormatting>
  <conditionalFormatting sqref="BB393:BD393">
    <cfRule type="cellIs" dxfId="562" priority="551" stopIfTrue="1" operator="equal">
      <formula>"e"</formula>
    </cfRule>
    <cfRule type="cellIs" dxfId="561" priority="552" stopIfTrue="1" operator="equal">
      <formula>"p"</formula>
    </cfRule>
    <cfRule type="cellIs" dxfId="560" priority="553" stopIfTrue="1" operator="equal">
      <formula>"e"</formula>
    </cfRule>
  </conditionalFormatting>
  <conditionalFormatting sqref="BA394:BD394">
    <cfRule type="cellIs" dxfId="559" priority="554" stopIfTrue="1" operator="equal">
      <formula>"E"</formula>
    </cfRule>
    <cfRule type="cellIs" dxfId="558" priority="555" stopIfTrue="1" operator="equal">
      <formula>"P"</formula>
    </cfRule>
  </conditionalFormatting>
  <conditionalFormatting sqref="BA394:BD394 BB393:BD393">
    <cfRule type="cellIs" dxfId="557" priority="546" stopIfTrue="1" operator="equal">
      <formula>"P"</formula>
    </cfRule>
    <cfRule type="cellIs" dxfId="556" priority="547" stopIfTrue="1" operator="equal">
      <formula>"E"</formula>
    </cfRule>
    <cfRule type="cellIs" dxfId="555" priority="548" stopIfTrue="1" operator="equal">
      <formula>"P"</formula>
    </cfRule>
    <cfRule type="cellIs" dxfId="554" priority="549" stopIfTrue="1" operator="equal">
      <formula>"E"</formula>
    </cfRule>
    <cfRule type="cellIs" dxfId="553" priority="550" stopIfTrue="1" operator="equal">
      <formula>"P"</formula>
    </cfRule>
  </conditionalFormatting>
  <conditionalFormatting sqref="AN393">
    <cfRule type="cellIs" dxfId="552" priority="543" stopIfTrue="1" operator="equal">
      <formula>"e"</formula>
    </cfRule>
    <cfRule type="cellIs" dxfId="551" priority="544" stopIfTrue="1" operator="equal">
      <formula>"p"</formula>
    </cfRule>
    <cfRule type="cellIs" dxfId="550" priority="545" stopIfTrue="1" operator="equal">
      <formula>"e"</formula>
    </cfRule>
  </conditionalFormatting>
  <conditionalFormatting sqref="AN393">
    <cfRule type="cellIs" dxfId="549" priority="538" stopIfTrue="1" operator="equal">
      <formula>"P"</formula>
    </cfRule>
    <cfRule type="cellIs" dxfId="548" priority="539" stopIfTrue="1" operator="equal">
      <formula>"E"</formula>
    </cfRule>
    <cfRule type="cellIs" dxfId="547" priority="540" stopIfTrue="1" operator="equal">
      <formula>"P"</formula>
    </cfRule>
    <cfRule type="cellIs" dxfId="546" priority="541" stopIfTrue="1" operator="equal">
      <formula>"E"</formula>
    </cfRule>
    <cfRule type="cellIs" dxfId="545" priority="542" stopIfTrue="1" operator="equal">
      <formula>"P"</formula>
    </cfRule>
  </conditionalFormatting>
  <conditionalFormatting sqref="BA393">
    <cfRule type="cellIs" dxfId="544" priority="535" stopIfTrue="1" operator="equal">
      <formula>"e"</formula>
    </cfRule>
    <cfRule type="cellIs" dxfId="543" priority="536" stopIfTrue="1" operator="equal">
      <formula>"p"</formula>
    </cfRule>
    <cfRule type="cellIs" dxfId="542" priority="537" stopIfTrue="1" operator="equal">
      <formula>"e"</formula>
    </cfRule>
  </conditionalFormatting>
  <conditionalFormatting sqref="BA393">
    <cfRule type="cellIs" dxfId="541" priority="530" stopIfTrue="1" operator="equal">
      <formula>"P"</formula>
    </cfRule>
    <cfRule type="cellIs" dxfId="540" priority="531" stopIfTrue="1" operator="equal">
      <formula>"E"</formula>
    </cfRule>
    <cfRule type="cellIs" dxfId="539" priority="532" stopIfTrue="1" operator="equal">
      <formula>"P"</formula>
    </cfRule>
    <cfRule type="cellIs" dxfId="538" priority="533" stopIfTrue="1" operator="equal">
      <formula>"E"</formula>
    </cfRule>
    <cfRule type="cellIs" dxfId="537" priority="534" stopIfTrue="1" operator="equal">
      <formula>"P"</formula>
    </cfRule>
  </conditionalFormatting>
  <conditionalFormatting sqref="AO393:AR393">
    <cfRule type="cellIs" dxfId="536" priority="525" stopIfTrue="1" operator="equal">
      <formula>"e"</formula>
    </cfRule>
    <cfRule type="cellIs" dxfId="535" priority="526" stopIfTrue="1" operator="equal">
      <formula>"p"</formula>
    </cfRule>
    <cfRule type="cellIs" dxfId="534" priority="527" stopIfTrue="1" operator="equal">
      <formula>"e"</formula>
    </cfRule>
  </conditionalFormatting>
  <conditionalFormatting sqref="AO394:AR394">
    <cfRule type="cellIs" dxfId="533" priority="528" stopIfTrue="1" operator="equal">
      <formula>"E"</formula>
    </cfRule>
    <cfRule type="cellIs" dxfId="532" priority="529" stopIfTrue="1" operator="equal">
      <formula>"P"</formula>
    </cfRule>
  </conditionalFormatting>
  <conditionalFormatting sqref="AO393:AR394">
    <cfRule type="cellIs" dxfId="531" priority="520" stopIfTrue="1" operator="equal">
      <formula>"P"</formula>
    </cfRule>
    <cfRule type="cellIs" dxfId="530" priority="521" stopIfTrue="1" operator="equal">
      <formula>"E"</formula>
    </cfRule>
    <cfRule type="cellIs" dxfId="529" priority="522" stopIfTrue="1" operator="equal">
      <formula>"P"</formula>
    </cfRule>
    <cfRule type="cellIs" dxfId="528" priority="523" stopIfTrue="1" operator="equal">
      <formula>"E"</formula>
    </cfRule>
    <cfRule type="cellIs" dxfId="527" priority="524" stopIfTrue="1" operator="equal">
      <formula>"P"</formula>
    </cfRule>
  </conditionalFormatting>
  <conditionalFormatting sqref="AF395:AM395 BE395:BL395">
    <cfRule type="cellIs" dxfId="526" priority="515" stopIfTrue="1" operator="equal">
      <formula>"e"</formula>
    </cfRule>
    <cfRule type="cellIs" dxfId="525" priority="516" stopIfTrue="1" operator="equal">
      <formula>"p"</formula>
    </cfRule>
    <cfRule type="cellIs" dxfId="524" priority="517" stopIfTrue="1" operator="equal">
      <formula>"e"</formula>
    </cfRule>
  </conditionalFormatting>
  <conditionalFormatting sqref="AF396:AN396 BE396:BL396 G395:G396">
    <cfRule type="cellIs" dxfId="523" priority="518" stopIfTrue="1" operator="equal">
      <formula>"E"</formula>
    </cfRule>
    <cfRule type="cellIs" dxfId="522" priority="519" stopIfTrue="1" operator="equal">
      <formula>"P"</formula>
    </cfRule>
  </conditionalFormatting>
  <conditionalFormatting sqref="BE395:BL396 AF396:AN396 AF395:AM395">
    <cfRule type="cellIs" dxfId="521" priority="510" stopIfTrue="1" operator="equal">
      <formula>"P"</formula>
    </cfRule>
    <cfRule type="cellIs" dxfId="520" priority="511" stopIfTrue="1" operator="equal">
      <formula>"E"</formula>
    </cfRule>
    <cfRule type="cellIs" dxfId="519" priority="512" stopIfTrue="1" operator="equal">
      <formula>"P"</formula>
    </cfRule>
    <cfRule type="cellIs" dxfId="518" priority="513" stopIfTrue="1" operator="equal">
      <formula>"E"</formula>
    </cfRule>
    <cfRule type="cellIs" dxfId="517" priority="514" stopIfTrue="1" operator="equal">
      <formula>"P"</formula>
    </cfRule>
  </conditionalFormatting>
  <conditionalFormatting sqref="O395:AA395">
    <cfRule type="cellIs" dxfId="516" priority="505" stopIfTrue="1" operator="equal">
      <formula>"e"</formula>
    </cfRule>
    <cfRule type="cellIs" dxfId="515" priority="506" stopIfTrue="1" operator="equal">
      <formula>"p"</formula>
    </cfRule>
    <cfRule type="cellIs" dxfId="514" priority="507" stopIfTrue="1" operator="equal">
      <formula>"e"</formula>
    </cfRule>
  </conditionalFormatting>
  <conditionalFormatting sqref="O396:AA396">
    <cfRule type="cellIs" dxfId="513" priority="508" stopIfTrue="1" operator="equal">
      <formula>"E"</formula>
    </cfRule>
    <cfRule type="cellIs" dxfId="512" priority="509" stopIfTrue="1" operator="equal">
      <formula>"P"</formula>
    </cfRule>
  </conditionalFormatting>
  <conditionalFormatting sqref="O395:AA396">
    <cfRule type="cellIs" dxfId="511" priority="500" stopIfTrue="1" operator="equal">
      <formula>"P"</formula>
    </cfRule>
    <cfRule type="cellIs" dxfId="510" priority="501" stopIfTrue="1" operator="equal">
      <formula>"E"</formula>
    </cfRule>
    <cfRule type="cellIs" dxfId="509" priority="502" stopIfTrue="1" operator="equal">
      <formula>"P"</formula>
    </cfRule>
    <cfRule type="cellIs" dxfId="508" priority="503" stopIfTrue="1" operator="equal">
      <formula>"E"</formula>
    </cfRule>
    <cfRule type="cellIs" dxfId="507" priority="504" stopIfTrue="1" operator="equal">
      <formula>"P"</formula>
    </cfRule>
  </conditionalFormatting>
  <conditionalFormatting sqref="AB395:AE395">
    <cfRule type="cellIs" dxfId="506" priority="495" stopIfTrue="1" operator="equal">
      <formula>"e"</formula>
    </cfRule>
    <cfRule type="cellIs" dxfId="505" priority="496" stopIfTrue="1" operator="equal">
      <formula>"p"</formula>
    </cfRule>
    <cfRule type="cellIs" dxfId="504" priority="497" stopIfTrue="1" operator="equal">
      <formula>"e"</formula>
    </cfRule>
  </conditionalFormatting>
  <conditionalFormatting sqref="AB396:AE396">
    <cfRule type="cellIs" dxfId="503" priority="498" stopIfTrue="1" operator="equal">
      <formula>"E"</formula>
    </cfRule>
    <cfRule type="cellIs" dxfId="502" priority="499" stopIfTrue="1" operator="equal">
      <formula>"P"</formula>
    </cfRule>
  </conditionalFormatting>
  <conditionalFormatting sqref="AB395:AE396">
    <cfRule type="cellIs" dxfId="501" priority="490" stopIfTrue="1" operator="equal">
      <formula>"P"</formula>
    </cfRule>
    <cfRule type="cellIs" dxfId="500" priority="491" stopIfTrue="1" operator="equal">
      <formula>"E"</formula>
    </cfRule>
    <cfRule type="cellIs" dxfId="499" priority="492" stopIfTrue="1" operator="equal">
      <formula>"P"</formula>
    </cfRule>
    <cfRule type="cellIs" dxfId="498" priority="493" stopIfTrue="1" operator="equal">
      <formula>"E"</formula>
    </cfRule>
    <cfRule type="cellIs" dxfId="497" priority="494" stopIfTrue="1" operator="equal">
      <formula>"P"</formula>
    </cfRule>
  </conditionalFormatting>
  <conditionalFormatting sqref="AS395:AV395">
    <cfRule type="cellIs" dxfId="496" priority="485" stopIfTrue="1" operator="equal">
      <formula>"e"</formula>
    </cfRule>
    <cfRule type="cellIs" dxfId="495" priority="486" stopIfTrue="1" operator="equal">
      <formula>"p"</formula>
    </cfRule>
    <cfRule type="cellIs" dxfId="494" priority="487" stopIfTrue="1" operator="equal">
      <formula>"e"</formula>
    </cfRule>
  </conditionalFormatting>
  <conditionalFormatting sqref="AS396:AV396">
    <cfRule type="cellIs" dxfId="493" priority="488" stopIfTrue="1" operator="equal">
      <formula>"E"</formula>
    </cfRule>
    <cfRule type="cellIs" dxfId="492" priority="489" stopIfTrue="1" operator="equal">
      <formula>"P"</formula>
    </cfRule>
  </conditionalFormatting>
  <conditionalFormatting sqref="AS395:AV396">
    <cfRule type="cellIs" dxfId="491" priority="480" stopIfTrue="1" operator="equal">
      <formula>"P"</formula>
    </cfRule>
    <cfRule type="cellIs" dxfId="490" priority="481" stopIfTrue="1" operator="equal">
      <formula>"E"</formula>
    </cfRule>
    <cfRule type="cellIs" dxfId="489" priority="482" stopIfTrue="1" operator="equal">
      <formula>"P"</formula>
    </cfRule>
    <cfRule type="cellIs" dxfId="488" priority="483" stopIfTrue="1" operator="equal">
      <formula>"E"</formula>
    </cfRule>
    <cfRule type="cellIs" dxfId="487" priority="484" stopIfTrue="1" operator="equal">
      <formula>"P"</formula>
    </cfRule>
  </conditionalFormatting>
  <conditionalFormatting sqref="AW395:AZ395">
    <cfRule type="cellIs" dxfId="486" priority="475" stopIfTrue="1" operator="equal">
      <formula>"e"</formula>
    </cfRule>
    <cfRule type="cellIs" dxfId="485" priority="476" stopIfTrue="1" operator="equal">
      <formula>"p"</formula>
    </cfRule>
    <cfRule type="cellIs" dxfId="484" priority="477" stopIfTrue="1" operator="equal">
      <formula>"e"</formula>
    </cfRule>
  </conditionalFormatting>
  <conditionalFormatting sqref="AW396:AZ396">
    <cfRule type="cellIs" dxfId="483" priority="478" stopIfTrue="1" operator="equal">
      <formula>"E"</formula>
    </cfRule>
    <cfRule type="cellIs" dxfId="482" priority="479" stopIfTrue="1" operator="equal">
      <formula>"P"</formula>
    </cfRule>
  </conditionalFormatting>
  <conditionalFormatting sqref="AW395:AZ396">
    <cfRule type="cellIs" dxfId="481" priority="470" stopIfTrue="1" operator="equal">
      <formula>"P"</formula>
    </cfRule>
    <cfRule type="cellIs" dxfId="480" priority="471" stopIfTrue="1" operator="equal">
      <formula>"E"</formula>
    </cfRule>
    <cfRule type="cellIs" dxfId="479" priority="472" stopIfTrue="1" operator="equal">
      <formula>"P"</formula>
    </cfRule>
    <cfRule type="cellIs" dxfId="478" priority="473" stopIfTrue="1" operator="equal">
      <formula>"E"</formula>
    </cfRule>
    <cfRule type="cellIs" dxfId="477" priority="474" stopIfTrue="1" operator="equal">
      <formula>"P"</formula>
    </cfRule>
  </conditionalFormatting>
  <conditionalFormatting sqref="BB395:BD395">
    <cfRule type="cellIs" dxfId="476" priority="465" stopIfTrue="1" operator="equal">
      <formula>"e"</formula>
    </cfRule>
    <cfRule type="cellIs" dxfId="475" priority="466" stopIfTrue="1" operator="equal">
      <formula>"p"</formula>
    </cfRule>
    <cfRule type="cellIs" dxfId="474" priority="467" stopIfTrue="1" operator="equal">
      <formula>"e"</formula>
    </cfRule>
  </conditionalFormatting>
  <conditionalFormatting sqref="BA396:BD396">
    <cfRule type="cellIs" dxfId="473" priority="468" stopIfTrue="1" operator="equal">
      <formula>"E"</formula>
    </cfRule>
    <cfRule type="cellIs" dxfId="472" priority="469" stopIfTrue="1" operator="equal">
      <formula>"P"</formula>
    </cfRule>
  </conditionalFormatting>
  <conditionalFormatting sqref="BA396:BD396 BB395:BD395">
    <cfRule type="cellIs" dxfId="471" priority="460" stopIfTrue="1" operator="equal">
      <formula>"P"</formula>
    </cfRule>
    <cfRule type="cellIs" dxfId="470" priority="461" stopIfTrue="1" operator="equal">
      <formula>"E"</formula>
    </cfRule>
    <cfRule type="cellIs" dxfId="469" priority="462" stopIfTrue="1" operator="equal">
      <formula>"P"</formula>
    </cfRule>
    <cfRule type="cellIs" dxfId="468" priority="463" stopIfTrue="1" operator="equal">
      <formula>"E"</formula>
    </cfRule>
    <cfRule type="cellIs" dxfId="467" priority="464" stopIfTrue="1" operator="equal">
      <formula>"P"</formula>
    </cfRule>
  </conditionalFormatting>
  <conditionalFormatting sqref="AN395">
    <cfRule type="cellIs" dxfId="466" priority="457" stopIfTrue="1" operator="equal">
      <formula>"e"</formula>
    </cfRule>
    <cfRule type="cellIs" dxfId="465" priority="458" stopIfTrue="1" operator="equal">
      <formula>"p"</formula>
    </cfRule>
    <cfRule type="cellIs" dxfId="464" priority="459" stopIfTrue="1" operator="equal">
      <formula>"e"</formula>
    </cfRule>
  </conditionalFormatting>
  <conditionalFormatting sqref="AN395">
    <cfRule type="cellIs" dxfId="463" priority="452" stopIfTrue="1" operator="equal">
      <formula>"P"</formula>
    </cfRule>
    <cfRule type="cellIs" dxfId="462" priority="453" stopIfTrue="1" operator="equal">
      <formula>"E"</formula>
    </cfRule>
    <cfRule type="cellIs" dxfId="461" priority="454" stopIfTrue="1" operator="equal">
      <formula>"P"</formula>
    </cfRule>
    <cfRule type="cellIs" dxfId="460" priority="455" stopIfTrue="1" operator="equal">
      <formula>"E"</formula>
    </cfRule>
    <cfRule type="cellIs" dxfId="459" priority="456" stopIfTrue="1" operator="equal">
      <formula>"P"</formula>
    </cfRule>
  </conditionalFormatting>
  <conditionalFormatting sqref="BA395">
    <cfRule type="cellIs" dxfId="458" priority="449" stopIfTrue="1" operator="equal">
      <formula>"e"</formula>
    </cfRule>
    <cfRule type="cellIs" dxfId="457" priority="450" stopIfTrue="1" operator="equal">
      <formula>"p"</formula>
    </cfRule>
    <cfRule type="cellIs" dxfId="456" priority="451" stopIfTrue="1" operator="equal">
      <formula>"e"</formula>
    </cfRule>
  </conditionalFormatting>
  <conditionalFormatting sqref="BA395">
    <cfRule type="cellIs" dxfId="455" priority="444" stopIfTrue="1" operator="equal">
      <formula>"P"</formula>
    </cfRule>
    <cfRule type="cellIs" dxfId="454" priority="445" stopIfTrue="1" operator="equal">
      <formula>"E"</formula>
    </cfRule>
    <cfRule type="cellIs" dxfId="453" priority="446" stopIfTrue="1" operator="equal">
      <formula>"P"</formula>
    </cfRule>
    <cfRule type="cellIs" dxfId="452" priority="447" stopIfTrue="1" operator="equal">
      <formula>"E"</formula>
    </cfRule>
    <cfRule type="cellIs" dxfId="451" priority="448" stopIfTrue="1" operator="equal">
      <formula>"P"</formula>
    </cfRule>
  </conditionalFormatting>
  <conditionalFormatting sqref="AO395:AR395">
    <cfRule type="cellIs" dxfId="450" priority="439" stopIfTrue="1" operator="equal">
      <formula>"e"</formula>
    </cfRule>
    <cfRule type="cellIs" dxfId="449" priority="440" stopIfTrue="1" operator="equal">
      <formula>"p"</formula>
    </cfRule>
    <cfRule type="cellIs" dxfId="448" priority="441" stopIfTrue="1" operator="equal">
      <formula>"e"</formula>
    </cfRule>
  </conditionalFormatting>
  <conditionalFormatting sqref="AO396:AR396">
    <cfRule type="cellIs" dxfId="447" priority="442" stopIfTrue="1" operator="equal">
      <formula>"E"</formula>
    </cfRule>
    <cfRule type="cellIs" dxfId="446" priority="443" stopIfTrue="1" operator="equal">
      <formula>"P"</formula>
    </cfRule>
  </conditionalFormatting>
  <conditionalFormatting sqref="AO395:AR396">
    <cfRule type="cellIs" dxfId="445" priority="434" stopIfTrue="1" operator="equal">
      <formula>"P"</formula>
    </cfRule>
    <cfRule type="cellIs" dxfId="444" priority="435" stopIfTrue="1" operator="equal">
      <formula>"E"</formula>
    </cfRule>
    <cfRule type="cellIs" dxfId="443" priority="436" stopIfTrue="1" operator="equal">
      <formula>"P"</formula>
    </cfRule>
    <cfRule type="cellIs" dxfId="442" priority="437" stopIfTrue="1" operator="equal">
      <formula>"E"</formula>
    </cfRule>
    <cfRule type="cellIs" dxfId="441" priority="438" stopIfTrue="1" operator="equal">
      <formula>"P"</formula>
    </cfRule>
  </conditionalFormatting>
  <conditionalFormatting sqref="S41:AH41 AJ41:BL41">
    <cfRule type="cellIs" dxfId="440" priority="431" stopIfTrue="1" operator="equal">
      <formula>"e"</formula>
    </cfRule>
    <cfRule type="cellIs" dxfId="439" priority="432" stopIfTrue="1" operator="equal">
      <formula>"p"</formula>
    </cfRule>
    <cfRule type="cellIs" dxfId="438" priority="433" stopIfTrue="1" operator="equal">
      <formula>"e"</formula>
    </cfRule>
  </conditionalFormatting>
  <conditionalFormatting sqref="O41:Q41">
    <cfRule type="cellIs" dxfId="437" priority="428" stopIfTrue="1" operator="equal">
      <formula>"e"</formula>
    </cfRule>
    <cfRule type="cellIs" dxfId="436" priority="429" stopIfTrue="1" operator="equal">
      <formula>"p"</formula>
    </cfRule>
    <cfRule type="cellIs" dxfId="435" priority="430" stopIfTrue="1" operator="equal">
      <formula>"e"</formula>
    </cfRule>
  </conditionalFormatting>
  <conditionalFormatting sqref="R41">
    <cfRule type="cellIs" dxfId="434" priority="425" stopIfTrue="1" operator="equal">
      <formula>"e"</formula>
    </cfRule>
    <cfRule type="cellIs" dxfId="433" priority="426" stopIfTrue="1" operator="equal">
      <formula>"p"</formula>
    </cfRule>
    <cfRule type="cellIs" dxfId="432" priority="427" stopIfTrue="1" operator="equal">
      <formula>"e"</formula>
    </cfRule>
  </conditionalFormatting>
  <conditionalFormatting sqref="AI41">
    <cfRule type="cellIs" dxfId="431" priority="422" stopIfTrue="1" operator="equal">
      <formula>"e"</formula>
    </cfRule>
    <cfRule type="cellIs" dxfId="430" priority="423" stopIfTrue="1" operator="equal">
      <formula>"p"</formula>
    </cfRule>
    <cfRule type="cellIs" dxfId="429" priority="424" stopIfTrue="1" operator="equal">
      <formula>"e"</formula>
    </cfRule>
  </conditionalFormatting>
  <conditionalFormatting sqref="S43:AH43 AJ43:BL43">
    <cfRule type="cellIs" dxfId="428" priority="419" stopIfTrue="1" operator="equal">
      <formula>"e"</formula>
    </cfRule>
    <cfRule type="cellIs" dxfId="427" priority="420" stopIfTrue="1" operator="equal">
      <formula>"p"</formula>
    </cfRule>
    <cfRule type="cellIs" dxfId="426" priority="421" stopIfTrue="1" operator="equal">
      <formula>"e"</formula>
    </cfRule>
  </conditionalFormatting>
  <conditionalFormatting sqref="O43:Q43">
    <cfRule type="cellIs" dxfId="425" priority="416" stopIfTrue="1" operator="equal">
      <formula>"e"</formula>
    </cfRule>
    <cfRule type="cellIs" dxfId="424" priority="417" stopIfTrue="1" operator="equal">
      <formula>"p"</formula>
    </cfRule>
    <cfRule type="cellIs" dxfId="423" priority="418" stopIfTrue="1" operator="equal">
      <formula>"e"</formula>
    </cfRule>
  </conditionalFormatting>
  <conditionalFormatting sqref="R43">
    <cfRule type="cellIs" dxfId="422" priority="413" stopIfTrue="1" operator="equal">
      <formula>"e"</formula>
    </cfRule>
    <cfRule type="cellIs" dxfId="421" priority="414" stopIfTrue="1" operator="equal">
      <formula>"p"</formula>
    </cfRule>
    <cfRule type="cellIs" dxfId="420" priority="415" stopIfTrue="1" operator="equal">
      <formula>"e"</formula>
    </cfRule>
  </conditionalFormatting>
  <conditionalFormatting sqref="AI43">
    <cfRule type="cellIs" dxfId="419" priority="410" stopIfTrue="1" operator="equal">
      <formula>"e"</formula>
    </cfRule>
    <cfRule type="cellIs" dxfId="418" priority="411" stopIfTrue="1" operator="equal">
      <formula>"p"</formula>
    </cfRule>
    <cfRule type="cellIs" dxfId="417" priority="412" stopIfTrue="1" operator="equal">
      <formula>"e"</formula>
    </cfRule>
  </conditionalFormatting>
  <conditionalFormatting sqref="S45:AH45 AJ45:BL45">
    <cfRule type="cellIs" dxfId="416" priority="407" stopIfTrue="1" operator="equal">
      <formula>"e"</formula>
    </cfRule>
    <cfRule type="cellIs" dxfId="415" priority="408" stopIfTrue="1" operator="equal">
      <formula>"p"</formula>
    </cfRule>
    <cfRule type="cellIs" dxfId="414" priority="409" stopIfTrue="1" operator="equal">
      <formula>"e"</formula>
    </cfRule>
  </conditionalFormatting>
  <conditionalFormatting sqref="O45:Q45">
    <cfRule type="cellIs" dxfId="413" priority="404" stopIfTrue="1" operator="equal">
      <formula>"e"</formula>
    </cfRule>
    <cfRule type="cellIs" dxfId="412" priority="405" stopIfTrue="1" operator="equal">
      <formula>"p"</formula>
    </cfRule>
    <cfRule type="cellIs" dxfId="411" priority="406" stopIfTrue="1" operator="equal">
      <formula>"e"</formula>
    </cfRule>
  </conditionalFormatting>
  <conditionalFormatting sqref="R45">
    <cfRule type="cellIs" dxfId="410" priority="401" stopIfTrue="1" operator="equal">
      <formula>"e"</formula>
    </cfRule>
    <cfRule type="cellIs" dxfId="409" priority="402" stopIfTrue="1" operator="equal">
      <formula>"p"</formula>
    </cfRule>
    <cfRule type="cellIs" dxfId="408" priority="403" stopIfTrue="1" operator="equal">
      <formula>"e"</formula>
    </cfRule>
  </conditionalFormatting>
  <conditionalFormatting sqref="AI45">
    <cfRule type="cellIs" dxfId="407" priority="398" stopIfTrue="1" operator="equal">
      <formula>"e"</formula>
    </cfRule>
    <cfRule type="cellIs" dxfId="406" priority="399" stopIfTrue="1" operator="equal">
      <formula>"p"</formula>
    </cfRule>
    <cfRule type="cellIs" dxfId="405" priority="400" stopIfTrue="1" operator="equal">
      <formula>"e"</formula>
    </cfRule>
  </conditionalFormatting>
  <conditionalFormatting sqref="T237:X237">
    <cfRule type="cellIs" dxfId="404" priority="393" stopIfTrue="1" operator="equal">
      <formula>"e"</formula>
    </cfRule>
    <cfRule type="cellIs" dxfId="403" priority="394" stopIfTrue="1" operator="equal">
      <formula>"p"</formula>
    </cfRule>
    <cfRule type="cellIs" dxfId="402" priority="395" stopIfTrue="1" operator="equal">
      <formula>"e"</formula>
    </cfRule>
  </conditionalFormatting>
  <conditionalFormatting sqref="T237:X237">
    <cfRule type="cellIs" dxfId="401" priority="396" stopIfTrue="1" operator="equal">
      <formula>"E"</formula>
    </cfRule>
    <cfRule type="cellIs" dxfId="400" priority="397" stopIfTrue="1" operator="equal">
      <formula>"P"</formula>
    </cfRule>
  </conditionalFormatting>
  <conditionalFormatting sqref="R235">
    <cfRule type="cellIs" dxfId="399" priority="388" stopIfTrue="1" operator="equal">
      <formula>"e"</formula>
    </cfRule>
    <cfRule type="cellIs" dxfId="398" priority="389" stopIfTrue="1" operator="equal">
      <formula>"p"</formula>
    </cfRule>
    <cfRule type="cellIs" dxfId="397" priority="390" stopIfTrue="1" operator="equal">
      <formula>"e"</formula>
    </cfRule>
  </conditionalFormatting>
  <conditionalFormatting sqref="R235">
    <cfRule type="cellIs" dxfId="396" priority="391" stopIfTrue="1" operator="equal">
      <formula>"E"</formula>
    </cfRule>
    <cfRule type="cellIs" dxfId="395" priority="392" stopIfTrue="1" operator="equal">
      <formula>"P"</formula>
    </cfRule>
  </conditionalFormatting>
  <conditionalFormatting sqref="S235">
    <cfRule type="cellIs" dxfId="394" priority="383" stopIfTrue="1" operator="equal">
      <formula>"e"</formula>
    </cfRule>
    <cfRule type="cellIs" dxfId="393" priority="384" stopIfTrue="1" operator="equal">
      <formula>"p"</formula>
    </cfRule>
    <cfRule type="cellIs" dxfId="392" priority="385" stopIfTrue="1" operator="equal">
      <formula>"e"</formula>
    </cfRule>
  </conditionalFormatting>
  <conditionalFormatting sqref="S235">
    <cfRule type="cellIs" dxfId="391" priority="386" stopIfTrue="1" operator="equal">
      <formula>"E"</formula>
    </cfRule>
    <cfRule type="cellIs" dxfId="390" priority="387" stopIfTrue="1" operator="equal">
      <formula>"P"</formula>
    </cfRule>
  </conditionalFormatting>
  <conditionalFormatting sqref="AB239">
    <cfRule type="cellIs" dxfId="389" priority="378" stopIfTrue="1" operator="equal">
      <formula>"e"</formula>
    </cfRule>
    <cfRule type="cellIs" dxfId="388" priority="379" stopIfTrue="1" operator="equal">
      <formula>"p"</formula>
    </cfRule>
    <cfRule type="cellIs" dxfId="387" priority="380" stopIfTrue="1" operator="equal">
      <formula>"e"</formula>
    </cfRule>
  </conditionalFormatting>
  <conditionalFormatting sqref="AB239">
    <cfRule type="cellIs" dxfId="386" priority="381" stopIfTrue="1" operator="equal">
      <formula>"E"</formula>
    </cfRule>
    <cfRule type="cellIs" dxfId="385" priority="382" stopIfTrue="1" operator="equal">
      <formula>"P"</formula>
    </cfRule>
  </conditionalFormatting>
  <conditionalFormatting sqref="O315:Q315 O305:U305 AR303:AT303 AW303:AY303 BA303 X315:BJ315 O299:BJ299 BC303:BJ303 O303:AP303 O307:BJ307">
    <cfRule type="cellIs" dxfId="384" priority="373" stopIfTrue="1" operator="equal">
      <formula>"e"</formula>
    </cfRule>
    <cfRule type="cellIs" dxfId="383" priority="374" stopIfTrue="1" operator="equal">
      <formula>"p"</formula>
    </cfRule>
    <cfRule type="cellIs" dxfId="382" priority="375" stopIfTrue="1" operator="equal">
      <formula>"e"</formula>
    </cfRule>
  </conditionalFormatting>
  <conditionalFormatting sqref="O316:AR316 BA306:BD306 BE316:BJ316 BE318:BJ318 O318:AQ318 O320:BD320 O312:BJ312 O311:U311 O314:AM314 O313:AD313 AF313:AH313 AK313:AM313 AS314:BJ314 AS313:AU313 AW313:AY313 BA313:BC313 BE313:BG313 BI313:BJ313 O308:BJ310 AR317:AR319">
    <cfRule type="cellIs" dxfId="381" priority="376" stopIfTrue="1" operator="equal">
      <formula>"E"</formula>
    </cfRule>
    <cfRule type="cellIs" dxfId="380" priority="377" stopIfTrue="1" operator="equal">
      <formula>"P"</formula>
    </cfRule>
  </conditionalFormatting>
  <conditionalFormatting sqref="S319:Y319">
    <cfRule type="cellIs" dxfId="379" priority="368" stopIfTrue="1" operator="equal">
      <formula>"e"</formula>
    </cfRule>
    <cfRule type="cellIs" dxfId="378" priority="369" stopIfTrue="1" operator="equal">
      <formula>"p"</formula>
    </cfRule>
    <cfRule type="cellIs" dxfId="377" priority="370" stopIfTrue="1" operator="equal">
      <formula>"e"</formula>
    </cfRule>
  </conditionalFormatting>
  <conditionalFormatting sqref="AO306:AP306 AR306:AT306 AX306:AY306 AK306 W300:W302 Y306:Z306 AA304 AI306 P306 R304:S304 R306:S306 U306 W304 W306 O300:S300 AD306:AG306 AF304 BA316:BD316 BA318:BD318 O302:S302 P301:S301">
    <cfRule type="cellIs" dxfId="376" priority="371" stopIfTrue="1" operator="equal">
      <formula>"E"</formula>
    </cfRule>
    <cfRule type="cellIs" dxfId="375" priority="372" stopIfTrue="1" operator="equal">
      <formula>"P"</formula>
    </cfRule>
  </conditionalFormatting>
  <conditionalFormatting sqref="O319:Q319">
    <cfRule type="cellIs" dxfId="374" priority="365" stopIfTrue="1" operator="equal">
      <formula>"e"</formula>
    </cfRule>
    <cfRule type="cellIs" dxfId="373" priority="366" stopIfTrue="1" operator="equal">
      <formula>"p"</formula>
    </cfRule>
    <cfRule type="cellIs" dxfId="372" priority="367" stopIfTrue="1" operator="equal">
      <formula>"e"</formula>
    </cfRule>
  </conditionalFormatting>
  <conditionalFormatting sqref="R319">
    <cfRule type="cellIs" dxfId="371" priority="362" stopIfTrue="1" operator="equal">
      <formula>"e"</formula>
    </cfRule>
    <cfRule type="cellIs" dxfId="370" priority="363" stopIfTrue="1" operator="equal">
      <formula>"p"</formula>
    </cfRule>
    <cfRule type="cellIs" dxfId="369" priority="364" stopIfTrue="1" operator="equal">
      <formula>"e"</formula>
    </cfRule>
  </conditionalFormatting>
  <conditionalFormatting sqref="AI315">
    <cfRule type="cellIs" dxfId="368" priority="359" stopIfTrue="1" operator="equal">
      <formula>"e"</formula>
    </cfRule>
    <cfRule type="cellIs" dxfId="367" priority="360" stopIfTrue="1" operator="equal">
      <formula>"p"</formula>
    </cfRule>
    <cfRule type="cellIs" dxfId="366" priority="361" stopIfTrue="1" operator="equal">
      <formula>"e"</formula>
    </cfRule>
  </conditionalFormatting>
  <conditionalFormatting sqref="S315:W315">
    <cfRule type="cellIs" dxfId="365" priority="356" stopIfTrue="1" operator="equal">
      <formula>"e"</formula>
    </cfRule>
    <cfRule type="cellIs" dxfId="364" priority="357" stopIfTrue="1" operator="equal">
      <formula>"p"</formula>
    </cfRule>
    <cfRule type="cellIs" dxfId="363" priority="358" stopIfTrue="1" operator="equal">
      <formula>"e"</formula>
    </cfRule>
  </conditionalFormatting>
  <conditionalFormatting sqref="S315:U315">
    <cfRule type="cellIs" dxfId="362" priority="353" stopIfTrue="1" operator="equal">
      <formula>"e"</formula>
    </cfRule>
    <cfRule type="cellIs" dxfId="361" priority="354" stopIfTrue="1" operator="equal">
      <formula>"p"</formula>
    </cfRule>
    <cfRule type="cellIs" dxfId="360" priority="355" stopIfTrue="1" operator="equal">
      <formula>"e"</formula>
    </cfRule>
  </conditionalFormatting>
  <conditionalFormatting sqref="R315">
    <cfRule type="cellIs" dxfId="359" priority="350" stopIfTrue="1" operator="equal">
      <formula>"e"</formula>
    </cfRule>
    <cfRule type="cellIs" dxfId="358" priority="351" stopIfTrue="1" operator="equal">
      <formula>"p"</formula>
    </cfRule>
    <cfRule type="cellIs" dxfId="357" priority="352" stopIfTrue="1" operator="equal">
      <formula>"e"</formula>
    </cfRule>
  </conditionalFormatting>
  <conditionalFormatting sqref="AS316:AV316 AS318:AV318 AV319">
    <cfRule type="cellIs" dxfId="356" priority="348" stopIfTrue="1" operator="equal">
      <formula>"E"</formula>
    </cfRule>
    <cfRule type="cellIs" dxfId="355" priority="349" stopIfTrue="1" operator="equal">
      <formula>"P"</formula>
    </cfRule>
  </conditionalFormatting>
  <conditionalFormatting sqref="AW316:AZ316 AW318:AZ318">
    <cfRule type="cellIs" dxfId="354" priority="346" stopIfTrue="1" operator="equal">
      <formula>"E"</formula>
    </cfRule>
    <cfRule type="cellIs" dxfId="353" priority="347" stopIfTrue="1" operator="equal">
      <formula>"P"</formula>
    </cfRule>
  </conditionalFormatting>
  <conditionalFormatting sqref="BE320:BJ320">
    <cfRule type="cellIs" dxfId="352" priority="344" stopIfTrue="1" operator="equal">
      <formula>"E"</formula>
    </cfRule>
    <cfRule type="cellIs" dxfId="351" priority="345" stopIfTrue="1" operator="equal">
      <formula>"P"</formula>
    </cfRule>
  </conditionalFormatting>
  <conditionalFormatting sqref="AQ303">
    <cfRule type="cellIs" dxfId="350" priority="341" stopIfTrue="1" operator="equal">
      <formula>"e"</formula>
    </cfRule>
    <cfRule type="cellIs" dxfId="349" priority="342" stopIfTrue="1" operator="equal">
      <formula>"p"</formula>
    </cfRule>
    <cfRule type="cellIs" dxfId="348" priority="343" stopIfTrue="1" operator="equal">
      <formula>"e"</formula>
    </cfRule>
  </conditionalFormatting>
  <conditionalFormatting sqref="AU303:AV303">
    <cfRule type="cellIs" dxfId="347" priority="338" stopIfTrue="1" operator="equal">
      <formula>"e"</formula>
    </cfRule>
    <cfRule type="cellIs" dxfId="346" priority="339" stopIfTrue="1" operator="equal">
      <formula>"p"</formula>
    </cfRule>
    <cfRule type="cellIs" dxfId="345" priority="340" stopIfTrue="1" operator="equal">
      <formula>"e"</formula>
    </cfRule>
  </conditionalFormatting>
  <conditionalFormatting sqref="AZ303">
    <cfRule type="cellIs" dxfId="344" priority="335" stopIfTrue="1" operator="equal">
      <formula>"e"</formula>
    </cfRule>
    <cfRule type="cellIs" dxfId="343" priority="336" stopIfTrue="1" operator="equal">
      <formula>"p"</formula>
    </cfRule>
    <cfRule type="cellIs" dxfId="342" priority="337" stopIfTrue="1" operator="equal">
      <formula>"e"</formula>
    </cfRule>
  </conditionalFormatting>
  <conditionalFormatting sqref="BB303">
    <cfRule type="cellIs" dxfId="341" priority="332" stopIfTrue="1" operator="equal">
      <formula>"e"</formula>
    </cfRule>
    <cfRule type="cellIs" dxfId="340" priority="333" stopIfTrue="1" operator="equal">
      <formula>"p"</formula>
    </cfRule>
    <cfRule type="cellIs" dxfId="339" priority="334" stopIfTrue="1" operator="equal">
      <formula>"e"</formula>
    </cfRule>
  </conditionalFormatting>
  <conditionalFormatting sqref="S317:U317">
    <cfRule type="cellIs" dxfId="338" priority="329" stopIfTrue="1" operator="equal">
      <formula>"e"</formula>
    </cfRule>
    <cfRule type="cellIs" dxfId="337" priority="330" stopIfTrue="1" operator="equal">
      <formula>"p"</formula>
    </cfRule>
    <cfRule type="cellIs" dxfId="336" priority="331" stopIfTrue="1" operator="equal">
      <formula>"e"</formula>
    </cfRule>
  </conditionalFormatting>
  <conditionalFormatting sqref="O317:Q317">
    <cfRule type="cellIs" dxfId="335" priority="326" stopIfTrue="1" operator="equal">
      <formula>"e"</formula>
    </cfRule>
    <cfRule type="cellIs" dxfId="334" priority="327" stopIfTrue="1" operator="equal">
      <formula>"p"</formula>
    </cfRule>
    <cfRule type="cellIs" dxfId="333" priority="328" stopIfTrue="1" operator="equal">
      <formula>"e"</formula>
    </cfRule>
  </conditionalFormatting>
  <conditionalFormatting sqref="R317">
    <cfRule type="cellIs" dxfId="332" priority="323" stopIfTrue="1" operator="equal">
      <formula>"e"</formula>
    </cfRule>
    <cfRule type="cellIs" dxfId="331" priority="324" stopIfTrue="1" operator="equal">
      <formula>"p"</formula>
    </cfRule>
    <cfRule type="cellIs" dxfId="330" priority="325" stopIfTrue="1" operator="equal">
      <formula>"e"</formula>
    </cfRule>
  </conditionalFormatting>
  <conditionalFormatting sqref="BI317:BJ317">
    <cfRule type="cellIs" dxfId="329" priority="320" stopIfTrue="1" operator="equal">
      <formula>"e"</formula>
    </cfRule>
    <cfRule type="cellIs" dxfId="328" priority="321" stopIfTrue="1" operator="equal">
      <formula>"p"</formula>
    </cfRule>
    <cfRule type="cellIs" dxfId="327" priority="322" stopIfTrue="1" operator="equal">
      <formula>"e"</formula>
    </cfRule>
  </conditionalFormatting>
  <conditionalFormatting sqref="AN314:AR314 AN313:AQ313">
    <cfRule type="cellIs" dxfId="326" priority="318" stopIfTrue="1" operator="equal">
      <formula>"E"</formula>
    </cfRule>
    <cfRule type="cellIs" dxfId="325" priority="319" stopIfTrue="1" operator="equal">
      <formula>"P"</formula>
    </cfRule>
  </conditionalFormatting>
  <conditionalFormatting sqref="W305:Y305">
    <cfRule type="cellIs" dxfId="324" priority="315" stopIfTrue="1" operator="equal">
      <formula>"e"</formula>
    </cfRule>
    <cfRule type="cellIs" dxfId="323" priority="316" stopIfTrue="1" operator="equal">
      <formula>"p"</formula>
    </cfRule>
    <cfRule type="cellIs" dxfId="322" priority="317" stopIfTrue="1" operator="equal">
      <formula>"e"</formula>
    </cfRule>
  </conditionalFormatting>
  <conditionalFormatting sqref="V305">
    <cfRule type="cellIs" dxfId="321" priority="312" stopIfTrue="1" operator="equal">
      <formula>"e"</formula>
    </cfRule>
    <cfRule type="cellIs" dxfId="320" priority="313" stopIfTrue="1" operator="equal">
      <formula>"p"</formula>
    </cfRule>
    <cfRule type="cellIs" dxfId="319" priority="314" stopIfTrue="1" operator="equal">
      <formula>"e"</formula>
    </cfRule>
  </conditionalFormatting>
  <conditionalFormatting sqref="Z305:BJ305">
    <cfRule type="cellIs" dxfId="318" priority="309" stopIfTrue="1" operator="equal">
      <formula>"e"</formula>
    </cfRule>
    <cfRule type="cellIs" dxfId="317" priority="310" stopIfTrue="1" operator="equal">
      <formula>"p"</formula>
    </cfRule>
    <cfRule type="cellIs" dxfId="316" priority="311" stopIfTrue="1" operator="equal">
      <formula>"e"</formula>
    </cfRule>
  </conditionalFormatting>
  <conditionalFormatting sqref="V311 Y311 AA311 AE311 AI311 AM311 AP311 AU311 AY311 BD311 BH311:BI311">
    <cfRule type="cellIs" dxfId="315" priority="306" stopIfTrue="1" operator="equal">
      <formula>"e"</formula>
    </cfRule>
    <cfRule type="cellIs" dxfId="314" priority="307" stopIfTrue="1" operator="equal">
      <formula>"p"</formula>
    </cfRule>
    <cfRule type="cellIs" dxfId="313" priority="308" stopIfTrue="1" operator="equal">
      <formula>"e"</formula>
    </cfRule>
  </conditionalFormatting>
  <conditionalFormatting sqref="AJ317:AL317 AZ317:BC317 AV317:AX317 AS317:AT317 AN317:AP317">
    <cfRule type="cellIs" dxfId="312" priority="303" stopIfTrue="1" operator="equal">
      <formula>"e"</formula>
    </cfRule>
    <cfRule type="cellIs" dxfId="311" priority="304" stopIfTrue="1" operator="equal">
      <formula>"p"</formula>
    </cfRule>
    <cfRule type="cellIs" dxfId="310" priority="305" stopIfTrue="1" operator="equal">
      <formula>"e"</formula>
    </cfRule>
  </conditionalFormatting>
  <conditionalFormatting sqref="V317:AL317 AZ317:BC317 AV317:AX317 AS317:AT317 AN317:AP317">
    <cfRule type="cellIs" dxfId="309" priority="298" stopIfTrue="1" operator="equal">
      <formula>"P"</formula>
    </cfRule>
    <cfRule type="cellIs" dxfId="308" priority="299" stopIfTrue="1" operator="equal">
      <formula>"E"</formula>
    </cfRule>
    <cfRule type="cellIs" dxfId="307" priority="300" stopIfTrue="1" operator="equal">
      <formula>"P"</formula>
    </cfRule>
    <cfRule type="cellIs" dxfId="306" priority="301" stopIfTrue="1" operator="equal">
      <formula>"E"</formula>
    </cfRule>
    <cfRule type="cellIs" dxfId="305" priority="302" stopIfTrue="1" operator="equal">
      <formula>"P"</formula>
    </cfRule>
  </conditionalFormatting>
  <conditionalFormatting sqref="V317:AH317">
    <cfRule type="cellIs" dxfId="304" priority="295" stopIfTrue="1" operator="equal">
      <formula>"e"</formula>
    </cfRule>
    <cfRule type="cellIs" dxfId="303" priority="296" stopIfTrue="1" operator="equal">
      <formula>"p"</formula>
    </cfRule>
    <cfRule type="cellIs" dxfId="302" priority="297" stopIfTrue="1" operator="equal">
      <formula>"e"</formula>
    </cfRule>
  </conditionalFormatting>
  <conditionalFormatting sqref="AI317">
    <cfRule type="cellIs" dxfId="301" priority="292" stopIfTrue="1" operator="equal">
      <formula>"e"</formula>
    </cfRule>
    <cfRule type="cellIs" dxfId="300" priority="293" stopIfTrue="1" operator="equal">
      <formula>"p"</formula>
    </cfRule>
    <cfRule type="cellIs" dxfId="299" priority="294" stopIfTrue="1" operator="equal">
      <formula>"e"</formula>
    </cfRule>
  </conditionalFormatting>
  <conditionalFormatting sqref="BG317">
    <cfRule type="cellIs" dxfId="298" priority="290" stopIfTrue="1" operator="equal">
      <formula>"E"</formula>
    </cfRule>
    <cfRule type="cellIs" dxfId="297" priority="291" stopIfTrue="1" operator="equal">
      <formula>"P"</formula>
    </cfRule>
  </conditionalFormatting>
  <conditionalFormatting sqref="BG317">
    <cfRule type="cellIs" dxfId="296" priority="285" stopIfTrue="1" operator="equal">
      <formula>"P"</formula>
    </cfRule>
    <cfRule type="cellIs" dxfId="295" priority="286" stopIfTrue="1" operator="equal">
      <formula>"E"</formula>
    </cfRule>
    <cfRule type="cellIs" dxfId="294" priority="287" stopIfTrue="1" operator="equal">
      <formula>"P"</formula>
    </cfRule>
    <cfRule type="cellIs" dxfId="293" priority="288" stopIfTrue="1" operator="equal">
      <formula>"E"</formula>
    </cfRule>
    <cfRule type="cellIs" dxfId="292" priority="289" stopIfTrue="1" operator="equal">
      <formula>"P"</formula>
    </cfRule>
  </conditionalFormatting>
  <conditionalFormatting sqref="BE317:BF317">
    <cfRule type="cellIs" dxfId="291" priority="282" stopIfTrue="1" operator="equal">
      <formula>"e"</formula>
    </cfRule>
    <cfRule type="cellIs" dxfId="290" priority="283" stopIfTrue="1" operator="equal">
      <formula>"p"</formula>
    </cfRule>
    <cfRule type="cellIs" dxfId="289" priority="284" stopIfTrue="1" operator="equal">
      <formula>"e"</formula>
    </cfRule>
  </conditionalFormatting>
  <conditionalFormatting sqref="BE317:BF317">
    <cfRule type="cellIs" dxfId="288" priority="277" stopIfTrue="1" operator="equal">
      <formula>"P"</formula>
    </cfRule>
    <cfRule type="cellIs" dxfId="287" priority="278" stopIfTrue="1" operator="equal">
      <formula>"E"</formula>
    </cfRule>
    <cfRule type="cellIs" dxfId="286" priority="279" stopIfTrue="1" operator="equal">
      <formula>"P"</formula>
    </cfRule>
    <cfRule type="cellIs" dxfId="285" priority="280" stopIfTrue="1" operator="equal">
      <formula>"E"</formula>
    </cfRule>
    <cfRule type="cellIs" dxfId="284" priority="281" stopIfTrue="1" operator="equal">
      <formula>"P"</formula>
    </cfRule>
  </conditionalFormatting>
  <conditionalFormatting sqref="AJ319:AQ319 AS319:AU319 AW319:BD319">
    <cfRule type="cellIs" dxfId="283" priority="274" stopIfTrue="1" operator="equal">
      <formula>"e"</formula>
    </cfRule>
    <cfRule type="cellIs" dxfId="282" priority="275" stopIfTrue="1" operator="equal">
      <formula>"p"</formula>
    </cfRule>
    <cfRule type="cellIs" dxfId="281" priority="276" stopIfTrue="1" operator="equal">
      <formula>"e"</formula>
    </cfRule>
  </conditionalFormatting>
  <conditionalFormatting sqref="Z319:AQ319 AS319:AU319 AW319:BD319">
    <cfRule type="cellIs" dxfId="280" priority="269" stopIfTrue="1" operator="equal">
      <formula>"P"</formula>
    </cfRule>
    <cfRule type="cellIs" dxfId="279" priority="270" stopIfTrue="1" operator="equal">
      <formula>"E"</formula>
    </cfRule>
    <cfRule type="cellIs" dxfId="278" priority="271" stopIfTrue="1" operator="equal">
      <formula>"P"</formula>
    </cfRule>
    <cfRule type="cellIs" dxfId="277" priority="272" stopIfTrue="1" operator="equal">
      <formula>"E"</formula>
    </cfRule>
    <cfRule type="cellIs" dxfId="276" priority="273" stopIfTrue="1" operator="equal">
      <formula>"P"</formula>
    </cfRule>
  </conditionalFormatting>
  <conditionalFormatting sqref="Z319:AH319">
    <cfRule type="cellIs" dxfId="275" priority="266" stopIfTrue="1" operator="equal">
      <formula>"e"</formula>
    </cfRule>
    <cfRule type="cellIs" dxfId="274" priority="267" stopIfTrue="1" operator="equal">
      <formula>"p"</formula>
    </cfRule>
    <cfRule type="cellIs" dxfId="273" priority="268" stopIfTrue="1" operator="equal">
      <formula>"e"</formula>
    </cfRule>
  </conditionalFormatting>
  <conditionalFormatting sqref="AI319">
    <cfRule type="cellIs" dxfId="272" priority="263" stopIfTrue="1" operator="equal">
      <formula>"e"</formula>
    </cfRule>
    <cfRule type="cellIs" dxfId="271" priority="264" stopIfTrue="1" operator="equal">
      <formula>"p"</formula>
    </cfRule>
    <cfRule type="cellIs" dxfId="270" priority="265" stopIfTrue="1" operator="equal">
      <formula>"e"</formula>
    </cfRule>
  </conditionalFormatting>
  <conditionalFormatting sqref="BG319">
    <cfRule type="cellIs" dxfId="269" priority="261" stopIfTrue="1" operator="equal">
      <formula>"E"</formula>
    </cfRule>
    <cfRule type="cellIs" dxfId="268" priority="262" stopIfTrue="1" operator="equal">
      <formula>"P"</formula>
    </cfRule>
  </conditionalFormatting>
  <conditionalFormatting sqref="BG319">
    <cfRule type="cellIs" dxfId="267" priority="256" stopIfTrue="1" operator="equal">
      <formula>"P"</formula>
    </cfRule>
    <cfRule type="cellIs" dxfId="266" priority="257" stopIfTrue="1" operator="equal">
      <formula>"E"</formula>
    </cfRule>
    <cfRule type="cellIs" dxfId="265" priority="258" stopIfTrue="1" operator="equal">
      <formula>"P"</formula>
    </cfRule>
    <cfRule type="cellIs" dxfId="264" priority="259" stopIfTrue="1" operator="equal">
      <formula>"E"</formula>
    </cfRule>
    <cfRule type="cellIs" dxfId="263" priority="260" stopIfTrue="1" operator="equal">
      <formula>"P"</formula>
    </cfRule>
  </conditionalFormatting>
  <conditionalFormatting sqref="BE319:BF319 BI319">
    <cfRule type="cellIs" dxfId="262" priority="253" stopIfTrue="1" operator="equal">
      <formula>"e"</formula>
    </cfRule>
    <cfRule type="cellIs" dxfId="261" priority="254" stopIfTrue="1" operator="equal">
      <formula>"p"</formula>
    </cfRule>
    <cfRule type="cellIs" dxfId="260" priority="255" stopIfTrue="1" operator="equal">
      <formula>"e"</formula>
    </cfRule>
  </conditionalFormatting>
  <conditionalFormatting sqref="BE319:BF319 BI319">
    <cfRule type="cellIs" dxfId="259" priority="248" stopIfTrue="1" operator="equal">
      <formula>"P"</formula>
    </cfRule>
    <cfRule type="cellIs" dxfId="258" priority="249" stopIfTrue="1" operator="equal">
      <formula>"E"</formula>
    </cfRule>
    <cfRule type="cellIs" dxfId="257" priority="250" stopIfTrue="1" operator="equal">
      <formula>"P"</formula>
    </cfRule>
    <cfRule type="cellIs" dxfId="256" priority="251" stopIfTrue="1" operator="equal">
      <formula>"E"</formula>
    </cfRule>
    <cfRule type="cellIs" dxfId="255" priority="252" stopIfTrue="1" operator="equal">
      <formula>"P"</formula>
    </cfRule>
  </conditionalFormatting>
  <conditionalFormatting sqref="BH319">
    <cfRule type="cellIs" dxfId="254" priority="245" stopIfTrue="1" operator="equal">
      <formula>"e"</formula>
    </cfRule>
    <cfRule type="cellIs" dxfId="253" priority="246" stopIfTrue="1" operator="equal">
      <formula>"p"</formula>
    </cfRule>
    <cfRule type="cellIs" dxfId="252" priority="247" stopIfTrue="1" operator="equal">
      <formula>"e"</formula>
    </cfRule>
  </conditionalFormatting>
  <conditionalFormatting sqref="BH319">
    <cfRule type="cellIs" dxfId="251" priority="240" stopIfTrue="1" operator="equal">
      <formula>"P"</formula>
    </cfRule>
    <cfRule type="cellIs" dxfId="250" priority="241" stopIfTrue="1" operator="equal">
      <formula>"E"</formula>
    </cfRule>
    <cfRule type="cellIs" dxfId="249" priority="242" stopIfTrue="1" operator="equal">
      <formula>"P"</formula>
    </cfRule>
    <cfRule type="cellIs" dxfId="248" priority="243" stopIfTrue="1" operator="equal">
      <formula>"E"</formula>
    </cfRule>
    <cfRule type="cellIs" dxfId="247" priority="244" stopIfTrue="1" operator="equal">
      <formula>"P"</formula>
    </cfRule>
  </conditionalFormatting>
  <conditionalFormatting sqref="AM319">
    <cfRule type="cellIs" dxfId="246" priority="237" stopIfTrue="1" operator="equal">
      <formula>"e"</formula>
    </cfRule>
    <cfRule type="cellIs" dxfId="245" priority="238" stopIfTrue="1" operator="equal">
      <formula>"p"</formula>
    </cfRule>
    <cfRule type="cellIs" dxfId="244" priority="239" stopIfTrue="1" operator="equal">
      <formula>"e"</formula>
    </cfRule>
  </conditionalFormatting>
  <conditionalFormatting sqref="AZ319">
    <cfRule type="cellIs" dxfId="243" priority="234" stopIfTrue="1" operator="equal">
      <formula>"e"</formula>
    </cfRule>
    <cfRule type="cellIs" dxfId="242" priority="235" stopIfTrue="1" operator="equal">
      <formula>"p"</formula>
    </cfRule>
    <cfRule type="cellIs" dxfId="241" priority="236" stopIfTrue="1" operator="equal">
      <formula>"e"</formula>
    </cfRule>
  </conditionalFormatting>
  <conditionalFormatting sqref="BJ319">
    <cfRule type="cellIs" dxfId="240" priority="229" stopIfTrue="1" operator="equal">
      <formula>"P"</formula>
    </cfRule>
    <cfRule type="cellIs" dxfId="239" priority="230" stopIfTrue="1" operator="equal">
      <formula>"E"</formula>
    </cfRule>
    <cfRule type="cellIs" dxfId="238" priority="231" stopIfTrue="1" operator="equal">
      <formula>"P"</formula>
    </cfRule>
    <cfRule type="cellIs" dxfId="237" priority="232" stopIfTrue="1" operator="equal">
      <formula>"E"</formula>
    </cfRule>
    <cfRule type="cellIs" dxfId="236" priority="233" stopIfTrue="1" operator="equal">
      <formula>"P"</formula>
    </cfRule>
  </conditionalFormatting>
  <conditionalFormatting sqref="BJ319">
    <cfRule type="cellIs" dxfId="235" priority="226" stopIfTrue="1" operator="equal">
      <formula>"e"</formula>
    </cfRule>
    <cfRule type="cellIs" dxfId="234" priority="227" stopIfTrue="1" operator="equal">
      <formula>"p"</formula>
    </cfRule>
    <cfRule type="cellIs" dxfId="233" priority="228" stopIfTrue="1" operator="equal">
      <formula>"e"</formula>
    </cfRule>
  </conditionalFormatting>
  <conditionalFormatting sqref="BH317">
    <cfRule type="cellIs" dxfId="232" priority="221" stopIfTrue="1" operator="equal">
      <formula>"P"</formula>
    </cfRule>
    <cfRule type="cellIs" dxfId="231" priority="222" stopIfTrue="1" operator="equal">
      <formula>"E"</formula>
    </cfRule>
    <cfRule type="cellIs" dxfId="230" priority="223" stopIfTrue="1" operator="equal">
      <formula>"P"</formula>
    </cfRule>
    <cfRule type="cellIs" dxfId="229" priority="224" stopIfTrue="1" operator="equal">
      <formula>"E"</formula>
    </cfRule>
    <cfRule type="cellIs" dxfId="228" priority="225" stopIfTrue="1" operator="equal">
      <formula>"P"</formula>
    </cfRule>
  </conditionalFormatting>
  <conditionalFormatting sqref="BH317">
    <cfRule type="cellIs" dxfId="227" priority="218" stopIfTrue="1" operator="equal">
      <formula>"e"</formula>
    </cfRule>
    <cfRule type="cellIs" dxfId="226" priority="219" stopIfTrue="1" operator="equal">
      <formula>"p"</formula>
    </cfRule>
    <cfRule type="cellIs" dxfId="225" priority="220" stopIfTrue="1" operator="equal">
      <formula>"e"</formula>
    </cfRule>
  </conditionalFormatting>
  <conditionalFormatting sqref="BD317">
    <cfRule type="cellIs" dxfId="224" priority="213" stopIfTrue="1" operator="equal">
      <formula>"P"</formula>
    </cfRule>
    <cfRule type="cellIs" dxfId="223" priority="214" stopIfTrue="1" operator="equal">
      <formula>"E"</formula>
    </cfRule>
    <cfRule type="cellIs" dxfId="222" priority="215" stopIfTrue="1" operator="equal">
      <formula>"P"</formula>
    </cfRule>
    <cfRule type="cellIs" dxfId="221" priority="216" stopIfTrue="1" operator="equal">
      <formula>"E"</formula>
    </cfRule>
    <cfRule type="cellIs" dxfId="220" priority="217" stopIfTrue="1" operator="equal">
      <formula>"P"</formula>
    </cfRule>
  </conditionalFormatting>
  <conditionalFormatting sqref="BD317">
    <cfRule type="cellIs" dxfId="219" priority="210" stopIfTrue="1" operator="equal">
      <formula>"e"</formula>
    </cfRule>
    <cfRule type="cellIs" dxfId="218" priority="211" stopIfTrue="1" operator="equal">
      <formula>"p"</formula>
    </cfRule>
    <cfRule type="cellIs" dxfId="217" priority="212" stopIfTrue="1" operator="equal">
      <formula>"e"</formula>
    </cfRule>
  </conditionalFormatting>
  <conditionalFormatting sqref="AY317">
    <cfRule type="cellIs" dxfId="216" priority="205" stopIfTrue="1" operator="equal">
      <formula>"P"</formula>
    </cfRule>
    <cfRule type="cellIs" dxfId="215" priority="206" stopIfTrue="1" operator="equal">
      <formula>"E"</formula>
    </cfRule>
    <cfRule type="cellIs" dxfId="214" priority="207" stopIfTrue="1" operator="equal">
      <formula>"P"</formula>
    </cfRule>
    <cfRule type="cellIs" dxfId="213" priority="208" stopIfTrue="1" operator="equal">
      <formula>"E"</formula>
    </cfRule>
    <cfRule type="cellIs" dxfId="212" priority="209" stopIfTrue="1" operator="equal">
      <formula>"P"</formula>
    </cfRule>
  </conditionalFormatting>
  <conditionalFormatting sqref="AY317">
    <cfRule type="cellIs" dxfId="211" priority="202" stopIfTrue="1" operator="equal">
      <formula>"e"</formula>
    </cfRule>
    <cfRule type="cellIs" dxfId="210" priority="203" stopIfTrue="1" operator="equal">
      <formula>"p"</formula>
    </cfRule>
    <cfRule type="cellIs" dxfId="209" priority="204" stopIfTrue="1" operator="equal">
      <formula>"e"</formula>
    </cfRule>
  </conditionalFormatting>
  <conditionalFormatting sqref="AU317">
    <cfRule type="cellIs" dxfId="208" priority="197" stopIfTrue="1" operator="equal">
      <formula>"P"</formula>
    </cfRule>
    <cfRule type="cellIs" dxfId="207" priority="198" stopIfTrue="1" operator="equal">
      <formula>"E"</formula>
    </cfRule>
    <cfRule type="cellIs" dxfId="206" priority="199" stopIfTrue="1" operator="equal">
      <formula>"P"</formula>
    </cfRule>
    <cfRule type="cellIs" dxfId="205" priority="200" stopIfTrue="1" operator="equal">
      <formula>"E"</formula>
    </cfRule>
    <cfRule type="cellIs" dxfId="204" priority="201" stopIfTrue="1" operator="equal">
      <formula>"P"</formula>
    </cfRule>
  </conditionalFormatting>
  <conditionalFormatting sqref="AU317">
    <cfRule type="cellIs" dxfId="203" priority="194" stopIfTrue="1" operator="equal">
      <formula>"e"</formula>
    </cfRule>
    <cfRule type="cellIs" dxfId="202" priority="195" stopIfTrue="1" operator="equal">
      <formula>"p"</formula>
    </cfRule>
    <cfRule type="cellIs" dxfId="201" priority="196" stopIfTrue="1" operator="equal">
      <formula>"e"</formula>
    </cfRule>
  </conditionalFormatting>
  <conditionalFormatting sqref="AQ317">
    <cfRule type="cellIs" dxfId="200" priority="189" stopIfTrue="1" operator="equal">
      <formula>"P"</formula>
    </cfRule>
    <cfRule type="cellIs" dxfId="199" priority="190" stopIfTrue="1" operator="equal">
      <formula>"E"</formula>
    </cfRule>
    <cfRule type="cellIs" dxfId="198" priority="191" stopIfTrue="1" operator="equal">
      <formula>"P"</formula>
    </cfRule>
    <cfRule type="cellIs" dxfId="197" priority="192" stopIfTrue="1" operator="equal">
      <formula>"E"</formula>
    </cfRule>
    <cfRule type="cellIs" dxfId="196" priority="193" stopIfTrue="1" operator="equal">
      <formula>"P"</formula>
    </cfRule>
  </conditionalFormatting>
  <conditionalFormatting sqref="AQ317">
    <cfRule type="cellIs" dxfId="195" priority="186" stopIfTrue="1" operator="equal">
      <formula>"e"</formula>
    </cfRule>
    <cfRule type="cellIs" dxfId="194" priority="187" stopIfTrue="1" operator="equal">
      <formula>"p"</formula>
    </cfRule>
    <cfRule type="cellIs" dxfId="193" priority="188" stopIfTrue="1" operator="equal">
      <formula>"e"</formula>
    </cfRule>
  </conditionalFormatting>
  <conditionalFormatting sqref="AM317">
    <cfRule type="cellIs" dxfId="192" priority="181" stopIfTrue="1" operator="equal">
      <formula>"P"</formula>
    </cfRule>
    <cfRule type="cellIs" dxfId="191" priority="182" stopIfTrue="1" operator="equal">
      <formula>"E"</formula>
    </cfRule>
    <cfRule type="cellIs" dxfId="190" priority="183" stopIfTrue="1" operator="equal">
      <formula>"P"</formula>
    </cfRule>
    <cfRule type="cellIs" dxfId="189" priority="184" stopIfTrue="1" operator="equal">
      <formula>"E"</formula>
    </cfRule>
    <cfRule type="cellIs" dxfId="188" priority="185" stopIfTrue="1" operator="equal">
      <formula>"P"</formula>
    </cfRule>
  </conditionalFormatting>
  <conditionalFormatting sqref="AM317">
    <cfRule type="cellIs" dxfId="187" priority="178" stopIfTrue="1" operator="equal">
      <formula>"e"</formula>
    </cfRule>
    <cfRule type="cellIs" dxfId="186" priority="179" stopIfTrue="1" operator="equal">
      <formula>"p"</formula>
    </cfRule>
    <cfRule type="cellIs" dxfId="185" priority="180" stopIfTrue="1" operator="equal">
      <formula>"e"</formula>
    </cfRule>
  </conditionalFormatting>
  <conditionalFormatting sqref="AE313">
    <cfRule type="cellIs" dxfId="184" priority="173" stopIfTrue="1" operator="equal">
      <formula>"P"</formula>
    </cfRule>
    <cfRule type="cellIs" dxfId="183" priority="174" stopIfTrue="1" operator="equal">
      <formula>"E"</formula>
    </cfRule>
    <cfRule type="cellIs" dxfId="182" priority="175" stopIfTrue="1" operator="equal">
      <formula>"P"</formula>
    </cfRule>
    <cfRule type="cellIs" dxfId="181" priority="176" stopIfTrue="1" operator="equal">
      <formula>"E"</formula>
    </cfRule>
    <cfRule type="cellIs" dxfId="180" priority="177" stopIfTrue="1" operator="equal">
      <formula>"P"</formula>
    </cfRule>
  </conditionalFormatting>
  <conditionalFormatting sqref="AE313">
    <cfRule type="cellIs" dxfId="179" priority="170" stopIfTrue="1" operator="equal">
      <formula>"e"</formula>
    </cfRule>
    <cfRule type="cellIs" dxfId="178" priority="171" stopIfTrue="1" operator="equal">
      <formula>"p"</formula>
    </cfRule>
    <cfRule type="cellIs" dxfId="177" priority="172" stopIfTrue="1" operator="equal">
      <formula>"e"</formula>
    </cfRule>
  </conditionalFormatting>
  <conditionalFormatting sqref="AI313">
    <cfRule type="cellIs" dxfId="176" priority="165" stopIfTrue="1" operator="equal">
      <formula>"P"</formula>
    </cfRule>
    <cfRule type="cellIs" dxfId="175" priority="166" stopIfTrue="1" operator="equal">
      <formula>"E"</formula>
    </cfRule>
    <cfRule type="cellIs" dxfId="174" priority="167" stopIfTrue="1" operator="equal">
      <formula>"P"</formula>
    </cfRule>
    <cfRule type="cellIs" dxfId="173" priority="168" stopIfTrue="1" operator="equal">
      <formula>"E"</formula>
    </cfRule>
    <cfRule type="cellIs" dxfId="172" priority="169" stopIfTrue="1" operator="equal">
      <formula>"P"</formula>
    </cfRule>
  </conditionalFormatting>
  <conditionalFormatting sqref="AI313">
    <cfRule type="cellIs" dxfId="171" priority="162" stopIfTrue="1" operator="equal">
      <formula>"e"</formula>
    </cfRule>
    <cfRule type="cellIs" dxfId="170" priority="163" stopIfTrue="1" operator="equal">
      <formula>"p"</formula>
    </cfRule>
    <cfRule type="cellIs" dxfId="169" priority="164" stopIfTrue="1" operator="equal">
      <formula>"e"</formula>
    </cfRule>
  </conditionalFormatting>
  <conditionalFormatting sqref="AJ313">
    <cfRule type="cellIs" dxfId="168" priority="157" stopIfTrue="1" operator="equal">
      <formula>"P"</formula>
    </cfRule>
    <cfRule type="cellIs" dxfId="167" priority="158" stopIfTrue="1" operator="equal">
      <formula>"E"</formula>
    </cfRule>
    <cfRule type="cellIs" dxfId="166" priority="159" stopIfTrue="1" operator="equal">
      <formula>"P"</formula>
    </cfRule>
    <cfRule type="cellIs" dxfId="165" priority="160" stopIfTrue="1" operator="equal">
      <formula>"E"</formula>
    </cfRule>
    <cfRule type="cellIs" dxfId="164" priority="161" stopIfTrue="1" operator="equal">
      <formula>"P"</formula>
    </cfRule>
  </conditionalFormatting>
  <conditionalFormatting sqref="AJ313">
    <cfRule type="cellIs" dxfId="163" priority="154" stopIfTrue="1" operator="equal">
      <formula>"e"</formula>
    </cfRule>
    <cfRule type="cellIs" dxfId="162" priority="155" stopIfTrue="1" operator="equal">
      <formula>"p"</formula>
    </cfRule>
    <cfRule type="cellIs" dxfId="161" priority="156" stopIfTrue="1" operator="equal">
      <formula>"e"</formula>
    </cfRule>
  </conditionalFormatting>
  <conditionalFormatting sqref="AR313">
    <cfRule type="cellIs" dxfId="160" priority="149" stopIfTrue="1" operator="equal">
      <formula>"P"</formula>
    </cfRule>
    <cfRule type="cellIs" dxfId="159" priority="150" stopIfTrue="1" operator="equal">
      <formula>"E"</formula>
    </cfRule>
    <cfRule type="cellIs" dxfId="158" priority="151" stopIfTrue="1" operator="equal">
      <formula>"P"</formula>
    </cfRule>
    <cfRule type="cellIs" dxfId="157" priority="152" stopIfTrue="1" operator="equal">
      <formula>"E"</formula>
    </cfRule>
    <cfRule type="cellIs" dxfId="156" priority="153" stopIfTrue="1" operator="equal">
      <formula>"P"</formula>
    </cfRule>
  </conditionalFormatting>
  <conditionalFormatting sqref="AR313">
    <cfRule type="cellIs" dxfId="155" priority="146" stopIfTrue="1" operator="equal">
      <formula>"e"</formula>
    </cfRule>
    <cfRule type="cellIs" dxfId="154" priority="147" stopIfTrue="1" operator="equal">
      <formula>"p"</formula>
    </cfRule>
    <cfRule type="cellIs" dxfId="153" priority="148" stopIfTrue="1" operator="equal">
      <formula>"e"</formula>
    </cfRule>
  </conditionalFormatting>
  <conditionalFormatting sqref="AV313">
    <cfRule type="cellIs" dxfId="152" priority="141" stopIfTrue="1" operator="equal">
      <formula>"P"</formula>
    </cfRule>
    <cfRule type="cellIs" dxfId="151" priority="142" stopIfTrue="1" operator="equal">
      <formula>"E"</formula>
    </cfRule>
    <cfRule type="cellIs" dxfId="150" priority="143" stopIfTrue="1" operator="equal">
      <formula>"P"</formula>
    </cfRule>
    <cfRule type="cellIs" dxfId="149" priority="144" stopIfTrue="1" operator="equal">
      <formula>"E"</formula>
    </cfRule>
    <cfRule type="cellIs" dxfId="148" priority="145" stopIfTrue="1" operator="equal">
      <formula>"P"</formula>
    </cfRule>
  </conditionalFormatting>
  <conditionalFormatting sqref="AV313">
    <cfRule type="cellIs" dxfId="147" priority="138" stopIfTrue="1" operator="equal">
      <formula>"e"</formula>
    </cfRule>
    <cfRule type="cellIs" dxfId="146" priority="139" stopIfTrue="1" operator="equal">
      <formula>"p"</formula>
    </cfRule>
    <cfRule type="cellIs" dxfId="145" priority="140" stopIfTrue="1" operator="equal">
      <formula>"e"</formula>
    </cfRule>
  </conditionalFormatting>
  <conditionalFormatting sqref="AZ313">
    <cfRule type="cellIs" dxfId="144" priority="133" stopIfTrue="1" operator="equal">
      <formula>"P"</formula>
    </cfRule>
    <cfRule type="cellIs" dxfId="143" priority="134" stopIfTrue="1" operator="equal">
      <formula>"E"</formula>
    </cfRule>
    <cfRule type="cellIs" dxfId="142" priority="135" stopIfTrue="1" operator="equal">
      <formula>"P"</formula>
    </cfRule>
    <cfRule type="cellIs" dxfId="141" priority="136" stopIfTrue="1" operator="equal">
      <formula>"E"</formula>
    </cfRule>
    <cfRule type="cellIs" dxfId="140" priority="137" stopIfTrue="1" operator="equal">
      <formula>"P"</formula>
    </cfRule>
  </conditionalFormatting>
  <conditionalFormatting sqref="AZ313">
    <cfRule type="cellIs" dxfId="139" priority="130" stopIfTrue="1" operator="equal">
      <formula>"e"</formula>
    </cfRule>
    <cfRule type="cellIs" dxfId="138" priority="131" stopIfTrue="1" operator="equal">
      <formula>"p"</formula>
    </cfRule>
    <cfRule type="cellIs" dxfId="137" priority="132" stopIfTrue="1" operator="equal">
      <formula>"e"</formula>
    </cfRule>
  </conditionalFormatting>
  <conditionalFormatting sqref="BD313">
    <cfRule type="cellIs" dxfId="136" priority="125" stopIfTrue="1" operator="equal">
      <formula>"P"</formula>
    </cfRule>
    <cfRule type="cellIs" dxfId="135" priority="126" stopIfTrue="1" operator="equal">
      <formula>"E"</formula>
    </cfRule>
    <cfRule type="cellIs" dxfId="134" priority="127" stopIfTrue="1" operator="equal">
      <formula>"P"</formula>
    </cfRule>
    <cfRule type="cellIs" dxfId="133" priority="128" stopIfTrue="1" operator="equal">
      <formula>"E"</formula>
    </cfRule>
    <cfRule type="cellIs" dxfId="132" priority="129" stopIfTrue="1" operator="equal">
      <formula>"P"</formula>
    </cfRule>
  </conditionalFormatting>
  <conditionalFormatting sqref="BD313">
    <cfRule type="cellIs" dxfId="131" priority="122" stopIfTrue="1" operator="equal">
      <formula>"e"</formula>
    </cfRule>
    <cfRule type="cellIs" dxfId="130" priority="123" stopIfTrue="1" operator="equal">
      <formula>"p"</formula>
    </cfRule>
    <cfRule type="cellIs" dxfId="129" priority="124" stopIfTrue="1" operator="equal">
      <formula>"e"</formula>
    </cfRule>
  </conditionalFormatting>
  <conditionalFormatting sqref="BH313">
    <cfRule type="cellIs" dxfId="128" priority="117" stopIfTrue="1" operator="equal">
      <formula>"P"</formula>
    </cfRule>
    <cfRule type="cellIs" dxfId="127" priority="118" stopIfTrue="1" operator="equal">
      <formula>"E"</formula>
    </cfRule>
    <cfRule type="cellIs" dxfId="126" priority="119" stopIfTrue="1" operator="equal">
      <formula>"P"</formula>
    </cfRule>
    <cfRule type="cellIs" dxfId="125" priority="120" stopIfTrue="1" operator="equal">
      <formula>"E"</formula>
    </cfRule>
    <cfRule type="cellIs" dxfId="124" priority="121" stopIfTrue="1" operator="equal">
      <formula>"P"</formula>
    </cfRule>
  </conditionalFormatting>
  <conditionalFormatting sqref="BH313">
    <cfRule type="cellIs" dxfId="123" priority="114" stopIfTrue="1" operator="equal">
      <formula>"e"</formula>
    </cfRule>
    <cfRule type="cellIs" dxfId="122" priority="115" stopIfTrue="1" operator="equal">
      <formula>"p"</formula>
    </cfRule>
    <cfRule type="cellIs" dxfId="121" priority="116" stopIfTrue="1" operator="equal">
      <formula>"e"</formula>
    </cfRule>
  </conditionalFormatting>
  <conditionalFormatting sqref="BJ301">
    <cfRule type="cellIs" dxfId="120" priority="102" stopIfTrue="1" operator="equal">
      <formula>"e"</formula>
    </cfRule>
    <cfRule type="cellIs" dxfId="119" priority="103" stopIfTrue="1" operator="equal">
      <formula>"p"</formula>
    </cfRule>
    <cfRule type="cellIs" dxfId="118" priority="104" stopIfTrue="1" operator="equal">
      <formula>"e"</formula>
    </cfRule>
  </conditionalFormatting>
  <conditionalFormatting sqref="AB301">
    <cfRule type="cellIs" dxfId="117" priority="111" stopIfTrue="1" operator="equal">
      <formula>"e"</formula>
    </cfRule>
    <cfRule type="cellIs" dxfId="116" priority="112" stopIfTrue="1" operator="equal">
      <formula>"p"</formula>
    </cfRule>
    <cfRule type="cellIs" dxfId="115" priority="113" stopIfTrue="1" operator="equal">
      <formula>"e"</formula>
    </cfRule>
  </conditionalFormatting>
  <conditionalFormatting sqref="AN301">
    <cfRule type="cellIs" dxfId="114" priority="108" stopIfTrue="1" operator="equal">
      <formula>"e"</formula>
    </cfRule>
    <cfRule type="cellIs" dxfId="113" priority="109" stopIfTrue="1" operator="equal">
      <formula>"p"</formula>
    </cfRule>
    <cfRule type="cellIs" dxfId="112" priority="110" stopIfTrue="1" operator="equal">
      <formula>"e"</formula>
    </cfRule>
  </conditionalFormatting>
  <conditionalFormatting sqref="BA301">
    <cfRule type="cellIs" dxfId="111" priority="105" stopIfTrue="1" operator="equal">
      <formula>"e"</formula>
    </cfRule>
    <cfRule type="cellIs" dxfId="110" priority="106" stopIfTrue="1" operator="equal">
      <formula>"p"</formula>
    </cfRule>
    <cfRule type="cellIs" dxfId="109" priority="107" stopIfTrue="1" operator="equal">
      <formula>"e"</formula>
    </cfRule>
  </conditionalFormatting>
  <conditionalFormatting sqref="W311:X311">
    <cfRule type="cellIs" dxfId="108" priority="100" stopIfTrue="1" operator="equal">
      <formula>"E"</formula>
    </cfRule>
    <cfRule type="cellIs" dxfId="107" priority="101" stopIfTrue="1" operator="equal">
      <formula>"P"</formula>
    </cfRule>
  </conditionalFormatting>
  <conditionalFormatting sqref="Z311">
    <cfRule type="cellIs" dxfId="106" priority="98" stopIfTrue="1" operator="equal">
      <formula>"E"</formula>
    </cfRule>
    <cfRule type="cellIs" dxfId="105" priority="99" stopIfTrue="1" operator="equal">
      <formula>"P"</formula>
    </cfRule>
  </conditionalFormatting>
  <conditionalFormatting sqref="AB311:AD311">
    <cfRule type="cellIs" dxfId="104" priority="96" stopIfTrue="1" operator="equal">
      <formula>"E"</formula>
    </cfRule>
    <cfRule type="cellIs" dxfId="103" priority="97" stopIfTrue="1" operator="equal">
      <formula>"P"</formula>
    </cfRule>
  </conditionalFormatting>
  <conditionalFormatting sqref="AF311:AH311">
    <cfRule type="cellIs" dxfId="102" priority="94" stopIfTrue="1" operator="equal">
      <formula>"E"</formula>
    </cfRule>
    <cfRule type="cellIs" dxfId="101" priority="95" stopIfTrue="1" operator="equal">
      <formula>"P"</formula>
    </cfRule>
  </conditionalFormatting>
  <conditionalFormatting sqref="AJ311:AL311">
    <cfRule type="cellIs" dxfId="100" priority="92" stopIfTrue="1" operator="equal">
      <formula>"E"</formula>
    </cfRule>
    <cfRule type="cellIs" dxfId="99" priority="93" stopIfTrue="1" operator="equal">
      <formula>"P"</formula>
    </cfRule>
  </conditionalFormatting>
  <conditionalFormatting sqref="AN311:AO311">
    <cfRule type="cellIs" dxfId="98" priority="90" stopIfTrue="1" operator="equal">
      <formula>"E"</formula>
    </cfRule>
    <cfRule type="cellIs" dxfId="97" priority="91" stopIfTrue="1" operator="equal">
      <formula>"P"</formula>
    </cfRule>
  </conditionalFormatting>
  <conditionalFormatting sqref="AQ311:AR311">
    <cfRule type="cellIs" dxfId="96" priority="88" stopIfTrue="1" operator="equal">
      <formula>"E"</formula>
    </cfRule>
    <cfRule type="cellIs" dxfId="95" priority="89" stopIfTrue="1" operator="equal">
      <formula>"P"</formula>
    </cfRule>
  </conditionalFormatting>
  <conditionalFormatting sqref="AS311:AT311">
    <cfRule type="cellIs" dxfId="94" priority="86" stopIfTrue="1" operator="equal">
      <formula>"E"</formula>
    </cfRule>
    <cfRule type="cellIs" dxfId="93" priority="87" stopIfTrue="1" operator="equal">
      <formula>"P"</formula>
    </cfRule>
  </conditionalFormatting>
  <conditionalFormatting sqref="AV311">
    <cfRule type="cellIs" dxfId="92" priority="84" stopIfTrue="1" operator="equal">
      <formula>"E"</formula>
    </cfRule>
    <cfRule type="cellIs" dxfId="91" priority="85" stopIfTrue="1" operator="equal">
      <formula>"P"</formula>
    </cfRule>
  </conditionalFormatting>
  <conditionalFormatting sqref="AW311:AX311">
    <cfRule type="cellIs" dxfId="90" priority="82" stopIfTrue="1" operator="equal">
      <formula>"E"</formula>
    </cfRule>
    <cfRule type="cellIs" dxfId="89" priority="83" stopIfTrue="1" operator="equal">
      <formula>"P"</formula>
    </cfRule>
  </conditionalFormatting>
  <conditionalFormatting sqref="AZ311">
    <cfRule type="cellIs" dxfId="88" priority="80" stopIfTrue="1" operator="equal">
      <formula>"E"</formula>
    </cfRule>
    <cfRule type="cellIs" dxfId="87" priority="81" stopIfTrue="1" operator="equal">
      <formula>"P"</formula>
    </cfRule>
  </conditionalFormatting>
  <conditionalFormatting sqref="BA311:BC311">
    <cfRule type="cellIs" dxfId="86" priority="78" stopIfTrue="1" operator="equal">
      <formula>"E"</formula>
    </cfRule>
    <cfRule type="cellIs" dxfId="85" priority="79" stopIfTrue="1" operator="equal">
      <formula>"P"</formula>
    </cfRule>
  </conditionalFormatting>
  <conditionalFormatting sqref="BE311:BG311">
    <cfRule type="cellIs" dxfId="84" priority="76" stopIfTrue="1" operator="equal">
      <formula>"E"</formula>
    </cfRule>
    <cfRule type="cellIs" dxfId="83" priority="77" stopIfTrue="1" operator="equal">
      <formula>"P"</formula>
    </cfRule>
  </conditionalFormatting>
  <conditionalFormatting sqref="BJ311">
    <cfRule type="cellIs" dxfId="82" priority="74" stopIfTrue="1" operator="equal">
      <formula>"E"</formula>
    </cfRule>
    <cfRule type="cellIs" dxfId="81" priority="75" stopIfTrue="1" operator="equal">
      <formula>"P"</formula>
    </cfRule>
  </conditionalFormatting>
  <conditionalFormatting sqref="O285:BL295">
    <cfRule type="cellIs" dxfId="80" priority="71" stopIfTrue="1" operator="equal">
      <formula>"e"</formula>
    </cfRule>
    <cfRule type="cellIs" dxfId="79" priority="72" stopIfTrue="1" operator="equal">
      <formula>"p"</formula>
    </cfRule>
    <cfRule type="cellIs" dxfId="78" priority="73" stopIfTrue="1" operator="equal">
      <formula>"e"</formula>
    </cfRule>
  </conditionalFormatting>
  <conditionalFormatting sqref="W285">
    <cfRule type="cellIs" dxfId="77" priority="68" stopIfTrue="1" operator="equal">
      <formula>"e"</formula>
    </cfRule>
    <cfRule type="cellIs" dxfId="76" priority="69" stopIfTrue="1" operator="equal">
      <formula>"p"</formula>
    </cfRule>
    <cfRule type="cellIs" dxfId="75" priority="70" stopIfTrue="1" operator="equal">
      <formula>"e"</formula>
    </cfRule>
  </conditionalFormatting>
  <conditionalFormatting sqref="AB285">
    <cfRule type="cellIs" dxfId="74" priority="65" stopIfTrue="1" operator="equal">
      <formula>"e"</formula>
    </cfRule>
    <cfRule type="cellIs" dxfId="73" priority="66" stopIfTrue="1" operator="equal">
      <formula>"p"</formula>
    </cfRule>
    <cfRule type="cellIs" dxfId="72" priority="67" stopIfTrue="1" operator="equal">
      <formula>"e"</formula>
    </cfRule>
  </conditionalFormatting>
  <conditionalFormatting sqref="AF285">
    <cfRule type="cellIs" dxfId="71" priority="62" stopIfTrue="1" operator="equal">
      <formula>"e"</formula>
    </cfRule>
    <cfRule type="cellIs" dxfId="70" priority="63" stopIfTrue="1" operator="equal">
      <formula>"p"</formula>
    </cfRule>
    <cfRule type="cellIs" dxfId="69" priority="64" stopIfTrue="1" operator="equal">
      <formula>"e"</formula>
    </cfRule>
  </conditionalFormatting>
  <conditionalFormatting sqref="AH292 AK292 W292:X292">
    <cfRule type="cellIs" dxfId="68" priority="59" stopIfTrue="1" operator="equal">
      <formula>"e"</formula>
    </cfRule>
    <cfRule type="cellIs" dxfId="67" priority="60" stopIfTrue="1" operator="equal">
      <formula>"p"</formula>
    </cfRule>
    <cfRule type="cellIs" dxfId="66" priority="61" stopIfTrue="1" operator="equal">
      <formula>"e"</formula>
    </cfRule>
  </conditionalFormatting>
  <conditionalFormatting sqref="AH290 X290 AK290">
    <cfRule type="cellIs" dxfId="65" priority="56" stopIfTrue="1" operator="equal">
      <formula>"e"</formula>
    </cfRule>
    <cfRule type="cellIs" dxfId="64" priority="57" stopIfTrue="1" operator="equal">
      <formula>"p"</formula>
    </cfRule>
    <cfRule type="cellIs" dxfId="63" priority="58" stopIfTrue="1" operator="equal">
      <formula>"e"</formula>
    </cfRule>
  </conditionalFormatting>
  <conditionalFormatting sqref="AH290 AK290 W290:X290">
    <cfRule type="cellIs" dxfId="62" priority="53" stopIfTrue="1" operator="equal">
      <formula>"e"</formula>
    </cfRule>
    <cfRule type="cellIs" dxfId="61" priority="54" stopIfTrue="1" operator="equal">
      <formula>"p"</formula>
    </cfRule>
    <cfRule type="cellIs" dxfId="60" priority="55" stopIfTrue="1" operator="equal">
      <formula>"e"</formula>
    </cfRule>
  </conditionalFormatting>
  <conditionalFormatting sqref="AH288 X288 AK288">
    <cfRule type="cellIs" dxfId="59" priority="50" stopIfTrue="1" operator="equal">
      <formula>"e"</formula>
    </cfRule>
    <cfRule type="cellIs" dxfId="58" priority="51" stopIfTrue="1" operator="equal">
      <formula>"p"</formula>
    </cfRule>
    <cfRule type="cellIs" dxfId="57" priority="52" stopIfTrue="1" operator="equal">
      <formula>"e"</formula>
    </cfRule>
  </conditionalFormatting>
  <conditionalFormatting sqref="AH288 X288 AK288">
    <cfRule type="cellIs" dxfId="56" priority="47" stopIfTrue="1" operator="equal">
      <formula>"e"</formula>
    </cfRule>
    <cfRule type="cellIs" dxfId="55" priority="48" stopIfTrue="1" operator="equal">
      <formula>"p"</formula>
    </cfRule>
    <cfRule type="cellIs" dxfId="54" priority="49" stopIfTrue="1" operator="equal">
      <formula>"e"</formula>
    </cfRule>
  </conditionalFormatting>
  <conditionalFormatting sqref="AH288 AK288 W288:X288">
    <cfRule type="cellIs" dxfId="53" priority="44" stopIfTrue="1" operator="equal">
      <formula>"e"</formula>
    </cfRule>
    <cfRule type="cellIs" dxfId="52" priority="45" stopIfTrue="1" operator="equal">
      <formula>"p"</formula>
    </cfRule>
    <cfRule type="cellIs" dxfId="51" priority="46" stopIfTrue="1" operator="equal">
      <formula>"e"</formula>
    </cfRule>
  </conditionalFormatting>
  <conditionalFormatting sqref="AH286 X286 AK286">
    <cfRule type="cellIs" dxfId="50" priority="41" stopIfTrue="1" operator="equal">
      <formula>"e"</formula>
    </cfRule>
    <cfRule type="cellIs" dxfId="49" priority="42" stopIfTrue="1" operator="equal">
      <formula>"p"</formula>
    </cfRule>
    <cfRule type="cellIs" dxfId="48" priority="43" stopIfTrue="1" operator="equal">
      <formula>"e"</formula>
    </cfRule>
  </conditionalFormatting>
  <conditionalFormatting sqref="AH286 X286 AK286">
    <cfRule type="cellIs" dxfId="47" priority="38" stopIfTrue="1" operator="equal">
      <formula>"e"</formula>
    </cfRule>
    <cfRule type="cellIs" dxfId="46" priority="39" stopIfTrue="1" operator="equal">
      <formula>"p"</formula>
    </cfRule>
    <cfRule type="cellIs" dxfId="45" priority="40" stopIfTrue="1" operator="equal">
      <formula>"e"</formula>
    </cfRule>
  </conditionalFormatting>
  <conditionalFormatting sqref="AH286 X286 AK286">
    <cfRule type="cellIs" dxfId="44" priority="35" stopIfTrue="1" operator="equal">
      <formula>"e"</formula>
    </cfRule>
    <cfRule type="cellIs" dxfId="43" priority="36" stopIfTrue="1" operator="equal">
      <formula>"p"</formula>
    </cfRule>
    <cfRule type="cellIs" dxfId="42" priority="37" stopIfTrue="1" operator="equal">
      <formula>"e"</formula>
    </cfRule>
  </conditionalFormatting>
  <conditionalFormatting sqref="AH286 AK286 W286:X286">
    <cfRule type="cellIs" dxfId="41" priority="32" stopIfTrue="1" operator="equal">
      <formula>"e"</formula>
    </cfRule>
    <cfRule type="cellIs" dxfId="40" priority="33" stopIfTrue="1" operator="equal">
      <formula>"p"</formula>
    </cfRule>
    <cfRule type="cellIs" dxfId="39" priority="34" stopIfTrue="1" operator="equal">
      <formula>"e"</formula>
    </cfRule>
  </conditionalFormatting>
  <conditionalFormatting sqref="Q150:R150">
    <cfRule type="cellIs" dxfId="38" priority="30" stopIfTrue="1" operator="equal">
      <formula>"E"</formula>
    </cfRule>
    <cfRule type="cellIs" dxfId="37" priority="31" stopIfTrue="1" operator="equal">
      <formula>"P"</formula>
    </cfRule>
  </conditionalFormatting>
  <conditionalFormatting sqref="Q150:R150">
    <cfRule type="cellIs" dxfId="36" priority="25" stopIfTrue="1" operator="equal">
      <formula>"P"</formula>
    </cfRule>
    <cfRule type="cellIs" dxfId="35" priority="26" stopIfTrue="1" operator="equal">
      <formula>"E"</formula>
    </cfRule>
    <cfRule type="cellIs" dxfId="34" priority="27" stopIfTrue="1" operator="equal">
      <formula>"P"</formula>
    </cfRule>
    <cfRule type="cellIs" dxfId="33" priority="28" stopIfTrue="1" operator="equal">
      <formula>"E"</formula>
    </cfRule>
    <cfRule type="cellIs" dxfId="32" priority="29" stopIfTrue="1" operator="equal">
      <formula>"P"</formula>
    </cfRule>
  </conditionalFormatting>
  <conditionalFormatting sqref="O137:BL137">
    <cfRule type="cellIs" dxfId="31" priority="23" stopIfTrue="1" operator="equal">
      <formula>"E"</formula>
    </cfRule>
    <cfRule type="cellIs" dxfId="30" priority="24" stopIfTrue="1" operator="equal">
      <formula>"P"</formula>
    </cfRule>
  </conditionalFormatting>
  <conditionalFormatting sqref="O137:BL137">
    <cfRule type="cellIs" dxfId="29" priority="18" stopIfTrue="1" operator="equal">
      <formula>"P"</formula>
    </cfRule>
    <cfRule type="cellIs" dxfId="28" priority="19" stopIfTrue="1" operator="equal">
      <formula>"E"</formula>
    </cfRule>
    <cfRule type="cellIs" dxfId="27" priority="20" stopIfTrue="1" operator="equal">
      <formula>"P"</formula>
    </cfRule>
    <cfRule type="cellIs" dxfId="26" priority="21" stopIfTrue="1" operator="equal">
      <formula>"E"</formula>
    </cfRule>
    <cfRule type="cellIs" dxfId="25" priority="22" stopIfTrue="1" operator="equal">
      <formula>"P"</formula>
    </cfRule>
  </conditionalFormatting>
  <conditionalFormatting sqref="AF179:AI179">
    <cfRule type="cellIs" dxfId="24" priority="15" stopIfTrue="1" operator="equal">
      <formula>"e"</formula>
    </cfRule>
    <cfRule type="cellIs" dxfId="23" priority="16" stopIfTrue="1" operator="equal">
      <formula>"p"</formula>
    </cfRule>
    <cfRule type="cellIs" dxfId="22" priority="17" stopIfTrue="1" operator="equal">
      <formula>"e"</formula>
    </cfRule>
  </conditionalFormatting>
  <conditionalFormatting sqref="AF179:AI179">
    <cfRule type="cellIs" dxfId="21" priority="10" stopIfTrue="1" operator="equal">
      <formula>"P"</formula>
    </cfRule>
    <cfRule type="cellIs" dxfId="20" priority="11" stopIfTrue="1" operator="equal">
      <formula>"E"</formula>
    </cfRule>
    <cfRule type="cellIs" dxfId="19" priority="12" stopIfTrue="1" operator="equal">
      <formula>"P"</formula>
    </cfRule>
    <cfRule type="cellIs" dxfId="18" priority="13" stopIfTrue="1" operator="equal">
      <formula>"E"</formula>
    </cfRule>
    <cfRule type="cellIs" dxfId="17" priority="14" stopIfTrue="1" operator="equal">
      <formula>"P"</formula>
    </cfRule>
  </conditionalFormatting>
  <conditionalFormatting sqref="W323:Z323">
    <cfRule type="cellIs" dxfId="16" priority="7" stopIfTrue="1" operator="equal">
      <formula>"e"</formula>
    </cfRule>
    <cfRule type="cellIs" dxfId="15" priority="8" stopIfTrue="1" operator="equal">
      <formula>"p"</formula>
    </cfRule>
    <cfRule type="cellIs" dxfId="14" priority="9" stopIfTrue="1" operator="equal">
      <formula>"e"</formula>
    </cfRule>
  </conditionalFormatting>
  <conditionalFormatting sqref="V323">
    <cfRule type="cellIs" dxfId="13" priority="5" stopIfTrue="1" operator="equal">
      <formula>"E"</formula>
    </cfRule>
    <cfRule type="cellIs" dxfId="12" priority="6" stopIfTrue="1" operator="equal">
      <formula>"P"</formula>
    </cfRule>
  </conditionalFormatting>
  <conditionalFormatting sqref="O324:AA324">
    <cfRule type="cellIs" dxfId="11" priority="3" stopIfTrue="1" operator="equal">
      <formula>"E"</formula>
    </cfRule>
    <cfRule type="cellIs" dxfId="10" priority="4" stopIfTrue="1" operator="equal">
      <formula>"P"</formula>
    </cfRule>
  </conditionalFormatting>
  <conditionalFormatting sqref="O323:V323">
    <cfRule type="cellIs" dxfId="9" priority="1" stopIfTrue="1" operator="equal">
      <formula>"E"</formula>
    </cfRule>
    <cfRule type="cellIs" dxfId="8" priority="2" stopIfTrue="1" operator="equal">
      <formula>"P"</formula>
    </cfRule>
  </conditionalFormatting>
  <printOptions horizontalCentered="1"/>
  <pageMargins left="0.23622047244094491" right="0.23622047244094491" top="0.15748031496062992" bottom="0.55118110236220474" header="0.51181102362204722" footer="0.31496062992125984"/>
  <pageSetup paperSize="5" scale="64" firstPageNumber="0" fitToWidth="2" fitToHeight="0" orientation="landscape" r:id="rId1"/>
  <headerFooter scaleWithDoc="0" alignWithMargins="0">
    <oddFooter>&amp;L&amp;"Arial,Negrita"&amp;8Página: &amp;P de &amp;N&amp;R&amp;"Arial,Negrita"&amp;8 2025-01-31</oddFooter>
  </headerFooter>
  <rowBreaks count="2" manualBreakCount="2">
    <brk id="162" max="16383" man="1"/>
    <brk id="322" max="16383" man="1"/>
  </rowBreaks>
  <colBreaks count="1" manualBreakCount="1">
    <brk id="13" max="1048575" man="1"/>
  </colBreaks>
  <ignoredErrors>
    <ignoredError sqref="BN76:BQ82 BN86:BQ92 BN96:BQ102 BN108:BQ116 BN120:BQ124 BN173:BQ174 BN196:BQ200 BN178:BQ192 BN227:BQ232 BN286:BQ296 BN404:BQ410 BN139:BQ140 BN142:BQ142 BN141:BO141 BQ141 BN128:BQ136" formula="1"/>
    <ignoredError sqref="BS57:BV60 BR95:BV102 BR85:BV92 BR75:BV82 BS107:BU116" evalError="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13BAA-D3A8-4D22-8954-DD38C967FFB1}">
  <dimension ref="B2:AE102"/>
  <sheetViews>
    <sheetView topLeftCell="N1" zoomScale="80" zoomScaleNormal="80" workbookViewId="0">
      <selection activeCell="O458" sqref="O458:AA458"/>
    </sheetView>
  </sheetViews>
  <sheetFormatPr baseColWidth="10" defaultColWidth="9.140625" defaultRowHeight="15" x14ac:dyDescent="0.25"/>
  <cols>
    <col min="1" max="1" width="11.42578125" customWidth="1"/>
    <col min="2" max="2" width="18" customWidth="1"/>
    <col min="3" max="3" width="11.42578125" customWidth="1"/>
    <col min="4" max="4" width="30.28515625" customWidth="1"/>
    <col min="5" max="5" width="6.42578125" customWidth="1"/>
    <col min="6" max="6" width="7.140625" customWidth="1"/>
    <col min="7" max="7" width="7.85546875" customWidth="1"/>
    <col min="8" max="8" width="6.5703125" customWidth="1"/>
    <col min="9" max="9" width="16.7109375" customWidth="1"/>
    <col min="10" max="10" width="27.42578125" customWidth="1"/>
    <col min="11" max="19" width="7.42578125" customWidth="1"/>
    <col min="20" max="27" width="11.42578125" customWidth="1"/>
    <col min="28" max="28" width="51.7109375" customWidth="1"/>
    <col min="29" max="256" width="11.42578125" customWidth="1"/>
  </cols>
  <sheetData>
    <row r="2" spans="4:31" ht="45" x14ac:dyDescent="0.25">
      <c r="D2" s="16" t="s">
        <v>452</v>
      </c>
      <c r="E2" s="16" t="s">
        <v>453</v>
      </c>
      <c r="F2" s="16" t="s">
        <v>454</v>
      </c>
      <c r="G2" s="16" t="s">
        <v>455</v>
      </c>
      <c r="H2" s="16" t="s">
        <v>456</v>
      </c>
    </row>
    <row r="3" spans="4:31" x14ac:dyDescent="0.25">
      <c r="D3" s="17" t="s">
        <v>448</v>
      </c>
      <c r="E3" s="18">
        <v>4</v>
      </c>
      <c r="F3" s="18">
        <v>28</v>
      </c>
      <c r="G3" s="18">
        <v>31</v>
      </c>
      <c r="H3" s="21">
        <v>30</v>
      </c>
      <c r="I3" s="35">
        <f>SUM(E3:H3)</f>
        <v>93</v>
      </c>
    </row>
    <row r="4" spans="4:31" x14ac:dyDescent="0.25">
      <c r="D4" s="17" t="s">
        <v>450</v>
      </c>
      <c r="E4" s="18">
        <v>2</v>
      </c>
      <c r="F4" s="18">
        <v>16</v>
      </c>
      <c r="G4" s="18">
        <v>11</v>
      </c>
      <c r="H4" s="21"/>
      <c r="I4" s="35">
        <f>SUM(E4:H4)</f>
        <v>29</v>
      </c>
    </row>
    <row r="5" spans="4:31" x14ac:dyDescent="0.25">
      <c r="D5" s="17" t="s">
        <v>11</v>
      </c>
      <c r="E5" s="19">
        <f>E4/E3</f>
        <v>0.5</v>
      </c>
      <c r="F5" s="19">
        <f>F4/F3</f>
        <v>0.5714285714285714</v>
      </c>
      <c r="G5" s="19">
        <f>G4/G3</f>
        <v>0.35483870967741937</v>
      </c>
      <c r="H5" s="34">
        <f>H4/H3</f>
        <v>0</v>
      </c>
      <c r="I5" s="36">
        <f>I4/I3</f>
        <v>0.31182795698924731</v>
      </c>
    </row>
    <row r="11" spans="4:31" ht="75" x14ac:dyDescent="0.25">
      <c r="D11" s="15" t="s">
        <v>457</v>
      </c>
      <c r="E11" s="15" t="s">
        <v>17</v>
      </c>
      <c r="F11" s="15" t="s">
        <v>18</v>
      </c>
      <c r="G11" s="15" t="s">
        <v>19</v>
      </c>
      <c r="H11" s="16" t="s">
        <v>458</v>
      </c>
      <c r="J11" s="38" t="s">
        <v>457</v>
      </c>
      <c r="K11" s="39" t="s">
        <v>459</v>
      </c>
      <c r="L11" s="39" t="s">
        <v>460</v>
      </c>
      <c r="M11" s="39" t="s">
        <v>461</v>
      </c>
      <c r="N11" s="39" t="s">
        <v>462</v>
      </c>
      <c r="O11" s="39" t="s">
        <v>463</v>
      </c>
      <c r="P11" s="39" t="s">
        <v>464</v>
      </c>
      <c r="Q11" s="40" t="s">
        <v>465</v>
      </c>
      <c r="R11" s="40" t="s">
        <v>466</v>
      </c>
      <c r="S11" s="40" t="s">
        <v>467</v>
      </c>
      <c r="T11" s="40" t="s">
        <v>468</v>
      </c>
      <c r="U11" s="40" t="s">
        <v>469</v>
      </c>
      <c r="V11" s="40" t="s">
        <v>470</v>
      </c>
      <c r="AB11" s="20" t="s">
        <v>457</v>
      </c>
      <c r="AC11" s="20" t="s">
        <v>23</v>
      </c>
      <c r="AD11" s="20" t="s">
        <v>24</v>
      </c>
      <c r="AE11" s="20" t="s">
        <v>467</v>
      </c>
    </row>
    <row r="12" spans="4:31" x14ac:dyDescent="0.25">
      <c r="D12" s="17" t="s">
        <v>448</v>
      </c>
      <c r="E12" s="18">
        <v>82</v>
      </c>
      <c r="F12" s="18">
        <v>135</v>
      </c>
      <c r="G12" s="18">
        <v>160</v>
      </c>
      <c r="H12" s="18">
        <f>+E12+F12+G12</f>
        <v>377</v>
      </c>
      <c r="J12" s="37" t="s">
        <v>448</v>
      </c>
      <c r="K12" s="18">
        <v>82</v>
      </c>
      <c r="L12" s="18">
        <v>135</v>
      </c>
      <c r="M12" s="18">
        <v>160</v>
      </c>
      <c r="N12" s="18">
        <v>113</v>
      </c>
      <c r="O12" s="18">
        <v>145</v>
      </c>
      <c r="P12" s="21">
        <v>122</v>
      </c>
      <c r="Q12" s="35">
        <v>160</v>
      </c>
      <c r="R12" s="35">
        <v>151</v>
      </c>
      <c r="S12" s="35">
        <v>142</v>
      </c>
      <c r="T12" s="35">
        <v>152</v>
      </c>
      <c r="U12" s="35">
        <v>145</v>
      </c>
      <c r="V12" s="35">
        <v>121</v>
      </c>
      <c r="AB12" s="17" t="s">
        <v>11</v>
      </c>
      <c r="AC12" s="19">
        <v>0.86</v>
      </c>
      <c r="AD12" s="19">
        <v>0.74</v>
      </c>
      <c r="AE12" s="19">
        <v>0.82</v>
      </c>
    </row>
    <row r="13" spans="4:31" x14ac:dyDescent="0.25">
      <c r="D13" s="17" t="s">
        <v>450</v>
      </c>
      <c r="E13" s="18">
        <v>74</v>
      </c>
      <c r="F13" s="18">
        <v>137</v>
      </c>
      <c r="G13" s="18">
        <v>132</v>
      </c>
      <c r="H13" s="18">
        <f>E13+F13+G13</f>
        <v>343</v>
      </c>
      <c r="J13" s="37" t="s">
        <v>450</v>
      </c>
      <c r="K13" s="18">
        <v>74</v>
      </c>
      <c r="L13" s="18">
        <v>137</v>
      </c>
      <c r="M13" s="18">
        <v>132</v>
      </c>
      <c r="N13" s="18">
        <v>97</v>
      </c>
      <c r="O13" s="18">
        <v>137</v>
      </c>
      <c r="P13" s="21">
        <v>110</v>
      </c>
      <c r="Q13" s="35">
        <v>138</v>
      </c>
      <c r="R13" s="35">
        <v>113</v>
      </c>
      <c r="S13" s="35">
        <v>121</v>
      </c>
      <c r="T13" s="35">
        <v>117</v>
      </c>
      <c r="U13" s="35"/>
      <c r="V13" s="35"/>
    </row>
    <row r="14" spans="4:31" x14ac:dyDescent="0.25">
      <c r="D14" s="17" t="s">
        <v>11</v>
      </c>
      <c r="E14" s="19">
        <v>0.9</v>
      </c>
      <c r="F14" s="19">
        <v>1.01</v>
      </c>
      <c r="G14" s="19">
        <v>0.83</v>
      </c>
      <c r="H14" s="19">
        <v>0.91</v>
      </c>
      <c r="J14" s="37" t="s">
        <v>11</v>
      </c>
      <c r="K14" s="48">
        <v>0.9</v>
      </c>
      <c r="L14" s="48">
        <v>1.01</v>
      </c>
      <c r="M14" s="48">
        <v>0.83</v>
      </c>
      <c r="N14" s="47">
        <v>0.86</v>
      </c>
      <c r="O14" s="47">
        <v>0.94</v>
      </c>
      <c r="P14" s="49">
        <v>0.9</v>
      </c>
      <c r="Q14" s="50">
        <v>0.86250000000000004</v>
      </c>
      <c r="R14" s="50">
        <v>0.74829999999999997</v>
      </c>
      <c r="S14" s="50">
        <v>0.84509999999999996</v>
      </c>
      <c r="T14" s="51">
        <f>T13/T12</f>
        <v>0.76973684210526316</v>
      </c>
      <c r="U14" s="51"/>
      <c r="V14" s="51"/>
    </row>
    <row r="15" spans="4:31" x14ac:dyDescent="0.25">
      <c r="L15">
        <v>91</v>
      </c>
      <c r="O15">
        <v>90</v>
      </c>
      <c r="R15" s="26"/>
      <c r="S15">
        <v>82</v>
      </c>
    </row>
    <row r="16" spans="4:31" ht="75" x14ac:dyDescent="0.25">
      <c r="D16" s="15" t="s">
        <v>457</v>
      </c>
      <c r="E16" s="15" t="s">
        <v>20</v>
      </c>
      <c r="F16" s="15" t="s">
        <v>21</v>
      </c>
      <c r="G16" s="15" t="s">
        <v>22</v>
      </c>
      <c r="H16" s="16" t="s">
        <v>458</v>
      </c>
      <c r="I16" s="41"/>
      <c r="J16" s="38" t="s">
        <v>457</v>
      </c>
      <c r="K16" s="38" t="s">
        <v>453</v>
      </c>
      <c r="L16" s="38" t="s">
        <v>454</v>
      </c>
      <c r="M16" s="38" t="s">
        <v>455</v>
      </c>
      <c r="N16" s="38" t="s">
        <v>456</v>
      </c>
    </row>
    <row r="17" spans="4:31" ht="30" x14ac:dyDescent="0.25">
      <c r="D17" s="17" t="s">
        <v>448</v>
      </c>
      <c r="E17" s="18">
        <v>113</v>
      </c>
      <c r="F17" s="18">
        <v>145</v>
      </c>
      <c r="G17" s="18">
        <v>122</v>
      </c>
      <c r="H17" s="18">
        <f>+E17+F17+G17</f>
        <v>380</v>
      </c>
      <c r="I17" s="18"/>
      <c r="J17" s="38" t="s">
        <v>448</v>
      </c>
      <c r="K17" s="3">
        <v>377</v>
      </c>
      <c r="L17" s="3">
        <v>380</v>
      </c>
      <c r="M17" s="3">
        <v>453</v>
      </c>
      <c r="N17" s="3">
        <v>421</v>
      </c>
    </row>
    <row r="18" spans="4:31" x14ac:dyDescent="0.25">
      <c r="D18" s="17" t="s">
        <v>450</v>
      </c>
      <c r="E18" s="18">
        <v>97</v>
      </c>
      <c r="F18" s="18">
        <v>137</v>
      </c>
      <c r="G18" s="18">
        <v>110</v>
      </c>
      <c r="H18" s="18">
        <f>E18+F18+G18</f>
        <v>344</v>
      </c>
      <c r="I18" s="18"/>
      <c r="J18" s="38" t="s">
        <v>450</v>
      </c>
      <c r="K18" s="3">
        <v>343</v>
      </c>
      <c r="L18" s="3">
        <v>344</v>
      </c>
      <c r="M18" s="3">
        <v>371</v>
      </c>
      <c r="N18" s="3"/>
    </row>
    <row r="19" spans="4:31" ht="30" x14ac:dyDescent="0.25">
      <c r="D19" s="17" t="s">
        <v>11</v>
      </c>
      <c r="E19" s="19">
        <v>0.86</v>
      </c>
      <c r="F19" s="19">
        <v>0.94</v>
      </c>
      <c r="G19" s="19">
        <v>0.9</v>
      </c>
      <c r="H19" s="19">
        <v>0.9</v>
      </c>
      <c r="I19" s="19"/>
      <c r="J19" s="38" t="s">
        <v>11</v>
      </c>
      <c r="K19" s="42">
        <v>0.91</v>
      </c>
      <c r="L19" s="42">
        <v>0.9</v>
      </c>
      <c r="M19" s="42">
        <f>M18/M17</f>
        <v>0.81898454746136862</v>
      </c>
      <c r="N19" s="42">
        <f>N18/N17</f>
        <v>0</v>
      </c>
      <c r="O19" s="26">
        <f>AVERAGE(K19:N19)</f>
        <v>0.65724613686534217</v>
      </c>
    </row>
    <row r="23" spans="4:31" ht="15.75" thickBot="1" x14ac:dyDescent="0.3"/>
    <row r="24" spans="4:31" ht="15.75" thickBot="1" x14ac:dyDescent="0.3">
      <c r="AB24" s="686" t="s">
        <v>471</v>
      </c>
      <c r="AC24" s="687"/>
    </row>
    <row r="25" spans="4:31" ht="15.75" thickBot="1" x14ac:dyDescent="0.3">
      <c r="D25" s="20" t="s">
        <v>457</v>
      </c>
      <c r="E25" s="20" t="s">
        <v>17</v>
      </c>
      <c r="F25" s="20" t="s">
        <v>18</v>
      </c>
      <c r="G25" s="20" t="s">
        <v>19</v>
      </c>
      <c r="AB25" s="27" t="s">
        <v>472</v>
      </c>
      <c r="AC25" s="28" t="s">
        <v>473</v>
      </c>
    </row>
    <row r="26" spans="4:31" ht="15.75" thickBot="1" x14ac:dyDescent="0.3">
      <c r="D26" s="17" t="s">
        <v>11</v>
      </c>
      <c r="E26" s="19">
        <v>0.9</v>
      </c>
      <c r="F26" s="19">
        <v>1.01</v>
      </c>
      <c r="G26" s="19">
        <v>0.83</v>
      </c>
      <c r="AB26" s="30" t="s">
        <v>474</v>
      </c>
      <c r="AC26" s="29">
        <v>42</v>
      </c>
    </row>
    <row r="27" spans="4:31" ht="15.75" thickBot="1" x14ac:dyDescent="0.3">
      <c r="AB27" s="30" t="s">
        <v>475</v>
      </c>
      <c r="AC27" s="29">
        <v>37</v>
      </c>
      <c r="AD27" t="s">
        <v>476</v>
      </c>
      <c r="AE27" t="s">
        <v>477</v>
      </c>
    </row>
    <row r="28" spans="4:31" ht="15.75" thickBot="1" x14ac:dyDescent="0.3">
      <c r="AB28" s="31" t="s">
        <v>478</v>
      </c>
      <c r="AC28" s="32">
        <f>AC27*100/AC26</f>
        <v>88.095238095238102</v>
      </c>
      <c r="AE28" t="s">
        <v>479</v>
      </c>
    </row>
    <row r="29" spans="4:31" x14ac:dyDescent="0.25">
      <c r="AE29" t="s">
        <v>480</v>
      </c>
    </row>
    <row r="30" spans="4:31" x14ac:dyDescent="0.25">
      <c r="AE30" t="s">
        <v>481</v>
      </c>
    </row>
    <row r="31" spans="4:31" x14ac:dyDescent="0.25">
      <c r="AB31">
        <v>42</v>
      </c>
      <c r="AC31">
        <v>100</v>
      </c>
      <c r="AE31" t="s">
        <v>482</v>
      </c>
    </row>
    <row r="32" spans="4:31" x14ac:dyDescent="0.25">
      <c r="AB32">
        <v>35</v>
      </c>
    </row>
    <row r="45" spans="2:15" ht="15" customHeight="1" x14ac:dyDescent="0.25">
      <c r="B45" s="678" t="s">
        <v>483</v>
      </c>
      <c r="C45" s="678"/>
      <c r="D45" s="678"/>
      <c r="E45" s="679"/>
      <c r="F45" s="679" t="s">
        <v>17</v>
      </c>
      <c r="G45" s="679" t="s">
        <v>460</v>
      </c>
      <c r="H45" s="679" t="s">
        <v>19</v>
      </c>
      <c r="I45" s="33"/>
      <c r="J45" s="33"/>
      <c r="K45" s="33"/>
      <c r="L45" s="33"/>
      <c r="M45" s="33"/>
      <c r="N45" s="33"/>
      <c r="O45" s="679" t="s">
        <v>484</v>
      </c>
    </row>
    <row r="46" spans="2:15" ht="25.5" customHeight="1" x14ac:dyDescent="0.25">
      <c r="B46" s="678"/>
      <c r="C46" s="678"/>
      <c r="D46" s="678"/>
      <c r="E46" s="679"/>
      <c r="F46" s="679"/>
      <c r="G46" s="679"/>
      <c r="H46" s="679"/>
      <c r="I46" s="33"/>
      <c r="J46" s="33"/>
      <c r="K46" s="33"/>
      <c r="L46" s="33" t="s">
        <v>23</v>
      </c>
      <c r="M46" s="33" t="s">
        <v>24</v>
      </c>
      <c r="N46" s="33" t="s">
        <v>485</v>
      </c>
      <c r="O46" s="679"/>
    </row>
    <row r="47" spans="2:15" ht="15" customHeight="1" x14ac:dyDescent="0.25">
      <c r="B47" s="680" t="s">
        <v>176</v>
      </c>
      <c r="C47" s="680"/>
      <c r="D47" s="680"/>
      <c r="E47" s="18" t="s">
        <v>76</v>
      </c>
      <c r="F47" s="18">
        <v>2</v>
      </c>
      <c r="G47" s="18">
        <v>6</v>
      </c>
      <c r="H47" s="21">
        <v>6</v>
      </c>
      <c r="I47" s="21"/>
      <c r="J47" s="21"/>
      <c r="K47" s="21"/>
      <c r="L47" s="681"/>
      <c r="M47" s="681"/>
      <c r="N47" s="681"/>
      <c r="O47" s="681">
        <v>100</v>
      </c>
    </row>
    <row r="48" spans="2:15" ht="15.75" customHeight="1" x14ac:dyDescent="0.25">
      <c r="B48" s="680"/>
      <c r="C48" s="680"/>
      <c r="D48" s="680"/>
      <c r="E48" s="18" t="s">
        <v>80</v>
      </c>
      <c r="F48" s="18">
        <v>2</v>
      </c>
      <c r="G48" s="18">
        <v>6</v>
      </c>
      <c r="H48" s="21">
        <v>6</v>
      </c>
      <c r="I48" s="21"/>
      <c r="J48" s="21"/>
      <c r="K48" s="21"/>
      <c r="L48" s="681"/>
      <c r="M48" s="681"/>
      <c r="N48" s="681"/>
      <c r="O48" s="681"/>
    </row>
    <row r="49" spans="2:15" ht="15" customHeight="1" x14ac:dyDescent="0.25">
      <c r="B49" s="680" t="s">
        <v>196</v>
      </c>
      <c r="C49" s="680"/>
      <c r="D49" s="680"/>
      <c r="E49" s="18" t="s">
        <v>76</v>
      </c>
      <c r="F49" s="18">
        <v>3</v>
      </c>
      <c r="G49" s="18">
        <v>1</v>
      </c>
      <c r="H49" s="21">
        <v>3</v>
      </c>
      <c r="I49" s="21"/>
      <c r="J49" s="21"/>
      <c r="K49" s="21"/>
      <c r="L49" s="681"/>
      <c r="M49" s="681"/>
      <c r="N49" s="681"/>
      <c r="O49" s="681">
        <v>100</v>
      </c>
    </row>
    <row r="50" spans="2:15" ht="15.75" customHeight="1" x14ac:dyDescent="0.25">
      <c r="B50" s="680" t="s">
        <v>196</v>
      </c>
      <c r="C50" s="680"/>
      <c r="D50" s="680"/>
      <c r="E50" s="18" t="s">
        <v>80</v>
      </c>
      <c r="F50" s="18">
        <v>3</v>
      </c>
      <c r="G50" s="18">
        <v>1</v>
      </c>
      <c r="H50" s="21">
        <v>3</v>
      </c>
      <c r="I50" s="21"/>
      <c r="J50" s="21"/>
      <c r="K50" s="21"/>
      <c r="L50" s="681"/>
      <c r="M50" s="681"/>
      <c r="N50" s="681"/>
      <c r="O50" s="681"/>
    </row>
    <row r="51" spans="2:15" ht="15" customHeight="1" x14ac:dyDescent="0.25">
      <c r="B51" s="680" t="s">
        <v>486</v>
      </c>
      <c r="C51" s="680"/>
      <c r="D51" s="680"/>
      <c r="E51" s="18" t="s">
        <v>76</v>
      </c>
      <c r="F51" s="18">
        <v>7</v>
      </c>
      <c r="G51" s="18">
        <v>10</v>
      </c>
      <c r="H51" s="21">
        <v>11</v>
      </c>
      <c r="I51" s="21"/>
      <c r="J51" s="21"/>
      <c r="K51" s="21"/>
      <c r="L51" s="681"/>
      <c r="M51" s="681"/>
      <c r="N51" s="681"/>
      <c r="O51" s="681">
        <v>100</v>
      </c>
    </row>
    <row r="52" spans="2:15" ht="15" customHeight="1" x14ac:dyDescent="0.25">
      <c r="B52" s="680" t="s">
        <v>486</v>
      </c>
      <c r="C52" s="680"/>
      <c r="D52" s="680"/>
      <c r="E52" s="18" t="s">
        <v>80</v>
      </c>
      <c r="F52" s="18">
        <v>7</v>
      </c>
      <c r="G52" s="18">
        <v>13</v>
      </c>
      <c r="H52" s="21">
        <v>11</v>
      </c>
      <c r="I52" s="21"/>
      <c r="J52" s="21"/>
      <c r="K52" s="21"/>
      <c r="L52" s="681"/>
      <c r="M52" s="681"/>
      <c r="N52" s="681"/>
      <c r="O52" s="681"/>
    </row>
    <row r="53" spans="2:15" ht="15" customHeight="1" x14ac:dyDescent="0.25">
      <c r="B53" s="680" t="s">
        <v>487</v>
      </c>
      <c r="C53" s="680"/>
      <c r="D53" s="680"/>
      <c r="E53" s="18" t="s">
        <v>76</v>
      </c>
      <c r="F53" s="18">
        <v>5</v>
      </c>
      <c r="G53" s="18">
        <v>5</v>
      </c>
      <c r="H53" s="21">
        <v>14</v>
      </c>
      <c r="I53" s="21"/>
      <c r="J53" s="21"/>
      <c r="K53" s="21"/>
      <c r="L53" s="682"/>
      <c r="M53" s="682"/>
      <c r="N53" s="682"/>
      <c r="O53" s="682">
        <f>20*100/24</f>
        <v>83.333333333333329</v>
      </c>
    </row>
    <row r="54" spans="2:15" x14ac:dyDescent="0.25">
      <c r="B54" s="680"/>
      <c r="C54" s="680"/>
      <c r="D54" s="680"/>
      <c r="E54" s="18" t="s">
        <v>80</v>
      </c>
      <c r="F54" s="18">
        <v>5</v>
      </c>
      <c r="G54" s="18">
        <v>4</v>
      </c>
      <c r="H54" s="21">
        <v>11</v>
      </c>
      <c r="I54" s="21"/>
      <c r="J54" s="21"/>
      <c r="K54" s="21"/>
      <c r="L54" s="682"/>
      <c r="M54" s="682"/>
      <c r="N54" s="682"/>
      <c r="O54" s="682"/>
    </row>
    <row r="55" spans="2:15" ht="15" customHeight="1" x14ac:dyDescent="0.25">
      <c r="B55" s="680" t="s">
        <v>488</v>
      </c>
      <c r="C55" s="680"/>
      <c r="D55" s="680"/>
      <c r="E55" s="18" t="s">
        <v>76</v>
      </c>
      <c r="F55" s="18">
        <v>5</v>
      </c>
      <c r="G55" s="18">
        <v>3</v>
      </c>
      <c r="H55" s="21">
        <v>11</v>
      </c>
      <c r="I55" s="21"/>
      <c r="J55" s="21"/>
      <c r="K55" s="21"/>
      <c r="L55" s="682"/>
      <c r="M55" s="682"/>
      <c r="N55" s="682"/>
      <c r="O55" s="682">
        <v>100</v>
      </c>
    </row>
    <row r="56" spans="2:15" x14ac:dyDescent="0.25">
      <c r="B56" s="680"/>
      <c r="C56" s="680"/>
      <c r="D56" s="680"/>
      <c r="E56" s="18" t="s">
        <v>80</v>
      </c>
      <c r="F56" s="18">
        <v>5</v>
      </c>
      <c r="G56" s="18">
        <v>3</v>
      </c>
      <c r="H56" s="21">
        <v>11</v>
      </c>
      <c r="I56" s="21"/>
      <c r="J56" s="21"/>
      <c r="K56" s="21"/>
      <c r="L56" s="682"/>
      <c r="M56" s="682"/>
      <c r="N56" s="682"/>
      <c r="O56" s="682"/>
    </row>
    <row r="57" spans="2:15" ht="15" customHeight="1" x14ac:dyDescent="0.25">
      <c r="B57" s="680" t="s">
        <v>280</v>
      </c>
      <c r="C57" s="680"/>
      <c r="D57" s="680"/>
      <c r="E57" s="18" t="s">
        <v>76</v>
      </c>
      <c r="F57" s="18">
        <v>4</v>
      </c>
      <c r="G57" s="18">
        <v>5</v>
      </c>
      <c r="H57" s="21">
        <v>5</v>
      </c>
      <c r="I57" s="21"/>
      <c r="J57" s="21"/>
      <c r="K57" s="21"/>
      <c r="L57" s="681"/>
      <c r="M57" s="681"/>
      <c r="N57" s="681"/>
      <c r="O57" s="681">
        <v>100</v>
      </c>
    </row>
    <row r="58" spans="2:15" ht="15" customHeight="1" x14ac:dyDescent="0.25">
      <c r="B58" s="680" t="s">
        <v>280</v>
      </c>
      <c r="C58" s="680"/>
      <c r="D58" s="680"/>
      <c r="E58" s="18" t="s">
        <v>80</v>
      </c>
      <c r="F58" s="18">
        <v>4</v>
      </c>
      <c r="G58" s="18">
        <v>5</v>
      </c>
      <c r="H58" s="21">
        <v>5</v>
      </c>
      <c r="I58" s="21"/>
      <c r="J58" s="21"/>
      <c r="K58" s="21"/>
      <c r="L58" s="681"/>
      <c r="M58" s="681"/>
      <c r="N58" s="681"/>
      <c r="O58" s="681"/>
    </row>
    <row r="59" spans="2:15" ht="15" customHeight="1" x14ac:dyDescent="0.25">
      <c r="B59" s="683" t="s">
        <v>287</v>
      </c>
      <c r="C59" s="683"/>
      <c r="D59" s="683"/>
      <c r="E59" s="679"/>
      <c r="F59" s="679" t="s">
        <v>17</v>
      </c>
      <c r="G59" s="679" t="s">
        <v>460</v>
      </c>
      <c r="H59" s="679" t="s">
        <v>19</v>
      </c>
      <c r="I59" s="33"/>
      <c r="J59" s="33"/>
      <c r="K59" s="33"/>
      <c r="L59" s="679"/>
      <c r="M59" s="679"/>
      <c r="N59" s="679"/>
      <c r="O59" s="679" t="s">
        <v>484</v>
      </c>
    </row>
    <row r="60" spans="2:15" ht="15" customHeight="1" x14ac:dyDescent="0.25">
      <c r="B60" s="683"/>
      <c r="C60" s="683"/>
      <c r="D60" s="683"/>
      <c r="E60" s="679"/>
      <c r="F60" s="679"/>
      <c r="G60" s="679"/>
      <c r="H60" s="679"/>
      <c r="I60" s="33"/>
      <c r="J60" s="33"/>
      <c r="K60" s="33"/>
      <c r="L60" s="679"/>
      <c r="M60" s="679"/>
      <c r="N60" s="679"/>
      <c r="O60" s="679"/>
    </row>
    <row r="61" spans="2:15" ht="15" customHeight="1" x14ac:dyDescent="0.25">
      <c r="B61" s="684" t="s">
        <v>489</v>
      </c>
      <c r="C61" s="685" t="s">
        <v>490</v>
      </c>
      <c r="D61" s="685"/>
      <c r="E61" s="18" t="s">
        <v>76</v>
      </c>
      <c r="F61" s="18">
        <v>7</v>
      </c>
      <c r="G61" s="18">
        <v>17</v>
      </c>
      <c r="H61" s="18">
        <v>17</v>
      </c>
      <c r="I61" s="18"/>
      <c r="J61" s="18"/>
      <c r="K61" s="18"/>
      <c r="L61" s="681"/>
      <c r="M61" s="681"/>
      <c r="N61" s="681"/>
      <c r="O61" s="681">
        <v>100</v>
      </c>
    </row>
    <row r="62" spans="2:15" x14ac:dyDescent="0.25">
      <c r="B62" s="684"/>
      <c r="C62" s="685"/>
      <c r="D62" s="685"/>
      <c r="E62" s="18" t="s">
        <v>80</v>
      </c>
      <c r="F62" s="18">
        <v>7</v>
      </c>
      <c r="G62" s="18">
        <v>17</v>
      </c>
      <c r="H62" s="18">
        <v>17</v>
      </c>
      <c r="I62" s="18"/>
      <c r="J62" s="18"/>
      <c r="K62" s="18"/>
      <c r="L62" s="681"/>
      <c r="M62" s="681"/>
      <c r="N62" s="681"/>
      <c r="O62" s="681"/>
    </row>
    <row r="63" spans="2:15" ht="15" customHeight="1" x14ac:dyDescent="0.25">
      <c r="B63" s="684"/>
      <c r="C63" s="685" t="s">
        <v>491</v>
      </c>
      <c r="D63" s="685"/>
      <c r="E63" s="18" t="s">
        <v>76</v>
      </c>
      <c r="F63" s="18">
        <v>12</v>
      </c>
      <c r="G63" s="18">
        <v>10</v>
      </c>
      <c r="H63" s="18">
        <v>10</v>
      </c>
      <c r="I63" s="18"/>
      <c r="J63" s="18"/>
      <c r="K63" s="18"/>
      <c r="L63" s="682"/>
      <c r="M63" s="682"/>
      <c r="N63" s="682"/>
      <c r="O63" s="682">
        <f>35*100/32</f>
        <v>109.375</v>
      </c>
    </row>
    <row r="64" spans="2:15" ht="15" customHeight="1" x14ac:dyDescent="0.25">
      <c r="B64" s="684"/>
      <c r="C64" s="685"/>
      <c r="D64" s="685"/>
      <c r="E64" s="18" t="s">
        <v>80</v>
      </c>
      <c r="F64" s="18">
        <v>12</v>
      </c>
      <c r="G64" s="18">
        <v>13</v>
      </c>
      <c r="H64" s="18">
        <v>10</v>
      </c>
      <c r="I64" s="18"/>
      <c r="J64" s="18"/>
      <c r="K64" s="18"/>
      <c r="L64" s="682"/>
      <c r="M64" s="682"/>
      <c r="N64" s="682"/>
      <c r="O64" s="682"/>
    </row>
    <row r="65" spans="2:15" ht="15" customHeight="1" x14ac:dyDescent="0.25">
      <c r="B65" s="684"/>
      <c r="C65" s="685" t="s">
        <v>492</v>
      </c>
      <c r="D65" s="685"/>
      <c r="E65" s="18" t="s">
        <v>76</v>
      </c>
      <c r="F65" s="18">
        <v>2</v>
      </c>
      <c r="G65" s="18">
        <v>6</v>
      </c>
      <c r="H65" s="18">
        <v>8</v>
      </c>
      <c r="I65" s="18"/>
      <c r="J65" s="18"/>
      <c r="K65" s="18"/>
      <c r="L65" s="682"/>
      <c r="M65" s="682"/>
      <c r="N65" s="682"/>
      <c r="O65" s="682">
        <f>15*100/16</f>
        <v>93.75</v>
      </c>
    </row>
    <row r="66" spans="2:15" ht="15" customHeight="1" x14ac:dyDescent="0.25">
      <c r="B66" s="684"/>
      <c r="C66" s="685"/>
      <c r="D66" s="685"/>
      <c r="E66" s="18" t="s">
        <v>80</v>
      </c>
      <c r="F66" s="18">
        <v>2</v>
      </c>
      <c r="G66" s="18">
        <v>6</v>
      </c>
      <c r="H66" s="18">
        <v>7</v>
      </c>
      <c r="I66" s="18"/>
      <c r="J66" s="18"/>
      <c r="K66" s="18"/>
      <c r="L66" s="682"/>
      <c r="M66" s="682"/>
      <c r="N66" s="682"/>
      <c r="O66" s="682"/>
    </row>
    <row r="67" spans="2:15" ht="15" customHeight="1" x14ac:dyDescent="0.25">
      <c r="B67" s="684"/>
      <c r="C67" s="685" t="s">
        <v>493</v>
      </c>
      <c r="D67" s="685"/>
      <c r="E67" s="18" t="s">
        <v>76</v>
      </c>
      <c r="F67" s="18">
        <v>8</v>
      </c>
      <c r="G67" s="18">
        <v>16</v>
      </c>
      <c r="H67" s="18">
        <v>22</v>
      </c>
      <c r="I67" s="18"/>
      <c r="J67" s="18"/>
      <c r="K67" s="18"/>
      <c r="L67" s="682"/>
      <c r="M67" s="682"/>
      <c r="N67" s="682"/>
      <c r="O67" s="682">
        <f>51*100/46</f>
        <v>110.8695652173913</v>
      </c>
    </row>
    <row r="68" spans="2:15" ht="15" customHeight="1" x14ac:dyDescent="0.25">
      <c r="B68" s="684"/>
      <c r="C68" s="685"/>
      <c r="D68" s="685"/>
      <c r="E68" s="18" t="s">
        <v>80</v>
      </c>
      <c r="F68" s="18">
        <v>8</v>
      </c>
      <c r="G68" s="18">
        <v>20</v>
      </c>
      <c r="H68" s="18">
        <v>23</v>
      </c>
      <c r="I68" s="18"/>
      <c r="J68" s="18"/>
      <c r="K68" s="18"/>
      <c r="L68" s="682"/>
      <c r="M68" s="682"/>
      <c r="N68" s="682"/>
      <c r="O68" s="682"/>
    </row>
    <row r="69" spans="2:15" ht="15" customHeight="1" x14ac:dyDescent="0.25">
      <c r="B69" s="680" t="s">
        <v>362</v>
      </c>
      <c r="C69" s="680"/>
      <c r="D69" s="680"/>
      <c r="E69" s="18" t="s">
        <v>76</v>
      </c>
      <c r="F69" s="18">
        <v>5</v>
      </c>
      <c r="G69" s="18">
        <v>7</v>
      </c>
      <c r="H69" s="18">
        <v>8</v>
      </c>
      <c r="I69" s="18"/>
      <c r="J69" s="18"/>
      <c r="K69" s="18"/>
      <c r="L69" s="682"/>
      <c r="M69" s="682"/>
      <c r="N69" s="682"/>
      <c r="O69" s="682">
        <v>100</v>
      </c>
    </row>
    <row r="70" spans="2:15" ht="15" customHeight="1" x14ac:dyDescent="0.25">
      <c r="B70" s="680"/>
      <c r="C70" s="680"/>
      <c r="D70" s="680"/>
      <c r="E70" s="18" t="s">
        <v>80</v>
      </c>
      <c r="F70" s="18">
        <v>5</v>
      </c>
      <c r="G70" s="18">
        <v>7</v>
      </c>
      <c r="H70" s="18">
        <v>8</v>
      </c>
      <c r="I70" s="18"/>
      <c r="J70" s="18"/>
      <c r="K70" s="18"/>
      <c r="L70" s="682"/>
      <c r="M70" s="682"/>
      <c r="N70" s="682"/>
      <c r="O70" s="682"/>
    </row>
    <row r="71" spans="2:15" ht="15" customHeight="1" x14ac:dyDescent="0.25">
      <c r="B71" s="680" t="s">
        <v>494</v>
      </c>
      <c r="C71" s="680"/>
      <c r="D71" s="680"/>
      <c r="E71" s="18" t="s">
        <v>76</v>
      </c>
      <c r="F71" s="18">
        <v>0</v>
      </c>
      <c r="G71" s="18">
        <v>6</v>
      </c>
      <c r="H71" s="18">
        <v>6</v>
      </c>
      <c r="I71" s="18"/>
      <c r="J71" s="18"/>
      <c r="K71" s="18"/>
      <c r="L71" s="682"/>
      <c r="M71" s="682"/>
      <c r="N71" s="682"/>
      <c r="O71" s="682">
        <v>100</v>
      </c>
    </row>
    <row r="72" spans="2:15" ht="15" customHeight="1" x14ac:dyDescent="0.25">
      <c r="B72" s="680"/>
      <c r="C72" s="680"/>
      <c r="D72" s="680"/>
      <c r="E72" s="18" t="s">
        <v>80</v>
      </c>
      <c r="F72" s="18">
        <v>0</v>
      </c>
      <c r="G72" s="18">
        <v>6</v>
      </c>
      <c r="H72" s="18">
        <v>6</v>
      </c>
      <c r="I72" s="18"/>
      <c r="J72" s="18"/>
      <c r="K72" s="18"/>
      <c r="L72" s="682"/>
      <c r="M72" s="682"/>
      <c r="N72" s="682"/>
      <c r="O72" s="682"/>
    </row>
    <row r="73" spans="2:15" ht="15" customHeight="1" x14ac:dyDescent="0.25">
      <c r="B73" s="683" t="s">
        <v>495</v>
      </c>
      <c r="C73" s="683"/>
      <c r="D73" s="683"/>
      <c r="E73" s="679"/>
      <c r="F73" s="679" t="s">
        <v>17</v>
      </c>
      <c r="G73" s="679" t="s">
        <v>460</v>
      </c>
      <c r="H73" s="679" t="s">
        <v>19</v>
      </c>
      <c r="I73" s="33"/>
      <c r="J73" s="33"/>
      <c r="K73" s="33"/>
      <c r="L73" s="679"/>
      <c r="M73" s="679"/>
      <c r="N73" s="679"/>
      <c r="O73" s="679" t="s">
        <v>484</v>
      </c>
    </row>
    <row r="74" spans="2:15" ht="15" customHeight="1" x14ac:dyDescent="0.25">
      <c r="B74" s="683"/>
      <c r="C74" s="683"/>
      <c r="D74" s="683"/>
      <c r="E74" s="679"/>
      <c r="F74" s="679"/>
      <c r="G74" s="679"/>
      <c r="H74" s="679"/>
      <c r="I74" s="33"/>
      <c r="J74" s="33"/>
      <c r="K74" s="33"/>
      <c r="L74" s="679"/>
      <c r="M74" s="679"/>
      <c r="N74" s="679"/>
      <c r="O74" s="679"/>
    </row>
    <row r="75" spans="2:15" ht="15" customHeight="1" x14ac:dyDescent="0.25">
      <c r="B75" s="688" t="s">
        <v>496</v>
      </c>
      <c r="C75" s="688"/>
      <c r="D75" s="688"/>
      <c r="E75" s="18" t="s">
        <v>76</v>
      </c>
      <c r="F75" s="18">
        <v>5</v>
      </c>
      <c r="G75" s="18">
        <v>6</v>
      </c>
      <c r="H75" s="18">
        <v>8</v>
      </c>
      <c r="I75" s="18"/>
      <c r="J75" s="18"/>
      <c r="K75" s="18"/>
      <c r="L75" s="682"/>
      <c r="M75" s="682"/>
      <c r="N75" s="682"/>
      <c r="O75" s="682">
        <f>100*7/19</f>
        <v>36.842105263157897</v>
      </c>
    </row>
    <row r="76" spans="2:15" x14ac:dyDescent="0.25">
      <c r="B76" s="688"/>
      <c r="C76" s="688"/>
      <c r="D76" s="688"/>
      <c r="E76" s="18" t="s">
        <v>80</v>
      </c>
      <c r="F76" s="18">
        <v>0</v>
      </c>
      <c r="G76" s="18">
        <v>5</v>
      </c>
      <c r="H76" s="18">
        <v>2</v>
      </c>
      <c r="I76" s="18"/>
      <c r="J76" s="18"/>
      <c r="K76" s="18"/>
      <c r="L76" s="682"/>
      <c r="M76" s="682"/>
      <c r="N76" s="682"/>
      <c r="O76" s="682"/>
    </row>
    <row r="77" spans="2:15" ht="15" customHeight="1" x14ac:dyDescent="0.25">
      <c r="B77" s="689" t="s">
        <v>497</v>
      </c>
      <c r="C77" s="689"/>
      <c r="D77" s="689"/>
      <c r="E77" s="18" t="s">
        <v>76</v>
      </c>
      <c r="F77" s="18">
        <v>0</v>
      </c>
      <c r="G77" s="18">
        <v>1</v>
      </c>
      <c r="H77" s="18">
        <v>3</v>
      </c>
      <c r="I77" s="18"/>
      <c r="J77" s="18"/>
      <c r="K77" s="18"/>
      <c r="L77" s="682"/>
      <c r="M77" s="682"/>
      <c r="N77" s="682"/>
      <c r="O77" s="682">
        <f>100*3/4</f>
        <v>75</v>
      </c>
    </row>
    <row r="78" spans="2:15" x14ac:dyDescent="0.25">
      <c r="B78" s="689"/>
      <c r="C78" s="689"/>
      <c r="D78" s="689"/>
      <c r="E78" s="18" t="s">
        <v>80</v>
      </c>
      <c r="F78" s="18">
        <v>0</v>
      </c>
      <c r="G78" s="18">
        <v>1</v>
      </c>
      <c r="H78" s="18">
        <v>2</v>
      </c>
      <c r="I78" s="18"/>
      <c r="J78" s="18"/>
      <c r="K78" s="18"/>
      <c r="L78" s="682"/>
      <c r="M78" s="682"/>
      <c r="N78" s="682"/>
      <c r="O78" s="682"/>
    </row>
    <row r="79" spans="2:15" ht="15" customHeight="1" x14ac:dyDescent="0.25">
      <c r="B79" s="689" t="s">
        <v>498</v>
      </c>
      <c r="C79" s="689"/>
      <c r="D79" s="689"/>
      <c r="E79" s="18" t="s">
        <v>76</v>
      </c>
      <c r="F79" s="18">
        <v>0</v>
      </c>
      <c r="G79" s="18">
        <v>1</v>
      </c>
      <c r="H79" s="18">
        <v>1</v>
      </c>
      <c r="I79" s="18"/>
      <c r="J79" s="18"/>
      <c r="K79" s="18"/>
      <c r="L79" s="682"/>
      <c r="M79" s="682"/>
      <c r="N79" s="682"/>
      <c r="O79" s="682">
        <f>100*1/2</f>
        <v>50</v>
      </c>
    </row>
    <row r="80" spans="2:15" x14ac:dyDescent="0.25">
      <c r="B80" s="689"/>
      <c r="C80" s="689"/>
      <c r="D80" s="689"/>
      <c r="E80" s="18" t="s">
        <v>80</v>
      </c>
      <c r="F80" s="18">
        <v>0</v>
      </c>
      <c r="G80" s="18">
        <v>0</v>
      </c>
      <c r="H80" s="18">
        <v>1</v>
      </c>
      <c r="I80" s="18"/>
      <c r="J80" s="18"/>
      <c r="K80" s="18"/>
      <c r="L80" s="682"/>
      <c r="M80" s="682"/>
      <c r="N80" s="682"/>
      <c r="O80" s="682"/>
    </row>
    <row r="81" spans="2:2" x14ac:dyDescent="0.25">
      <c r="B81" s="22"/>
    </row>
    <row r="82" spans="2:2" x14ac:dyDescent="0.25">
      <c r="B82" s="22"/>
    </row>
    <row r="83" spans="2:2" x14ac:dyDescent="0.25">
      <c r="B83" s="22"/>
    </row>
    <row r="84" spans="2:2" x14ac:dyDescent="0.25">
      <c r="B84" s="22"/>
    </row>
    <row r="85" spans="2:2" x14ac:dyDescent="0.25">
      <c r="B85" s="22"/>
    </row>
    <row r="86" spans="2:2" x14ac:dyDescent="0.25">
      <c r="B86" s="22"/>
    </row>
    <row r="87" spans="2:2" x14ac:dyDescent="0.25">
      <c r="B87" s="22"/>
    </row>
    <row r="88" spans="2:2" x14ac:dyDescent="0.25">
      <c r="B88" s="22"/>
    </row>
    <row r="89" spans="2:2" x14ac:dyDescent="0.25">
      <c r="B89" s="22"/>
    </row>
    <row r="90" spans="2:2" x14ac:dyDescent="0.25">
      <c r="B90" s="22"/>
    </row>
    <row r="91" spans="2:2" x14ac:dyDescent="0.25">
      <c r="B91" s="22"/>
    </row>
    <row r="92" spans="2:2" x14ac:dyDescent="0.25">
      <c r="B92" s="22"/>
    </row>
    <row r="93" spans="2:2" x14ac:dyDescent="0.25">
      <c r="B93" s="22"/>
    </row>
    <row r="94" spans="2:2" x14ac:dyDescent="0.25">
      <c r="B94" s="22"/>
    </row>
    <row r="95" spans="2:2" x14ac:dyDescent="0.25">
      <c r="B95" s="22"/>
    </row>
    <row r="96" spans="2:2" x14ac:dyDescent="0.25">
      <c r="B96" s="22"/>
    </row>
    <row r="97" spans="2:2" x14ac:dyDescent="0.25">
      <c r="B97" s="22"/>
    </row>
    <row r="98" spans="2:2" x14ac:dyDescent="0.25">
      <c r="B98" s="22"/>
    </row>
    <row r="99" spans="2:2" x14ac:dyDescent="0.25">
      <c r="B99" s="22"/>
    </row>
    <row r="100" spans="2:2" x14ac:dyDescent="0.25">
      <c r="B100" s="22"/>
    </row>
    <row r="101" spans="2:2" x14ac:dyDescent="0.25">
      <c r="B101" s="22"/>
    </row>
    <row r="102" spans="2:2" x14ac:dyDescent="0.25">
      <c r="B102" s="23"/>
    </row>
  </sheetData>
  <sheetProtection selectLockedCells="1" selectUnlockedCells="1"/>
  <mergeCells count="101">
    <mergeCell ref="L69:L70"/>
    <mergeCell ref="M69:M70"/>
    <mergeCell ref="N69:N70"/>
    <mergeCell ref="L71:L72"/>
    <mergeCell ref="M71:M72"/>
    <mergeCell ref="N71:N72"/>
    <mergeCell ref="L79:L80"/>
    <mergeCell ref="M79:M80"/>
    <mergeCell ref="N79:N80"/>
    <mergeCell ref="L75:L76"/>
    <mergeCell ref="M75:M76"/>
    <mergeCell ref="N75:N76"/>
    <mergeCell ref="L77:L78"/>
    <mergeCell ref="M77:M78"/>
    <mergeCell ref="N77:N78"/>
    <mergeCell ref="AB24:AC24"/>
    <mergeCell ref="B75:D76"/>
    <mergeCell ref="O75:O76"/>
    <mergeCell ref="B77:D78"/>
    <mergeCell ref="O77:O78"/>
    <mergeCell ref="B79:D80"/>
    <mergeCell ref="O79:O80"/>
    <mergeCell ref="B69:D70"/>
    <mergeCell ref="O69:O70"/>
    <mergeCell ref="B71:D72"/>
    <mergeCell ref="M49:M50"/>
    <mergeCell ref="N49:N50"/>
    <mergeCell ref="L51:L52"/>
    <mergeCell ref="M51:M52"/>
    <mergeCell ref="N51:N52"/>
    <mergeCell ref="L53:L54"/>
    <mergeCell ref="M53:M54"/>
    <mergeCell ref="N53:N54"/>
    <mergeCell ref="M57:M58"/>
    <mergeCell ref="N57:N58"/>
    <mergeCell ref="L59:L60"/>
    <mergeCell ref="M59:M60"/>
    <mergeCell ref="N59:N60"/>
    <mergeCell ref="L61:L62"/>
    <mergeCell ref="O71:O72"/>
    <mergeCell ref="B73:D74"/>
    <mergeCell ref="E73:E74"/>
    <mergeCell ref="F73:F74"/>
    <mergeCell ref="G73:G74"/>
    <mergeCell ref="H73:H74"/>
    <mergeCell ref="O73:O74"/>
    <mergeCell ref="L73:L74"/>
    <mergeCell ref="M73:M74"/>
    <mergeCell ref="N73:N74"/>
    <mergeCell ref="B61:B68"/>
    <mergeCell ref="C61:D62"/>
    <mergeCell ref="O61:O62"/>
    <mergeCell ref="C63:D64"/>
    <mergeCell ref="O63:O64"/>
    <mergeCell ref="C65:D66"/>
    <mergeCell ref="O65:O66"/>
    <mergeCell ref="C67:D68"/>
    <mergeCell ref="O67:O68"/>
    <mergeCell ref="L63:L64"/>
    <mergeCell ref="M61:M62"/>
    <mergeCell ref="N61:N62"/>
    <mergeCell ref="M63:M64"/>
    <mergeCell ref="N63:N64"/>
    <mergeCell ref="L65:L66"/>
    <mergeCell ref="M65:M66"/>
    <mergeCell ref="N65:N66"/>
    <mergeCell ref="L67:L68"/>
    <mergeCell ref="M67:M68"/>
    <mergeCell ref="N67:N68"/>
    <mergeCell ref="B57:D58"/>
    <mergeCell ref="O57:O58"/>
    <mergeCell ref="L55:L56"/>
    <mergeCell ref="M55:M56"/>
    <mergeCell ref="N55:N56"/>
    <mergeCell ref="L57:L58"/>
    <mergeCell ref="B59:D60"/>
    <mergeCell ref="E59:E60"/>
    <mergeCell ref="F59:F60"/>
    <mergeCell ref="G59:G60"/>
    <mergeCell ref="H59:H60"/>
    <mergeCell ref="O59:O60"/>
    <mergeCell ref="B51:D52"/>
    <mergeCell ref="O51:O52"/>
    <mergeCell ref="L47:L48"/>
    <mergeCell ref="M47:M48"/>
    <mergeCell ref="N47:N48"/>
    <mergeCell ref="L49:L50"/>
    <mergeCell ref="B53:D54"/>
    <mergeCell ref="O53:O54"/>
    <mergeCell ref="B55:D56"/>
    <mergeCell ref="O55:O56"/>
    <mergeCell ref="B45:D46"/>
    <mergeCell ref="E45:E46"/>
    <mergeCell ref="F45:F46"/>
    <mergeCell ref="G45:G46"/>
    <mergeCell ref="H45:H46"/>
    <mergeCell ref="O45:O46"/>
    <mergeCell ref="B47:D48"/>
    <mergeCell ref="O47:O48"/>
    <mergeCell ref="B49:D50"/>
    <mergeCell ref="O49:O50"/>
  </mergeCells>
  <pageMargins left="0.7" right="0.7" top="0.75" bottom="0.75" header="0.51180555555555551" footer="0.51180555555555551"/>
  <pageSetup firstPageNumber="0"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34748-7D5C-40A7-A6FD-3A65D6A60259}">
  <dimension ref="C2:Z67"/>
  <sheetViews>
    <sheetView showGridLines="0" zoomScale="80" zoomScaleNormal="80" workbookViewId="0">
      <selection activeCell="J5" sqref="J5"/>
    </sheetView>
  </sheetViews>
  <sheetFormatPr baseColWidth="10" defaultColWidth="9.140625" defaultRowHeight="15" x14ac:dyDescent="0.25"/>
  <cols>
    <col min="1" max="2" width="3.5703125" customWidth="1"/>
    <col min="3" max="3" width="22" customWidth="1"/>
    <col min="4" max="4" width="18.7109375" customWidth="1"/>
    <col min="5" max="5" width="18.28515625" customWidth="1"/>
    <col min="6" max="6" width="14" customWidth="1"/>
    <col min="7" max="7" width="13.7109375" customWidth="1"/>
    <col min="8" max="8" width="17.85546875" customWidth="1"/>
    <col min="9" max="9" width="11.42578125" customWidth="1"/>
    <col min="10" max="10" width="15.42578125" customWidth="1"/>
    <col min="11" max="14" width="11.42578125" customWidth="1"/>
    <col min="15" max="15" width="13.5703125" customWidth="1"/>
    <col min="16" max="17" width="11.42578125" customWidth="1"/>
    <col min="18" max="18" width="15.28515625" customWidth="1"/>
    <col min="19" max="256" width="11.42578125" customWidth="1"/>
  </cols>
  <sheetData>
    <row r="2" spans="3:15" ht="30" x14ac:dyDescent="0.25">
      <c r="C2" s="38" t="s">
        <v>499</v>
      </c>
      <c r="D2" s="39" t="s">
        <v>459</v>
      </c>
      <c r="E2" s="39" t="s">
        <v>460</v>
      </c>
      <c r="F2" s="39" t="s">
        <v>461</v>
      </c>
      <c r="G2" s="39" t="s">
        <v>462</v>
      </c>
      <c r="H2" s="39" t="s">
        <v>463</v>
      </c>
      <c r="I2" s="39" t="s">
        <v>464</v>
      </c>
      <c r="J2" s="39" t="s">
        <v>465</v>
      </c>
      <c r="K2" s="39" t="s">
        <v>466</v>
      </c>
      <c r="L2" s="39" t="s">
        <v>467</v>
      </c>
      <c r="M2" s="39" t="s">
        <v>468</v>
      </c>
      <c r="N2" s="39" t="s">
        <v>469</v>
      </c>
      <c r="O2" s="39" t="s">
        <v>470</v>
      </c>
    </row>
    <row r="3" spans="3:15" x14ac:dyDescent="0.25">
      <c r="C3" s="37" t="s">
        <v>448</v>
      </c>
      <c r="D3" s="18">
        <v>55</v>
      </c>
      <c r="E3" s="18">
        <v>108</v>
      </c>
      <c r="F3" s="18">
        <v>149</v>
      </c>
      <c r="G3" s="18">
        <f t="shared" ref="G3:O4" si="0">J31</f>
        <v>141</v>
      </c>
      <c r="H3" s="18">
        <f t="shared" si="0"/>
        <v>148</v>
      </c>
      <c r="I3" s="18">
        <f t="shared" si="0"/>
        <v>149</v>
      </c>
      <c r="J3" s="18">
        <f t="shared" si="0"/>
        <v>131</v>
      </c>
      <c r="K3" s="18">
        <f t="shared" si="0"/>
        <v>122</v>
      </c>
      <c r="L3" s="18">
        <f t="shared" si="0"/>
        <v>141</v>
      </c>
      <c r="M3" s="18">
        <f t="shared" si="0"/>
        <v>137</v>
      </c>
      <c r="N3" s="18">
        <f t="shared" si="0"/>
        <v>112</v>
      </c>
      <c r="O3" s="18">
        <f t="shared" si="0"/>
        <v>100</v>
      </c>
    </row>
    <row r="4" spans="3:15" x14ac:dyDescent="0.25">
      <c r="C4" s="37" t="s">
        <v>450</v>
      </c>
      <c r="D4" s="18">
        <v>55</v>
      </c>
      <c r="E4" s="18">
        <v>99</v>
      </c>
      <c r="F4" s="18">
        <v>134</v>
      </c>
      <c r="G4" s="18">
        <f t="shared" si="0"/>
        <v>131</v>
      </c>
      <c r="H4" s="18">
        <f t="shared" si="0"/>
        <v>141</v>
      </c>
      <c r="I4" s="18">
        <f t="shared" si="0"/>
        <v>154</v>
      </c>
      <c r="J4" s="18">
        <f t="shared" si="0"/>
        <v>121</v>
      </c>
      <c r="K4" s="18">
        <f t="shared" si="0"/>
        <v>120</v>
      </c>
      <c r="L4" s="18">
        <f t="shared" si="0"/>
        <v>124</v>
      </c>
      <c r="M4" s="18">
        <f t="shared" si="0"/>
        <v>151</v>
      </c>
      <c r="N4" s="18">
        <f t="shared" si="0"/>
        <v>133</v>
      </c>
      <c r="O4" s="18">
        <f t="shared" si="0"/>
        <v>91</v>
      </c>
    </row>
    <row r="5" spans="3:15" x14ac:dyDescent="0.25">
      <c r="C5" s="37" t="s">
        <v>11</v>
      </c>
      <c r="D5" s="48">
        <f t="shared" ref="D5:O5" si="1">D4/D3</f>
        <v>1</v>
      </c>
      <c r="E5" s="48">
        <f t="shared" si="1"/>
        <v>0.91666666666666663</v>
      </c>
      <c r="F5" s="48">
        <f t="shared" si="1"/>
        <v>0.89932885906040272</v>
      </c>
      <c r="G5" s="48">
        <f t="shared" si="1"/>
        <v>0.92907801418439717</v>
      </c>
      <c r="H5" s="48">
        <f t="shared" si="1"/>
        <v>0.95270270270270274</v>
      </c>
      <c r="I5" s="48">
        <f t="shared" si="1"/>
        <v>1.0335570469798658</v>
      </c>
      <c r="J5" s="48">
        <f t="shared" si="1"/>
        <v>0.92366412213740456</v>
      </c>
      <c r="K5" s="48">
        <f t="shared" si="1"/>
        <v>0.98360655737704916</v>
      </c>
      <c r="L5" s="48">
        <f t="shared" si="1"/>
        <v>0.87943262411347523</v>
      </c>
      <c r="M5" s="48">
        <f t="shared" si="1"/>
        <v>1.1021897810218979</v>
      </c>
      <c r="N5" s="48">
        <f t="shared" si="1"/>
        <v>1.1875</v>
      </c>
      <c r="O5" s="48">
        <f t="shared" si="1"/>
        <v>0.91</v>
      </c>
    </row>
    <row r="6" spans="3:15" x14ac:dyDescent="0.25">
      <c r="C6" s="92" t="s">
        <v>500</v>
      </c>
      <c r="D6" s="108">
        <v>0.9</v>
      </c>
      <c r="E6" s="108">
        <v>0.9</v>
      </c>
      <c r="F6" s="108">
        <v>0.9</v>
      </c>
      <c r="G6" s="108">
        <v>0.9</v>
      </c>
      <c r="H6" s="108">
        <v>0.9</v>
      </c>
      <c r="I6" s="108">
        <v>0.9</v>
      </c>
      <c r="J6" s="108">
        <v>0.9</v>
      </c>
      <c r="K6" s="108">
        <v>0.9</v>
      </c>
      <c r="L6" s="108">
        <v>0.9</v>
      </c>
      <c r="M6" s="108">
        <v>0.9</v>
      </c>
      <c r="N6" s="108">
        <v>0.9</v>
      </c>
      <c r="O6" s="108">
        <v>0.9</v>
      </c>
    </row>
    <row r="7" spans="3:15" ht="15.75" customHeight="1" x14ac:dyDescent="0.25"/>
    <row r="8" spans="3:15" ht="33" customHeight="1" x14ac:dyDescent="0.25"/>
    <row r="9" spans="3:15" ht="33" customHeight="1" x14ac:dyDescent="0.25"/>
    <row r="10" spans="3:15" ht="33" customHeight="1" x14ac:dyDescent="0.25"/>
    <row r="11" spans="3:15" ht="33" customHeight="1" x14ac:dyDescent="0.25"/>
    <row r="12" spans="3:15" ht="15.75" customHeight="1" x14ac:dyDescent="0.25"/>
    <row r="13" spans="3:15" ht="24.75" customHeight="1" x14ac:dyDescent="0.25"/>
    <row r="14" spans="3:15" ht="52.5" customHeight="1" x14ac:dyDescent="0.25"/>
    <row r="15" spans="3:15" ht="52.5" customHeight="1" x14ac:dyDescent="0.25"/>
    <row r="16" spans="3:15" ht="52.5" customHeight="1" x14ac:dyDescent="0.25"/>
    <row r="17" spans="3:26" ht="15.75" customHeight="1" x14ac:dyDescent="0.25">
      <c r="C17" s="696" t="s">
        <v>501</v>
      </c>
      <c r="D17" s="696"/>
      <c r="E17" s="696"/>
      <c r="F17" s="697" t="s">
        <v>502</v>
      </c>
      <c r="G17" s="697" t="s">
        <v>17</v>
      </c>
      <c r="H17" s="697" t="s">
        <v>460</v>
      </c>
      <c r="I17" s="690" t="s">
        <v>461</v>
      </c>
      <c r="J17" s="690" t="s">
        <v>462</v>
      </c>
      <c r="K17" s="690" t="s">
        <v>463</v>
      </c>
      <c r="L17" s="690" t="s">
        <v>464</v>
      </c>
      <c r="M17" s="690" t="s">
        <v>465</v>
      </c>
      <c r="N17" s="690" t="s">
        <v>466</v>
      </c>
      <c r="O17" s="690" t="s">
        <v>467</v>
      </c>
      <c r="P17" s="690" t="s">
        <v>468</v>
      </c>
      <c r="Q17" s="690" t="s">
        <v>469</v>
      </c>
      <c r="R17" s="690" t="s">
        <v>470</v>
      </c>
      <c r="S17" s="690" t="s">
        <v>503</v>
      </c>
      <c r="T17" s="697" t="s">
        <v>504</v>
      </c>
      <c r="U17" s="690" t="s">
        <v>505</v>
      </c>
      <c r="V17" s="690" t="s">
        <v>504</v>
      </c>
      <c r="W17" s="690" t="s">
        <v>506</v>
      </c>
      <c r="X17" s="690" t="s">
        <v>504</v>
      </c>
      <c r="Y17" s="690" t="s">
        <v>507</v>
      </c>
      <c r="Z17" s="690" t="s">
        <v>504</v>
      </c>
    </row>
    <row r="18" spans="3:26" ht="22.5" customHeight="1" x14ac:dyDescent="0.25">
      <c r="C18" s="696"/>
      <c r="D18" s="696"/>
      <c r="E18" s="696"/>
      <c r="F18" s="697"/>
      <c r="G18" s="697"/>
      <c r="H18" s="697"/>
      <c r="I18" s="691"/>
      <c r="J18" s="691"/>
      <c r="K18" s="691"/>
      <c r="L18" s="691"/>
      <c r="M18" s="691"/>
      <c r="N18" s="691"/>
      <c r="O18" s="691"/>
      <c r="P18" s="691"/>
      <c r="Q18" s="691"/>
      <c r="R18" s="691"/>
      <c r="S18" s="691"/>
      <c r="T18" s="697"/>
      <c r="U18" s="691"/>
      <c r="V18" s="691"/>
      <c r="W18" s="691"/>
      <c r="X18" s="691"/>
      <c r="Y18" s="691"/>
      <c r="Z18" s="691"/>
    </row>
    <row r="19" spans="3:26" ht="15.75" customHeight="1" x14ac:dyDescent="0.25">
      <c r="C19" s="692" t="s">
        <v>508</v>
      </c>
      <c r="D19" s="692"/>
      <c r="E19" s="692"/>
      <c r="F19" s="91" t="s">
        <v>76</v>
      </c>
      <c r="G19" s="91">
        <v>0</v>
      </c>
      <c r="H19" s="91">
        <v>3</v>
      </c>
      <c r="I19" s="91">
        <v>4</v>
      </c>
      <c r="J19" s="91">
        <v>6</v>
      </c>
      <c r="K19" s="91">
        <f>SUM('[1]SG-SST'!AG8:AK8)</f>
        <v>10</v>
      </c>
      <c r="L19" s="91">
        <f>SUM('[1]SG-SST'!AL8:AP8)</f>
        <v>3</v>
      </c>
      <c r="M19" s="91">
        <f>SUM('[1]SG-SST'!AQ8:AU8)</f>
        <v>4</v>
      </c>
      <c r="N19" s="91">
        <f>SUM('[1]SG-SST'!AV8:AZ8)</f>
        <v>2</v>
      </c>
      <c r="O19" s="91">
        <f>SUM('[1]SG-SST'!BA8:BE8)</f>
        <v>2</v>
      </c>
      <c r="P19" s="91">
        <f>SUM('[1]SG-SST'!BF8:BJ8)</f>
        <v>2</v>
      </c>
      <c r="Q19" s="91">
        <f>SUM('[1]SG-SST'!BK8:BO8)</f>
        <v>3</v>
      </c>
      <c r="R19" s="91">
        <f>SUM('[1]SG-SST'!BP8:BT8)</f>
        <v>2</v>
      </c>
      <c r="S19" s="91">
        <f t="shared" ref="S19:S30" si="2">G19+H19+I19</f>
        <v>7</v>
      </c>
      <c r="T19" s="693">
        <f>(G20+H20+I20)/(G19+H19+I19)</f>
        <v>0.8571428571428571</v>
      </c>
      <c r="U19" s="91">
        <f>J19+K19+L19</f>
        <v>19</v>
      </c>
      <c r="V19" s="694">
        <f>(J20+K20+L20)/(J19+K19+L19)</f>
        <v>0.78947368421052633</v>
      </c>
      <c r="W19" s="91">
        <f>O19+M19+N19</f>
        <v>8</v>
      </c>
      <c r="X19" s="694">
        <f>(O20+M20+N20)/(O19+M19+N19)</f>
        <v>0.625</v>
      </c>
      <c r="Y19" s="91">
        <f t="shared" ref="Y19:Y30" si="3">Q19+R19+P19</f>
        <v>7</v>
      </c>
      <c r="Z19" s="694">
        <f>(R20+Q20+P20)/(R19+Q19+P19)</f>
        <v>1</v>
      </c>
    </row>
    <row r="20" spans="3:26" ht="15" customHeight="1" x14ac:dyDescent="0.25">
      <c r="C20" s="692"/>
      <c r="D20" s="692"/>
      <c r="E20" s="692"/>
      <c r="F20" s="91" t="s">
        <v>80</v>
      </c>
      <c r="G20" s="91">
        <v>2</v>
      </c>
      <c r="H20" s="91">
        <v>2</v>
      </c>
      <c r="I20" s="91">
        <v>2</v>
      </c>
      <c r="J20" s="91">
        <v>5</v>
      </c>
      <c r="K20" s="91">
        <f>SUM('[1]SG-SST'!AG9:AK9)</f>
        <v>8</v>
      </c>
      <c r="L20" s="91">
        <f>SUM('[1]SG-SST'!AL9:AP9)</f>
        <v>2</v>
      </c>
      <c r="M20" s="91">
        <f>SUM('[1]SG-SST'!AQ9:AU9)</f>
        <v>2</v>
      </c>
      <c r="N20" s="91">
        <f>SUM('[1]SG-SST'!AV9:AZ9)</f>
        <v>2</v>
      </c>
      <c r="O20" s="91">
        <f>SUM('[1]SG-SST'!BA9:BE9)</f>
        <v>1</v>
      </c>
      <c r="P20" s="91">
        <f>SUM('[1]SG-SST'!BF9:BJ9)</f>
        <v>2</v>
      </c>
      <c r="Q20" s="91">
        <f>SUM('[1]SG-SST'!BK9:BO9)</f>
        <v>3</v>
      </c>
      <c r="R20" s="91">
        <f>SUM('[1]SG-SST'!BP9:BT9)</f>
        <v>2</v>
      </c>
      <c r="S20" s="97">
        <f t="shared" si="2"/>
        <v>6</v>
      </c>
      <c r="T20" s="693"/>
      <c r="U20" s="97">
        <f t="shared" ref="U20:U30" si="4">J20+K20+L20</f>
        <v>15</v>
      </c>
      <c r="V20" s="695"/>
      <c r="W20" s="97">
        <f t="shared" ref="W20:W30" si="5">O20+M20+N20</f>
        <v>5</v>
      </c>
      <c r="X20" s="695"/>
      <c r="Y20" s="97">
        <f t="shared" si="3"/>
        <v>7</v>
      </c>
      <c r="Z20" s="695"/>
    </row>
    <row r="21" spans="3:26" ht="15" customHeight="1" x14ac:dyDescent="0.25">
      <c r="C21" s="692" t="s">
        <v>509</v>
      </c>
      <c r="D21" s="692"/>
      <c r="E21" s="692"/>
      <c r="F21" s="90" t="s">
        <v>76</v>
      </c>
      <c r="G21" s="91">
        <v>16</v>
      </c>
      <c r="H21" s="91">
        <v>29</v>
      </c>
      <c r="I21" s="91">
        <v>34</v>
      </c>
      <c r="J21" s="91">
        <f>SUM('[1]SG-SST'!AB58:AF58)</f>
        <v>32</v>
      </c>
      <c r="K21" s="91">
        <f>SUM('[1]SG-SST'!AG58:AK58)</f>
        <v>41</v>
      </c>
      <c r="L21" s="91">
        <f>SUM('[1]SG-SST'!AL58:AP58)</f>
        <v>43</v>
      </c>
      <c r="M21" s="91">
        <f>SUM('[1]SG-SST'!AQ58:AU58)</f>
        <v>28</v>
      </c>
      <c r="N21" s="91">
        <f>SUM('[1]SG-SST'!AV58:AZ58)</f>
        <v>32</v>
      </c>
      <c r="O21" s="91">
        <f>SUM('[1]SG-SST'!BA58:BE58)</f>
        <v>33</v>
      </c>
      <c r="P21" s="91">
        <f>SUM('[1]SG-SST'!BF58:BJ58)</f>
        <v>30</v>
      </c>
      <c r="Q21" s="91">
        <f>SUM('[1]SG-SST'!BK58:BO58)</f>
        <v>22</v>
      </c>
      <c r="R21" s="91">
        <f>SUM('[1]SG-SST'!BP58:BT58)</f>
        <v>19</v>
      </c>
      <c r="S21" s="91">
        <f t="shared" si="2"/>
        <v>79</v>
      </c>
      <c r="T21" s="693">
        <f>(G22+H22+I22)/(G21+H21+I21)</f>
        <v>0.74683544303797467</v>
      </c>
      <c r="U21" s="91">
        <f t="shared" si="4"/>
        <v>116</v>
      </c>
      <c r="V21" s="694">
        <f>(J22+K22+L22)/(J21+K21+L21)</f>
        <v>0.88793103448275867</v>
      </c>
      <c r="W21" s="91">
        <f t="shared" si="5"/>
        <v>93</v>
      </c>
      <c r="X21" s="694">
        <f>(O22+M22+N22)/(O21+M21+N21)</f>
        <v>0.90322580645161288</v>
      </c>
      <c r="Y21" s="91">
        <f t="shared" si="3"/>
        <v>71</v>
      </c>
      <c r="Z21" s="694">
        <f>(R22+Q22+P22)/(R21+Q21+P21)</f>
        <v>0.971830985915493</v>
      </c>
    </row>
    <row r="22" spans="3:26" ht="15.75" customHeight="1" x14ac:dyDescent="0.25">
      <c r="C22" s="692"/>
      <c r="D22" s="692"/>
      <c r="E22" s="692"/>
      <c r="F22" s="90" t="s">
        <v>80</v>
      </c>
      <c r="G22" s="91">
        <v>13</v>
      </c>
      <c r="H22" s="91">
        <v>19</v>
      </c>
      <c r="I22" s="91">
        <v>27</v>
      </c>
      <c r="J22" s="91">
        <f>SUM('[1]SG-SST'!AB59:AF59)</f>
        <v>32</v>
      </c>
      <c r="K22" s="91">
        <f>SUM('[1]SG-SST'!AG59:AK59)</f>
        <v>31</v>
      </c>
      <c r="L22" s="91">
        <f>SUM('[1]SG-SST'!AL59:AP59)</f>
        <v>40</v>
      </c>
      <c r="M22" s="91">
        <f>SUM('[1]SG-SST'!AQ59:AU59)</f>
        <v>32</v>
      </c>
      <c r="N22" s="91">
        <f>SUM('[1]SG-SST'!AV59:AZ59)</f>
        <v>25</v>
      </c>
      <c r="O22" s="91">
        <f>SUM('[1]SG-SST'!BA59:BE59)</f>
        <v>27</v>
      </c>
      <c r="P22" s="91">
        <f>SUM('[1]SG-SST'!BF59:BJ59)</f>
        <v>28</v>
      </c>
      <c r="Q22" s="91">
        <f>SUM('[1]SG-SST'!BK59:BO59)</f>
        <v>24</v>
      </c>
      <c r="R22" s="91">
        <f>SUM('[1]SG-SST'!BP59:BT59)</f>
        <v>17</v>
      </c>
      <c r="S22" s="97">
        <f t="shared" si="2"/>
        <v>59</v>
      </c>
      <c r="T22" s="693"/>
      <c r="U22" s="97">
        <f t="shared" si="4"/>
        <v>103</v>
      </c>
      <c r="V22" s="695"/>
      <c r="W22" s="97">
        <f t="shared" si="5"/>
        <v>84</v>
      </c>
      <c r="X22" s="695"/>
      <c r="Y22" s="97">
        <f t="shared" si="3"/>
        <v>69</v>
      </c>
      <c r="Z22" s="695"/>
    </row>
    <row r="23" spans="3:26" ht="15.75" customHeight="1" x14ac:dyDescent="0.25">
      <c r="C23" s="692" t="s">
        <v>510</v>
      </c>
      <c r="D23" s="692"/>
      <c r="E23" s="692"/>
      <c r="F23" s="90" t="s">
        <v>76</v>
      </c>
      <c r="G23" s="91">
        <v>33</v>
      </c>
      <c r="H23" s="91">
        <v>61</v>
      </c>
      <c r="I23" s="91">
        <v>85</v>
      </c>
      <c r="J23" s="91">
        <f>SUM('[1]SG-SST'!AB232:AF232)</f>
        <v>84</v>
      </c>
      <c r="K23" s="91">
        <f>SUM('[1]SG-SST'!AG232:AK232)</f>
        <v>74</v>
      </c>
      <c r="L23" s="91">
        <f>SUM('[1]SG-SST'!AL232:AP232)</f>
        <v>78</v>
      </c>
      <c r="M23" s="91">
        <f>SUM('[1]SG-SST'!AQ232:AU232)</f>
        <v>71</v>
      </c>
      <c r="N23" s="91">
        <f>SUM('[1]SG-SST'!AV232:AZ232)</f>
        <v>65</v>
      </c>
      <c r="O23" s="91">
        <f>SUM('[1]SG-SST'!BA232:BE232)</f>
        <v>78</v>
      </c>
      <c r="P23" s="91">
        <f>SUM('[1]SG-SST'!BF232:BJ232)</f>
        <v>79</v>
      </c>
      <c r="Q23" s="91">
        <f>SUM('[1]SG-SST'!BK232:BO232)</f>
        <v>69</v>
      </c>
      <c r="R23" s="91">
        <f>SUM('[1]SG-SST'!BP232:BT232)</f>
        <v>63</v>
      </c>
      <c r="S23" s="91">
        <f t="shared" si="2"/>
        <v>179</v>
      </c>
      <c r="T23" s="693">
        <f>(G24+H24+I24)/(G23+H23+I23)</f>
        <v>0.97206703910614523</v>
      </c>
      <c r="U23" s="91">
        <f t="shared" si="4"/>
        <v>236</v>
      </c>
      <c r="V23" s="694">
        <f>(J24+K24+L24)/(J23+K23+L23)</f>
        <v>1.0169491525423728</v>
      </c>
      <c r="W23" s="91">
        <f t="shared" si="5"/>
        <v>214</v>
      </c>
      <c r="X23" s="694">
        <f>(O24+M24+N24)/(O23+M23+N23)</f>
        <v>0.97663551401869164</v>
      </c>
      <c r="Y23" s="91">
        <f t="shared" si="3"/>
        <v>211</v>
      </c>
      <c r="Z23" s="694">
        <f>(Q24+R24+P24)/(Q23+R23+P23)</f>
        <v>1.0995260663507109</v>
      </c>
    </row>
    <row r="24" spans="3:26" ht="15.75" customHeight="1" x14ac:dyDescent="0.25">
      <c r="C24" s="692"/>
      <c r="D24" s="692"/>
      <c r="E24" s="692"/>
      <c r="F24" s="90" t="s">
        <v>80</v>
      </c>
      <c r="G24" s="91">
        <v>34</v>
      </c>
      <c r="H24" s="91">
        <v>58</v>
      </c>
      <c r="I24" s="91">
        <v>82</v>
      </c>
      <c r="J24" s="91">
        <f>SUM('[1]SG-SST'!AB233:AF233)</f>
        <v>73</v>
      </c>
      <c r="K24" s="91">
        <f>SUM('[1]SG-SST'!AG233:AK233)</f>
        <v>79</v>
      </c>
      <c r="L24" s="91">
        <f>SUM('[1]SG-SST'!AL233:AP233)</f>
        <v>88</v>
      </c>
      <c r="M24" s="91">
        <f>SUM('[1]SG-SST'!AQ233:AU233)</f>
        <v>67</v>
      </c>
      <c r="N24" s="91">
        <f>SUM('[1]SG-SST'!AV233:AZ233)</f>
        <v>70</v>
      </c>
      <c r="O24" s="91">
        <f>SUM('[1]SG-SST'!BA233:BE233)</f>
        <v>72</v>
      </c>
      <c r="P24" s="91">
        <f>SUM('[1]SG-SST'!BF233:BJ233)</f>
        <v>88</v>
      </c>
      <c r="Q24" s="91">
        <f>SUM('[1]SG-SST'!BK233:BO233)</f>
        <v>86</v>
      </c>
      <c r="R24" s="91">
        <f>SUM('[1]SG-SST'!BP233:BT233)</f>
        <v>58</v>
      </c>
      <c r="S24" s="97">
        <f t="shared" si="2"/>
        <v>174</v>
      </c>
      <c r="T24" s="693"/>
      <c r="U24" s="97">
        <f t="shared" si="4"/>
        <v>240</v>
      </c>
      <c r="V24" s="695"/>
      <c r="W24" s="97">
        <f t="shared" si="5"/>
        <v>209</v>
      </c>
      <c r="X24" s="695"/>
      <c r="Y24" s="97">
        <f t="shared" si="3"/>
        <v>232</v>
      </c>
      <c r="Z24" s="695"/>
    </row>
    <row r="25" spans="3:26" ht="15.75" customHeight="1" x14ac:dyDescent="0.25">
      <c r="C25" s="692" t="s">
        <v>495</v>
      </c>
      <c r="D25" s="692"/>
      <c r="E25" s="692"/>
      <c r="F25" s="90" t="s">
        <v>76</v>
      </c>
      <c r="G25" s="91">
        <v>6</v>
      </c>
      <c r="H25" s="91">
        <v>15</v>
      </c>
      <c r="I25" s="91">
        <v>26</v>
      </c>
      <c r="J25" s="91">
        <f>SUM('[1]SG-SST'!AB432:AF432)</f>
        <v>17</v>
      </c>
      <c r="K25" s="91">
        <f>SUM('[1]SG-SST'!AG432:AK432)</f>
        <v>22</v>
      </c>
      <c r="L25" s="91">
        <f>SUM('[1]SG-SST'!AL432:AP432)</f>
        <v>23</v>
      </c>
      <c r="M25" s="91">
        <f>SUM('[1]SG-SST'!AQ432:AU432)</f>
        <v>28</v>
      </c>
      <c r="N25" s="91">
        <f>SUM('[1]SG-SST'!AV432:AZ432)</f>
        <v>23</v>
      </c>
      <c r="O25" s="91">
        <f>SUM('[1]SG-SST'!BA432:BE432)</f>
        <v>27</v>
      </c>
      <c r="P25" s="91">
        <f>SUM('[1]SG-SST'!BF432:BJ432)</f>
        <v>24</v>
      </c>
      <c r="Q25" s="91">
        <f>SUM('[1]SG-SST'!BK432:BO432)</f>
        <v>18</v>
      </c>
      <c r="R25" s="91">
        <f>SUM('[1]SG-SST'!BP432:BT432)</f>
        <v>13</v>
      </c>
      <c r="S25" s="91">
        <f t="shared" si="2"/>
        <v>47</v>
      </c>
      <c r="T25" s="693">
        <f>(G26+H26+I26)/(G25+H25+I25)</f>
        <v>1.0425531914893618</v>
      </c>
      <c r="U25" s="91">
        <f t="shared" si="4"/>
        <v>62</v>
      </c>
      <c r="V25" s="694">
        <f>(J26+K26+L26)/(J25+K25+L25)</f>
        <v>1.0483870967741935</v>
      </c>
      <c r="W25" s="91">
        <f t="shared" si="5"/>
        <v>78</v>
      </c>
      <c r="X25" s="694">
        <f>(O26+M26+N26)/(O25+M25+N25)</f>
        <v>0.85897435897435892</v>
      </c>
      <c r="Y25" s="91">
        <f t="shared" si="3"/>
        <v>55</v>
      </c>
      <c r="Z25" s="694">
        <f>(Q26+R26+P26)/(Q25+R25+P25)</f>
        <v>1.2</v>
      </c>
    </row>
    <row r="26" spans="3:26" ht="15" customHeight="1" x14ac:dyDescent="0.25">
      <c r="C26" s="692"/>
      <c r="D26" s="692"/>
      <c r="E26" s="692"/>
      <c r="F26" s="90" t="s">
        <v>80</v>
      </c>
      <c r="G26" s="91">
        <v>6</v>
      </c>
      <c r="H26" s="91">
        <v>20</v>
      </c>
      <c r="I26" s="91">
        <v>23</v>
      </c>
      <c r="J26" s="91">
        <f>SUM('[1]SG-SST'!AB433:AF433)</f>
        <v>20</v>
      </c>
      <c r="K26" s="91">
        <f>SUM('[1]SG-SST'!AG433:AK433)</f>
        <v>22</v>
      </c>
      <c r="L26" s="91">
        <f>SUM('[1]SG-SST'!AL433:AP433)</f>
        <v>23</v>
      </c>
      <c r="M26" s="91">
        <f>SUM('[1]SG-SST'!AQ433:AU433)</f>
        <v>20</v>
      </c>
      <c r="N26" s="91">
        <f>SUM('[1]SG-SST'!AV433:AZ433)</f>
        <v>23</v>
      </c>
      <c r="O26" s="91">
        <f>SUM('[1]SG-SST'!BA433:BE433)</f>
        <v>24</v>
      </c>
      <c r="P26" s="91">
        <f>SUM('[1]SG-SST'!BF433:BJ433)</f>
        <v>32</v>
      </c>
      <c r="Q26" s="91">
        <f>SUM('[1]SG-SST'!BK433:BO433)</f>
        <v>20</v>
      </c>
      <c r="R26" s="91">
        <f>SUM('[1]SG-SST'!BP433:BT433)</f>
        <v>14</v>
      </c>
      <c r="S26" s="97">
        <f t="shared" si="2"/>
        <v>49</v>
      </c>
      <c r="T26" s="693"/>
      <c r="U26" s="97">
        <f t="shared" si="4"/>
        <v>65</v>
      </c>
      <c r="V26" s="695"/>
      <c r="W26" s="97">
        <f t="shared" si="5"/>
        <v>67</v>
      </c>
      <c r="X26" s="695"/>
      <c r="Y26" s="97">
        <f t="shared" si="3"/>
        <v>66</v>
      </c>
      <c r="Z26" s="695"/>
    </row>
    <row r="27" spans="3:26" ht="15" customHeight="1" x14ac:dyDescent="0.25">
      <c r="C27" s="699" t="s">
        <v>427</v>
      </c>
      <c r="D27" s="700"/>
      <c r="E27" s="701"/>
      <c r="F27" s="90" t="s">
        <v>76</v>
      </c>
      <c r="G27" s="89">
        <v>0</v>
      </c>
      <c r="H27" s="89">
        <v>0</v>
      </c>
      <c r="I27" s="89">
        <v>0</v>
      </c>
      <c r="J27" s="89">
        <f>SUM('[1]SG-SST'!AB484:AF484)</f>
        <v>0</v>
      </c>
      <c r="K27" s="89">
        <f>SUM('[1]SG-SST'!AG484:AK484)</f>
        <v>1</v>
      </c>
      <c r="L27" s="89">
        <f>SUM('[1]SG-SST'!AL484:AP484)</f>
        <v>0</v>
      </c>
      <c r="M27" s="89">
        <f>SUM('[1]SG-SST'!AQ484:AU484)</f>
        <v>0</v>
      </c>
      <c r="N27" s="89">
        <f>SUM('[1]SG-SST'!AV484:AZ484)</f>
        <v>0</v>
      </c>
      <c r="O27" s="89">
        <f>SUM('[1]SG-SST'!BA484:BE484)</f>
        <v>1</v>
      </c>
      <c r="P27" s="89">
        <f>SUM('[1]SG-SST'!BF484:BJ484)</f>
        <v>0</v>
      </c>
      <c r="Q27" s="89">
        <f>SUM('[1]SG-SST'!BK484:BO484)</f>
        <v>0</v>
      </c>
      <c r="R27" s="89">
        <f>SUM('[1]SG-SST'!BP484:BT484)</f>
        <v>1</v>
      </c>
      <c r="S27" s="91">
        <f t="shared" si="2"/>
        <v>0</v>
      </c>
      <c r="T27" s="693">
        <v>0</v>
      </c>
      <c r="U27" s="91">
        <f t="shared" si="4"/>
        <v>1</v>
      </c>
      <c r="V27" s="694">
        <f>(J28+K28+L28)/(J27+K27+L27)</f>
        <v>1</v>
      </c>
      <c r="W27" s="91">
        <f t="shared" si="5"/>
        <v>1</v>
      </c>
      <c r="X27" s="694">
        <f>(O28+M28+N28)/(O27+M27+N27)</f>
        <v>0</v>
      </c>
      <c r="Y27" s="91">
        <f t="shared" si="3"/>
        <v>1</v>
      </c>
      <c r="Z27" s="694">
        <f>(Q28+R28+P28)/(Q27+R27+P27)</f>
        <v>0</v>
      </c>
    </row>
    <row r="28" spans="3:26" ht="15" customHeight="1" x14ac:dyDescent="0.25">
      <c r="C28" s="702"/>
      <c r="D28" s="703"/>
      <c r="E28" s="704"/>
      <c r="F28" s="90" t="s">
        <v>80</v>
      </c>
      <c r="G28" s="89">
        <v>0</v>
      </c>
      <c r="H28" s="89">
        <v>0</v>
      </c>
      <c r="I28" s="89">
        <v>0</v>
      </c>
      <c r="J28" s="89">
        <f>SUM('[1]SG-SST'!AB485:AF485)</f>
        <v>0</v>
      </c>
      <c r="K28" s="89">
        <f>SUM('[1]SG-SST'!AG485:AK485)</f>
        <v>1</v>
      </c>
      <c r="L28" s="89">
        <f>SUM('[1]SG-SST'!AL485:AP485)</f>
        <v>0</v>
      </c>
      <c r="M28" s="89">
        <f>SUM('[1]SG-SST'!AQ485:AU485)</f>
        <v>0</v>
      </c>
      <c r="N28" s="89">
        <f>SUM('[1]SG-SST'!AV485:AZ485)</f>
        <v>0</v>
      </c>
      <c r="O28" s="89">
        <f>SUM('[1]SG-SST'!BA485:BE485)</f>
        <v>0</v>
      </c>
      <c r="P28" s="89">
        <f>SUM('[1]SG-SST'!BF485:BJ485)</f>
        <v>0</v>
      </c>
      <c r="Q28" s="89">
        <f>SUM('[1]SG-SST'!BK485:BO485)</f>
        <v>0</v>
      </c>
      <c r="R28" s="89">
        <f>SUM('[1]SG-SST'!BP485:BT485)</f>
        <v>0</v>
      </c>
      <c r="S28" s="97">
        <f t="shared" si="2"/>
        <v>0</v>
      </c>
      <c r="T28" s="693"/>
      <c r="U28" s="97">
        <f t="shared" si="4"/>
        <v>1</v>
      </c>
      <c r="V28" s="695"/>
      <c r="W28" s="97">
        <f t="shared" si="5"/>
        <v>0</v>
      </c>
      <c r="X28" s="695"/>
      <c r="Y28" s="97">
        <f t="shared" si="3"/>
        <v>0</v>
      </c>
      <c r="Z28" s="695"/>
    </row>
    <row r="29" spans="3:26" ht="15" customHeight="1" x14ac:dyDescent="0.25">
      <c r="C29" s="692" t="s">
        <v>439</v>
      </c>
      <c r="D29" s="692"/>
      <c r="E29" s="692"/>
      <c r="F29" s="90" t="s">
        <v>76</v>
      </c>
      <c r="G29" s="89">
        <v>0</v>
      </c>
      <c r="H29" s="89">
        <v>0</v>
      </c>
      <c r="I29" s="89">
        <v>0</v>
      </c>
      <c r="J29" s="89">
        <f>SUM('[1]SG-SST'!AB492:AF492)</f>
        <v>2</v>
      </c>
      <c r="K29" s="89">
        <f>SUM('[1]SG-SST'!AG492:AK492)</f>
        <v>0</v>
      </c>
      <c r="L29" s="89">
        <f>SUM('[1]SG-SST'!AL492:AP492)</f>
        <v>2</v>
      </c>
      <c r="M29" s="89">
        <f>SUM('[1]SG-SST'!AQ492:AU492)</f>
        <v>0</v>
      </c>
      <c r="N29" s="89">
        <f>SUM('[1]SG-SST'!AV492:AZ492)</f>
        <v>0</v>
      </c>
      <c r="O29" s="89">
        <f>SUM('[1]SG-SST'!BA492:BE492)</f>
        <v>0</v>
      </c>
      <c r="P29" s="89">
        <f>SUM('[1]SG-SST'!BF492:BJ492)</f>
        <v>2</v>
      </c>
      <c r="Q29" s="89">
        <f>SUM('[1]SG-SST'!BK492:BO492)</f>
        <v>0</v>
      </c>
      <c r="R29" s="89">
        <f>SUM('[1]SG-SST'!BP492:BT492)</f>
        <v>2</v>
      </c>
      <c r="S29" s="91">
        <f t="shared" si="2"/>
        <v>0</v>
      </c>
      <c r="T29" s="693">
        <v>0</v>
      </c>
      <c r="U29" s="91">
        <f t="shared" si="4"/>
        <v>4</v>
      </c>
      <c r="V29" s="694">
        <f>(J30+K30+L30)/(J29+K29+L29)</f>
        <v>0.5</v>
      </c>
      <c r="W29" s="91">
        <f t="shared" si="5"/>
        <v>0</v>
      </c>
      <c r="X29" s="694" t="e">
        <f>(O30+M30+N30)/(O29+M29+N29)</f>
        <v>#DIV/0!</v>
      </c>
      <c r="Y29" s="91">
        <f t="shared" si="3"/>
        <v>4</v>
      </c>
      <c r="Z29" s="694">
        <f>(Q30+R30+P30)/(Q29+R29+P29)</f>
        <v>0.25</v>
      </c>
    </row>
    <row r="30" spans="3:26" ht="15" customHeight="1" x14ac:dyDescent="0.25">
      <c r="C30" s="692"/>
      <c r="D30" s="692"/>
      <c r="E30" s="692"/>
      <c r="F30" s="90" t="s">
        <v>80</v>
      </c>
      <c r="G30" s="89">
        <v>0</v>
      </c>
      <c r="H30" s="89">
        <v>0</v>
      </c>
      <c r="I30" s="89">
        <v>0</v>
      </c>
      <c r="J30" s="89">
        <f>SUM('[1]SG-SST'!AB493:AF493)</f>
        <v>1</v>
      </c>
      <c r="K30" s="89">
        <f>SUM('[1]SG-SST'!AG493:AK493)</f>
        <v>0</v>
      </c>
      <c r="L30" s="89">
        <f>SUM('[1]SG-SST'!AL493:AP493)</f>
        <v>1</v>
      </c>
      <c r="M30" s="89">
        <f>SUM('[1]SG-SST'!AQ493:AU493)</f>
        <v>0</v>
      </c>
      <c r="N30" s="89">
        <f>SUM('[1]SG-SST'!AV493:AZ493)</f>
        <v>0</v>
      </c>
      <c r="O30" s="89">
        <f>SUM('[1]SG-SST'!BA493:BE493)</f>
        <v>0</v>
      </c>
      <c r="P30" s="89">
        <f>SUM('[1]SG-SST'!BF493:BJ493)</f>
        <v>1</v>
      </c>
      <c r="Q30" s="89">
        <f>SUM('[1]SG-SST'!BK493:BO493)</f>
        <v>0</v>
      </c>
      <c r="R30" s="89">
        <f>SUM('[1]SG-SST'!BP493:BT493)</f>
        <v>0</v>
      </c>
      <c r="S30" s="97">
        <f t="shared" si="2"/>
        <v>0</v>
      </c>
      <c r="T30" s="693"/>
      <c r="U30" s="97">
        <f t="shared" si="4"/>
        <v>2</v>
      </c>
      <c r="V30" s="695"/>
      <c r="W30" s="97">
        <f t="shared" si="5"/>
        <v>0</v>
      </c>
      <c r="X30" s="695"/>
      <c r="Y30" s="97">
        <f t="shared" si="3"/>
        <v>1</v>
      </c>
      <c r="Z30" s="695"/>
    </row>
    <row r="31" spans="3:26" ht="15" customHeight="1" x14ac:dyDescent="0.25">
      <c r="C31" s="698" t="s">
        <v>448</v>
      </c>
      <c r="D31" s="698"/>
      <c r="E31" s="698"/>
      <c r="F31" s="698"/>
      <c r="G31" s="88">
        <f t="shared" ref="G31:R32" si="6">G19+G21+G23+G25+G27+G29</f>
        <v>55</v>
      </c>
      <c r="H31" s="88">
        <f t="shared" si="6"/>
        <v>108</v>
      </c>
      <c r="I31" s="88">
        <f t="shared" si="6"/>
        <v>149</v>
      </c>
      <c r="J31" s="88">
        <f t="shared" si="6"/>
        <v>141</v>
      </c>
      <c r="K31" s="88">
        <f t="shared" si="6"/>
        <v>148</v>
      </c>
      <c r="L31" s="88">
        <f t="shared" si="6"/>
        <v>149</v>
      </c>
      <c r="M31" s="88">
        <f t="shared" si="6"/>
        <v>131</v>
      </c>
      <c r="N31" s="88">
        <f t="shared" si="6"/>
        <v>122</v>
      </c>
      <c r="O31" s="88">
        <f t="shared" si="6"/>
        <v>141</v>
      </c>
      <c r="P31" s="88">
        <f t="shared" si="6"/>
        <v>137</v>
      </c>
      <c r="Q31" s="88">
        <f t="shared" si="6"/>
        <v>112</v>
      </c>
      <c r="R31" s="88">
        <f t="shared" si="6"/>
        <v>100</v>
      </c>
    </row>
    <row r="32" spans="3:26" ht="15" customHeight="1" x14ac:dyDescent="0.25">
      <c r="C32" s="698" t="s">
        <v>450</v>
      </c>
      <c r="D32" s="698"/>
      <c r="E32" s="698"/>
      <c r="F32" s="698"/>
      <c r="G32" s="88">
        <f t="shared" si="6"/>
        <v>55</v>
      </c>
      <c r="H32" s="88">
        <f t="shared" si="6"/>
        <v>99</v>
      </c>
      <c r="I32" s="88">
        <f t="shared" si="6"/>
        <v>134</v>
      </c>
      <c r="J32" s="88">
        <f t="shared" si="6"/>
        <v>131</v>
      </c>
      <c r="K32" s="88">
        <f t="shared" si="6"/>
        <v>141</v>
      </c>
      <c r="L32" s="88">
        <f t="shared" si="6"/>
        <v>154</v>
      </c>
      <c r="M32" s="88">
        <f t="shared" si="6"/>
        <v>121</v>
      </c>
      <c r="N32" s="88">
        <f t="shared" si="6"/>
        <v>120</v>
      </c>
      <c r="O32" s="88">
        <f t="shared" si="6"/>
        <v>124</v>
      </c>
      <c r="P32" s="88">
        <f t="shared" si="6"/>
        <v>151</v>
      </c>
      <c r="Q32" s="88">
        <f t="shared" si="6"/>
        <v>133</v>
      </c>
      <c r="R32" s="88">
        <f t="shared" si="6"/>
        <v>91</v>
      </c>
    </row>
    <row r="33" spans="3:20" ht="15" customHeight="1" x14ac:dyDescent="0.25">
      <c r="C33" s="698" t="s">
        <v>511</v>
      </c>
      <c r="D33" s="698"/>
      <c r="E33" s="698"/>
      <c r="F33" s="698"/>
      <c r="G33" s="87">
        <f t="shared" ref="G33:R33" si="7">G32/G31</f>
        <v>1</v>
      </c>
      <c r="H33" s="93">
        <f t="shared" si="7"/>
        <v>0.91666666666666663</v>
      </c>
      <c r="I33" s="93">
        <f t="shared" si="7"/>
        <v>0.89932885906040272</v>
      </c>
      <c r="J33" s="93">
        <f t="shared" si="7"/>
        <v>0.92907801418439717</v>
      </c>
      <c r="K33" s="93">
        <f t="shared" si="7"/>
        <v>0.95270270270270274</v>
      </c>
      <c r="L33" s="93">
        <f t="shared" si="7"/>
        <v>1.0335570469798658</v>
      </c>
      <c r="M33" s="93">
        <f t="shared" si="7"/>
        <v>0.92366412213740456</v>
      </c>
      <c r="N33" s="93">
        <f t="shared" si="7"/>
        <v>0.98360655737704916</v>
      </c>
      <c r="O33" s="111">
        <f t="shared" si="7"/>
        <v>0.87943262411347523</v>
      </c>
      <c r="P33" s="111">
        <f t="shared" si="7"/>
        <v>1.1021897810218979</v>
      </c>
      <c r="Q33" s="111">
        <f t="shared" si="7"/>
        <v>1.1875</v>
      </c>
      <c r="R33" s="111">
        <f t="shared" si="7"/>
        <v>0.91</v>
      </c>
    </row>
    <row r="34" spans="3:20" ht="15" customHeight="1" x14ac:dyDescent="0.25"/>
    <row r="35" spans="3:20" ht="15" customHeight="1" x14ac:dyDescent="0.25"/>
    <row r="36" spans="3:20" ht="15" customHeight="1" x14ac:dyDescent="0.25">
      <c r="D36" s="705" t="s">
        <v>512</v>
      </c>
      <c r="E36" s="705"/>
      <c r="F36" s="705"/>
      <c r="G36" s="705"/>
    </row>
    <row r="37" spans="3:20" ht="24.75" customHeight="1" x14ac:dyDescent="0.25">
      <c r="C37" s="96" t="s">
        <v>513</v>
      </c>
      <c r="D37" s="94" t="s">
        <v>514</v>
      </c>
      <c r="E37" s="94" t="s">
        <v>515</v>
      </c>
      <c r="F37" s="94" t="s">
        <v>516</v>
      </c>
      <c r="G37" s="94" t="s">
        <v>517</v>
      </c>
    </row>
    <row r="38" spans="3:20" ht="33" customHeight="1" x14ac:dyDescent="0.25">
      <c r="C38" s="95" t="s">
        <v>508</v>
      </c>
      <c r="D38" s="103">
        <f>T19</f>
        <v>0.8571428571428571</v>
      </c>
      <c r="E38" s="103">
        <f>V19</f>
        <v>0.78947368421052633</v>
      </c>
      <c r="F38" s="103">
        <f>X19</f>
        <v>0.625</v>
      </c>
      <c r="G38" s="103">
        <f>Z19</f>
        <v>1</v>
      </c>
    </row>
    <row r="39" spans="3:20" ht="33" customHeight="1" x14ac:dyDescent="0.25">
      <c r="C39" s="95" t="s">
        <v>509</v>
      </c>
      <c r="D39" s="103">
        <f>T21</f>
        <v>0.74683544303797467</v>
      </c>
      <c r="E39" s="103">
        <f>V21</f>
        <v>0.88793103448275867</v>
      </c>
      <c r="F39" s="103">
        <f>X21</f>
        <v>0.90322580645161288</v>
      </c>
      <c r="G39" s="103">
        <f>Z21</f>
        <v>0.971830985915493</v>
      </c>
    </row>
    <row r="40" spans="3:20" ht="33" customHeight="1" x14ac:dyDescent="0.25">
      <c r="C40" s="95" t="s">
        <v>510</v>
      </c>
      <c r="D40" s="103">
        <f>T23</f>
        <v>0.97206703910614523</v>
      </c>
      <c r="E40" s="103">
        <f>V23</f>
        <v>1.0169491525423728</v>
      </c>
      <c r="F40" s="103">
        <f>X23</f>
        <v>0.97663551401869164</v>
      </c>
      <c r="G40" s="103">
        <f>Z23</f>
        <v>1.0995260663507109</v>
      </c>
    </row>
    <row r="41" spans="3:20" ht="33" customHeight="1" x14ac:dyDescent="0.25">
      <c r="C41" s="95" t="s">
        <v>495</v>
      </c>
      <c r="D41" s="103">
        <f>T25</f>
        <v>1.0425531914893618</v>
      </c>
      <c r="E41" s="103">
        <f>V25</f>
        <v>1.0483870967741935</v>
      </c>
      <c r="F41" s="103">
        <f>X25</f>
        <v>0.85897435897435892</v>
      </c>
      <c r="G41" s="103">
        <f>Z25</f>
        <v>1.2</v>
      </c>
    </row>
    <row r="42" spans="3:20" ht="33" customHeight="1" x14ac:dyDescent="0.25">
      <c r="C42" s="95" t="s">
        <v>427</v>
      </c>
      <c r="D42" s="103">
        <f>T27</f>
        <v>0</v>
      </c>
      <c r="E42" s="103">
        <f>V27</f>
        <v>1</v>
      </c>
      <c r="F42" s="103">
        <f>X27</f>
        <v>0</v>
      </c>
      <c r="G42" s="103">
        <f>Z27</f>
        <v>0</v>
      </c>
    </row>
    <row r="43" spans="3:20" ht="33" customHeight="1" x14ac:dyDescent="0.25">
      <c r="C43" s="95" t="s">
        <v>439</v>
      </c>
      <c r="D43" s="103">
        <f>T29</f>
        <v>0</v>
      </c>
      <c r="E43" s="103">
        <f>V29</f>
        <v>0.5</v>
      </c>
      <c r="F43" s="103" t="e">
        <f>X29</f>
        <v>#DIV/0!</v>
      </c>
      <c r="G43" s="103">
        <f>Z29</f>
        <v>0.25</v>
      </c>
    </row>
    <row r="44" spans="3:20" x14ac:dyDescent="0.25">
      <c r="C44" s="95" t="s">
        <v>518</v>
      </c>
      <c r="D44" s="112">
        <v>0.93899999999999995</v>
      </c>
      <c r="E44" s="112">
        <v>0.97</v>
      </c>
      <c r="F44" s="112">
        <v>0.93</v>
      </c>
      <c r="G44" s="103">
        <v>1.07</v>
      </c>
    </row>
    <row r="45" spans="3:20" ht="15" customHeight="1" x14ac:dyDescent="0.25">
      <c r="C45" s="113" t="s">
        <v>519</v>
      </c>
      <c r="D45">
        <v>90</v>
      </c>
      <c r="E45">
        <v>90</v>
      </c>
      <c r="F45">
        <v>90</v>
      </c>
      <c r="G45">
        <v>90</v>
      </c>
    </row>
    <row r="46" spans="3:20" ht="22.5" customHeight="1" x14ac:dyDescent="0.25">
      <c r="C46" s="706" t="s">
        <v>520</v>
      </c>
      <c r="D46" s="706"/>
      <c r="E46" s="706"/>
    </row>
    <row r="47" spans="3:20" ht="36.75" customHeight="1" x14ac:dyDescent="0.25">
      <c r="C47" s="106" t="s">
        <v>521</v>
      </c>
      <c r="D47" s="107" t="s">
        <v>459</v>
      </c>
      <c r="E47" s="106" t="s">
        <v>460</v>
      </c>
      <c r="F47" s="114" t="s">
        <v>461</v>
      </c>
      <c r="G47" s="106" t="s">
        <v>462</v>
      </c>
      <c r="H47" s="107" t="s">
        <v>463</v>
      </c>
      <c r="I47" s="114" t="s">
        <v>464</v>
      </c>
      <c r="J47" s="106" t="s">
        <v>465</v>
      </c>
      <c r="K47" s="106" t="s">
        <v>466</v>
      </c>
      <c r="L47" s="115" t="s">
        <v>467</v>
      </c>
      <c r="M47" s="106" t="s">
        <v>468</v>
      </c>
      <c r="N47" s="106" t="s">
        <v>469</v>
      </c>
      <c r="O47" s="106" t="s">
        <v>470</v>
      </c>
      <c r="P47" s="107" t="s">
        <v>453</v>
      </c>
      <c r="Q47" s="107" t="s">
        <v>454</v>
      </c>
      <c r="R47" s="107" t="s">
        <v>522</v>
      </c>
      <c r="S47" s="107" t="s">
        <v>456</v>
      </c>
      <c r="T47" s="107" t="s">
        <v>523</v>
      </c>
    </row>
    <row r="48" spans="3:20" ht="30.75" customHeight="1" x14ac:dyDescent="0.25">
      <c r="C48" s="104" t="s">
        <v>524</v>
      </c>
      <c r="D48" s="44">
        <v>2</v>
      </c>
      <c r="E48" s="44">
        <v>3</v>
      </c>
      <c r="F48" s="35">
        <v>3</v>
      </c>
      <c r="G48" s="35">
        <v>3</v>
      </c>
      <c r="H48" s="35">
        <v>4</v>
      </c>
      <c r="I48" s="35">
        <v>7</v>
      </c>
      <c r="J48" s="35">
        <v>3</v>
      </c>
      <c r="K48" s="35">
        <v>5</v>
      </c>
      <c r="L48" s="35">
        <v>7</v>
      </c>
      <c r="M48" s="35">
        <v>3</v>
      </c>
      <c r="N48" s="35">
        <v>2</v>
      </c>
      <c r="O48" s="35"/>
      <c r="P48" s="45">
        <f>SUM(D48:F48)</f>
        <v>8</v>
      </c>
      <c r="Q48" s="45">
        <f>SUM(G48:I48)</f>
        <v>14</v>
      </c>
      <c r="R48" s="45">
        <f>SUM(J48:L48)</f>
        <v>15</v>
      </c>
      <c r="S48" s="45">
        <f>SUM(M48:O48)</f>
        <v>5</v>
      </c>
      <c r="T48" s="45">
        <f>SUM(P48:S48)</f>
        <v>42</v>
      </c>
    </row>
    <row r="49" spans="3:20" ht="30.75" customHeight="1" x14ac:dyDescent="0.25">
      <c r="C49" s="105" t="s">
        <v>525</v>
      </c>
      <c r="D49" s="44">
        <v>0</v>
      </c>
      <c r="E49" s="44">
        <v>3</v>
      </c>
      <c r="F49" s="35">
        <v>2</v>
      </c>
      <c r="G49" s="35">
        <v>10</v>
      </c>
      <c r="H49" s="35">
        <v>7</v>
      </c>
      <c r="I49" s="35">
        <v>15</v>
      </c>
      <c r="J49" s="35">
        <v>7</v>
      </c>
      <c r="K49" s="35">
        <v>6</v>
      </c>
      <c r="L49" s="35">
        <v>6</v>
      </c>
      <c r="M49" s="35">
        <v>7</v>
      </c>
      <c r="N49" s="35">
        <v>16</v>
      </c>
      <c r="O49" s="35"/>
      <c r="P49" s="45">
        <f>SUM(D49:F49)</f>
        <v>5</v>
      </c>
      <c r="Q49" s="45">
        <f>SUM(G49:I49)</f>
        <v>32</v>
      </c>
      <c r="R49" s="45">
        <f>SUM(J49:L49)</f>
        <v>19</v>
      </c>
      <c r="S49" s="45">
        <f>SUM(M49:O49)</f>
        <v>23</v>
      </c>
      <c r="T49" s="45">
        <f>SUM(P49:S49)</f>
        <v>79</v>
      </c>
    </row>
    <row r="50" spans="3:20" ht="30.75" customHeight="1" x14ac:dyDescent="0.25">
      <c r="C50" s="105" t="s">
        <v>526</v>
      </c>
      <c r="D50" s="44">
        <v>48</v>
      </c>
      <c r="E50" s="44">
        <v>20</v>
      </c>
      <c r="F50" s="35">
        <v>16</v>
      </c>
      <c r="G50" s="35">
        <v>2</v>
      </c>
      <c r="H50" s="35">
        <v>14</v>
      </c>
      <c r="I50" s="35">
        <v>3</v>
      </c>
      <c r="J50" s="35">
        <v>7</v>
      </c>
      <c r="K50" s="35">
        <v>24</v>
      </c>
      <c r="L50" s="35">
        <v>15</v>
      </c>
      <c r="M50" s="35">
        <v>36</v>
      </c>
      <c r="N50" s="35">
        <v>6</v>
      </c>
      <c r="O50" s="35"/>
      <c r="P50" s="45">
        <f>SUM(D50:F50)</f>
        <v>84</v>
      </c>
      <c r="Q50" s="45">
        <f>SUM(G50:I50)</f>
        <v>19</v>
      </c>
      <c r="R50" s="45">
        <f>SUM(J50:L50)</f>
        <v>46</v>
      </c>
      <c r="S50" s="45">
        <f>SUM(M50:O50)</f>
        <v>42</v>
      </c>
      <c r="T50" s="45">
        <f>SUM(P50:S50)</f>
        <v>191</v>
      </c>
    </row>
    <row r="51" spans="3:20" ht="30.75" customHeight="1" x14ac:dyDescent="0.25">
      <c r="C51" s="43"/>
      <c r="D51" s="44"/>
      <c r="E51" s="44"/>
      <c r="F51" s="45"/>
      <c r="G51" s="45"/>
      <c r="H51" s="45"/>
      <c r="I51" s="45"/>
      <c r="J51" s="45"/>
      <c r="K51" s="45"/>
      <c r="L51" s="45"/>
      <c r="M51" s="45"/>
      <c r="N51" s="45"/>
      <c r="O51" s="45"/>
      <c r="P51" s="45">
        <f>SUM(D51:F51)</f>
        <v>0</v>
      </c>
      <c r="Q51" s="45">
        <f>SUM(G51:I51)</f>
        <v>0</v>
      </c>
      <c r="R51" s="45">
        <f>SUM(J51:L51)</f>
        <v>0</v>
      </c>
      <c r="S51" s="45">
        <f>SUM(M51:O51)</f>
        <v>0</v>
      </c>
      <c r="T51" s="45">
        <f>SUM(P51:S51)</f>
        <v>0</v>
      </c>
    </row>
    <row r="53" spans="3:20" ht="15" customHeight="1" x14ac:dyDescent="0.25"/>
    <row r="54" spans="3:20" ht="15" customHeight="1" x14ac:dyDescent="0.25"/>
    <row r="55" spans="3:20" ht="15" customHeight="1" x14ac:dyDescent="0.25"/>
    <row r="56" spans="3:20" ht="15" customHeight="1" x14ac:dyDescent="0.25"/>
    <row r="57" spans="3:20" ht="15" customHeight="1" x14ac:dyDescent="0.25"/>
    <row r="58" spans="3:20" ht="15" customHeight="1" x14ac:dyDescent="0.25"/>
    <row r="59" spans="3:20" ht="15" customHeight="1" x14ac:dyDescent="0.25"/>
    <row r="61" spans="3:20" ht="15" customHeight="1" x14ac:dyDescent="0.25"/>
    <row r="63" spans="3:20" ht="15" customHeight="1" x14ac:dyDescent="0.25"/>
    <row r="65" ht="15" customHeight="1" x14ac:dyDescent="0.25"/>
    <row r="67" ht="15" customHeight="1" x14ac:dyDescent="0.25"/>
  </sheetData>
  <sheetProtection password="CC33" sheet="1" autoFilter="0" pivotTables="0"/>
  <mergeCells count="57">
    <mergeCell ref="C32:F32"/>
    <mergeCell ref="C33:F33"/>
    <mergeCell ref="D36:G36"/>
    <mergeCell ref="C46:E46"/>
    <mergeCell ref="C29:E30"/>
    <mergeCell ref="V29:V30"/>
    <mergeCell ref="X29:X30"/>
    <mergeCell ref="Z29:Z30"/>
    <mergeCell ref="C31:F31"/>
    <mergeCell ref="C25:E26"/>
    <mergeCell ref="T25:T26"/>
    <mergeCell ref="V25:V26"/>
    <mergeCell ref="X25:X26"/>
    <mergeCell ref="Z25:Z26"/>
    <mergeCell ref="C27:E28"/>
    <mergeCell ref="T29:T30"/>
    <mergeCell ref="T27:T28"/>
    <mergeCell ref="V27:V28"/>
    <mergeCell ref="X27:X28"/>
    <mergeCell ref="Z27:Z28"/>
    <mergeCell ref="C21:E22"/>
    <mergeCell ref="T21:T22"/>
    <mergeCell ref="V21:V22"/>
    <mergeCell ref="X21:X22"/>
    <mergeCell ref="Z21:Z22"/>
    <mergeCell ref="C23:E24"/>
    <mergeCell ref="T23:T24"/>
    <mergeCell ref="V23:V24"/>
    <mergeCell ref="X23:X24"/>
    <mergeCell ref="Z23:Z24"/>
    <mergeCell ref="X19:X20"/>
    <mergeCell ref="Z19:Z20"/>
    <mergeCell ref="Q17:Q18"/>
    <mergeCell ref="R17:R18"/>
    <mergeCell ref="S17:S18"/>
    <mergeCell ref="T17:T18"/>
    <mergeCell ref="U17:U18"/>
    <mergeCell ref="W17:W18"/>
    <mergeCell ref="X17:X18"/>
    <mergeCell ref="Y17:Y18"/>
    <mergeCell ref="Z17:Z18"/>
    <mergeCell ref="V17:V18"/>
    <mergeCell ref="O17:O18"/>
    <mergeCell ref="P17:P18"/>
    <mergeCell ref="C19:E20"/>
    <mergeCell ref="T19:T20"/>
    <mergeCell ref="V19:V20"/>
    <mergeCell ref="J17:J18"/>
    <mergeCell ref="K17:K18"/>
    <mergeCell ref="L17:L18"/>
    <mergeCell ref="M17:M18"/>
    <mergeCell ref="N17:N18"/>
    <mergeCell ref="C17:E18"/>
    <mergeCell ref="F17:F18"/>
    <mergeCell ref="G17:G18"/>
    <mergeCell ref="H17:H18"/>
    <mergeCell ref="I17:I18"/>
  </mergeCells>
  <conditionalFormatting sqref="F19:F30">
    <cfRule type="containsText" dxfId="7" priority="1" stopIfTrue="1" operator="containsText" text="E">
      <formula>NOT(ISERROR(SEARCH("E",F19)))</formula>
    </cfRule>
    <cfRule type="cellIs" dxfId="6" priority="2" stopIfTrue="1" operator="equal">
      <formula>"P"</formula>
    </cfRule>
    <cfRule type="cellIs" dxfId="5" priority="3" stopIfTrue="1" operator="greaterThan">
      <formula>"E"</formula>
    </cfRule>
    <cfRule type="containsText" dxfId="4" priority="4" stopIfTrue="1" operator="containsText" text="P">
      <formula>NOT(ISERROR(SEARCH("P",F19)))</formula>
    </cfRule>
  </conditionalFormatting>
  <pageMargins left="0.51181102362204722" right="0.51181102362204722" top="0.74803149606299213" bottom="0.74803149606299213" header="0.31496062992125984" footer="0.31496062992125984"/>
  <pageSetup scale="60"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74459-157D-414C-B92C-AF002AA475A4}">
  <dimension ref="C1:Z95"/>
  <sheetViews>
    <sheetView showGridLines="0" topLeftCell="B1" zoomScale="90" zoomScaleNormal="90" workbookViewId="0">
      <selection activeCell="B1" sqref="A1:XFD1048576"/>
    </sheetView>
  </sheetViews>
  <sheetFormatPr baseColWidth="10" defaultColWidth="9.140625" defaultRowHeight="15" x14ac:dyDescent="0.25"/>
  <cols>
    <col min="1" max="2" width="3.5703125" customWidth="1"/>
    <col min="3" max="3" width="34" customWidth="1"/>
    <col min="4" max="4" width="12.42578125" customWidth="1"/>
    <col min="5" max="5" width="13.28515625" customWidth="1"/>
    <col min="6" max="6" width="13.42578125" customWidth="1"/>
    <col min="7" max="7" width="13.7109375" customWidth="1"/>
    <col min="8" max="8" width="14.5703125" customWidth="1"/>
    <col min="9" max="9" width="11.42578125" customWidth="1"/>
    <col min="10" max="10" width="15.42578125" customWidth="1"/>
    <col min="11" max="14" width="11.42578125" customWidth="1"/>
    <col min="15" max="15" width="13.5703125" customWidth="1"/>
    <col min="16" max="17" width="11.42578125" customWidth="1"/>
    <col min="18" max="18" width="15.28515625" customWidth="1"/>
    <col min="19" max="19" width="15.5703125" customWidth="1"/>
    <col min="20" max="20" width="16.85546875" customWidth="1"/>
    <col min="21" max="21" width="15.5703125" customWidth="1"/>
    <col min="22" max="22" width="17" customWidth="1"/>
    <col min="23" max="23" width="15.42578125" customWidth="1"/>
    <col min="24" max="24" width="17.5703125" customWidth="1"/>
    <col min="25" max="25" width="15.5703125" customWidth="1"/>
    <col min="26" max="26" width="17.28515625" customWidth="1"/>
    <col min="27" max="256" width="11.42578125" customWidth="1"/>
  </cols>
  <sheetData>
    <row r="1" spans="3:16" x14ac:dyDescent="0.25">
      <c r="F1">
        <v>25</v>
      </c>
      <c r="I1">
        <v>50</v>
      </c>
      <c r="L1">
        <v>75</v>
      </c>
    </row>
    <row r="2" spans="3:16" x14ac:dyDescent="0.25">
      <c r="C2" s="38" t="s">
        <v>527</v>
      </c>
      <c r="D2" s="39" t="s">
        <v>459</v>
      </c>
      <c r="E2" s="39" t="s">
        <v>460</v>
      </c>
      <c r="F2" s="39" t="s">
        <v>461</v>
      </c>
      <c r="G2" s="39" t="s">
        <v>462</v>
      </c>
      <c r="H2" s="39" t="s">
        <v>463</v>
      </c>
      <c r="I2" s="39" t="s">
        <v>464</v>
      </c>
      <c r="J2" s="39" t="s">
        <v>465</v>
      </c>
      <c r="K2" s="39" t="s">
        <v>466</v>
      </c>
      <c r="L2" s="39" t="s">
        <v>467</v>
      </c>
      <c r="M2" s="39" t="s">
        <v>468</v>
      </c>
      <c r="N2" s="39" t="s">
        <v>469</v>
      </c>
      <c r="O2" s="39" t="s">
        <v>470</v>
      </c>
      <c r="P2" s="287" t="s">
        <v>73</v>
      </c>
    </row>
    <row r="3" spans="3:16" x14ac:dyDescent="0.25">
      <c r="C3" s="37" t="s">
        <v>448</v>
      </c>
      <c r="D3" s="18">
        <f>'SG-SST'!O421</f>
        <v>50</v>
      </c>
      <c r="E3" s="18">
        <f>'SG-SST'!S421</f>
        <v>77</v>
      </c>
      <c r="F3" s="18">
        <f>'SG-SST'!W421</f>
        <v>93</v>
      </c>
      <c r="G3" s="18">
        <f>'SG-SST'!AB421</f>
        <v>90</v>
      </c>
      <c r="H3" s="18">
        <f>'SG-SST'!AF421</f>
        <v>71</v>
      </c>
      <c r="I3" s="18">
        <f>'SG-SST'!AJ421</f>
        <v>79</v>
      </c>
      <c r="J3" s="18">
        <f>'SG-SST'!AN421</f>
        <v>73</v>
      </c>
      <c r="K3" s="18">
        <f>'SG-SST'!AS421</f>
        <v>40</v>
      </c>
      <c r="L3" s="18">
        <f>'SG-SST'!AW421</f>
        <v>55</v>
      </c>
      <c r="M3" s="18">
        <f>'SG-SST'!BA421</f>
        <v>71</v>
      </c>
      <c r="N3" s="18">
        <f>'SG-SST'!BE421</f>
        <v>68</v>
      </c>
      <c r="O3" s="18">
        <f>'SG-SST'!BI421</f>
        <v>83</v>
      </c>
      <c r="P3" s="18">
        <f>SUM(D3:O3)</f>
        <v>850</v>
      </c>
    </row>
    <row r="4" spans="3:16" x14ac:dyDescent="0.25">
      <c r="C4" s="37" t="s">
        <v>450</v>
      </c>
      <c r="D4" s="18">
        <f>'SG-SST'!O422</f>
        <v>0</v>
      </c>
      <c r="E4" s="18">
        <f>H33</f>
        <v>0</v>
      </c>
      <c r="F4" s="18">
        <f>'SG-SST'!W422</f>
        <v>0</v>
      </c>
      <c r="G4" s="18">
        <f>'SG-SST'!AB422</f>
        <v>0</v>
      </c>
      <c r="H4" s="18">
        <f>'SG-SST'!AF422</f>
        <v>0</v>
      </c>
      <c r="I4" s="18">
        <f>'SG-SST'!AJ422</f>
        <v>0</v>
      </c>
      <c r="J4" s="18">
        <f>'SG-SST'!AN422</f>
        <v>0</v>
      </c>
      <c r="K4" s="18">
        <f>'SG-SST'!AS422</f>
        <v>0</v>
      </c>
      <c r="L4" s="18">
        <f>'SG-SST'!AW422</f>
        <v>0</v>
      </c>
      <c r="M4" s="18">
        <f>'SG-SST'!BA422</f>
        <v>0</v>
      </c>
      <c r="N4" s="18">
        <f>'SG-SST'!BE422</f>
        <v>0</v>
      </c>
      <c r="O4" s="18">
        <f>'SG-SST'!BI422</f>
        <v>0</v>
      </c>
      <c r="P4" s="18">
        <f>SUM(D4:O4)</f>
        <v>0</v>
      </c>
    </row>
    <row r="5" spans="3:16" x14ac:dyDescent="0.25">
      <c r="C5" s="37" t="s">
        <v>11</v>
      </c>
      <c r="D5" s="48">
        <f t="shared" ref="D5:P5" si="0">D4/D3</f>
        <v>0</v>
      </c>
      <c r="E5" s="48">
        <f t="shared" si="0"/>
        <v>0</v>
      </c>
      <c r="F5" s="48">
        <f t="shared" si="0"/>
        <v>0</v>
      </c>
      <c r="G5" s="48">
        <f t="shared" si="0"/>
        <v>0</v>
      </c>
      <c r="H5" s="48">
        <f t="shared" si="0"/>
        <v>0</v>
      </c>
      <c r="I5" s="48">
        <f t="shared" si="0"/>
        <v>0</v>
      </c>
      <c r="J5" s="48">
        <f t="shared" si="0"/>
        <v>0</v>
      </c>
      <c r="K5" s="48">
        <f t="shared" si="0"/>
        <v>0</v>
      </c>
      <c r="L5" s="120">
        <f t="shared" si="0"/>
        <v>0</v>
      </c>
      <c r="M5" s="48">
        <f t="shared" si="0"/>
        <v>0</v>
      </c>
      <c r="N5" s="48">
        <f t="shared" si="0"/>
        <v>0</v>
      </c>
      <c r="O5" s="48">
        <f t="shared" si="0"/>
        <v>0</v>
      </c>
      <c r="P5" s="48">
        <f t="shared" si="0"/>
        <v>0</v>
      </c>
    </row>
    <row r="6" spans="3:16" x14ac:dyDescent="0.25">
      <c r="C6" s="92" t="s">
        <v>500</v>
      </c>
      <c r="D6" s="288">
        <v>0.95</v>
      </c>
      <c r="E6" s="288">
        <v>0.95</v>
      </c>
      <c r="F6" s="288">
        <v>0.95</v>
      </c>
      <c r="G6" s="288">
        <v>0.95</v>
      </c>
      <c r="H6" s="288">
        <v>0.95</v>
      </c>
      <c r="I6" s="288">
        <v>0.95</v>
      </c>
      <c r="J6" s="288">
        <v>0.95</v>
      </c>
      <c r="K6" s="288">
        <v>0.95</v>
      </c>
      <c r="L6" s="288">
        <v>0.95</v>
      </c>
      <c r="M6" s="288">
        <v>0.95</v>
      </c>
      <c r="N6" s="288">
        <v>0.95</v>
      </c>
      <c r="O6" s="288">
        <v>0.95</v>
      </c>
      <c r="P6" s="288">
        <v>0.95</v>
      </c>
    </row>
    <row r="7" spans="3:16" x14ac:dyDescent="0.25">
      <c r="C7" s="92"/>
      <c r="D7" s="289"/>
      <c r="E7" s="289"/>
      <c r="F7" s="289"/>
      <c r="G7" s="289"/>
      <c r="H7" s="289"/>
      <c r="I7" s="289"/>
      <c r="J7" s="289"/>
      <c r="K7" s="289"/>
      <c r="L7" s="289"/>
      <c r="M7" s="289"/>
      <c r="N7" s="289"/>
      <c r="O7" s="289"/>
      <c r="P7" s="289"/>
    </row>
    <row r="8" spans="3:16" ht="15.75" customHeight="1" x14ac:dyDescent="0.25"/>
    <row r="9" spans="3:16" ht="33" customHeight="1" x14ac:dyDescent="0.25"/>
    <row r="10" spans="3:16" ht="33" customHeight="1" x14ac:dyDescent="0.25"/>
    <row r="11" spans="3:16" ht="33" customHeight="1" x14ac:dyDescent="0.25"/>
    <row r="12" spans="3:16" ht="33" customHeight="1" x14ac:dyDescent="0.25"/>
    <row r="13" spans="3:16" ht="15.75" customHeight="1" x14ac:dyDescent="0.25"/>
    <row r="14" spans="3:16" ht="24.75" customHeight="1" x14ac:dyDescent="0.25"/>
    <row r="15" spans="3:16" ht="52.5" customHeight="1" x14ac:dyDescent="0.25"/>
    <row r="16" spans="3:16" ht="52.5" customHeight="1" x14ac:dyDescent="0.25"/>
    <row r="17" spans="3:26" ht="52.5" customHeight="1" x14ac:dyDescent="0.25"/>
    <row r="18" spans="3:26" ht="34.5" customHeight="1" x14ac:dyDescent="0.25">
      <c r="C18" s="696" t="s">
        <v>501</v>
      </c>
      <c r="D18" s="696"/>
      <c r="E18" s="696"/>
      <c r="F18" s="697" t="s">
        <v>502</v>
      </c>
      <c r="G18" s="697" t="s">
        <v>17</v>
      </c>
      <c r="H18" s="697" t="s">
        <v>460</v>
      </c>
      <c r="I18" s="690" t="s">
        <v>461</v>
      </c>
      <c r="J18" s="690" t="s">
        <v>462</v>
      </c>
      <c r="K18" s="690" t="s">
        <v>463</v>
      </c>
      <c r="L18" s="690" t="s">
        <v>464</v>
      </c>
      <c r="M18" s="690" t="s">
        <v>465</v>
      </c>
      <c r="N18" s="690" t="s">
        <v>466</v>
      </c>
      <c r="O18" s="690" t="s">
        <v>467</v>
      </c>
      <c r="P18" s="690" t="s">
        <v>468</v>
      </c>
      <c r="Q18" s="690" t="s">
        <v>469</v>
      </c>
      <c r="R18" s="710" t="s">
        <v>470</v>
      </c>
      <c r="S18" s="712"/>
      <c r="T18" s="712"/>
      <c r="U18" s="712"/>
      <c r="V18" s="715" t="s">
        <v>504</v>
      </c>
      <c r="W18" s="713" t="s">
        <v>506</v>
      </c>
      <c r="X18" s="713" t="s">
        <v>504</v>
      </c>
      <c r="Y18" s="713" t="s">
        <v>507</v>
      </c>
      <c r="Z18" s="713" t="s">
        <v>504</v>
      </c>
    </row>
    <row r="19" spans="3:26" ht="34.5" customHeight="1" x14ac:dyDescent="0.25">
      <c r="C19" s="696"/>
      <c r="D19" s="696"/>
      <c r="E19" s="696"/>
      <c r="F19" s="697"/>
      <c r="G19" s="697"/>
      <c r="H19" s="697"/>
      <c r="I19" s="691"/>
      <c r="J19" s="691"/>
      <c r="K19" s="691"/>
      <c r="L19" s="691"/>
      <c r="M19" s="691"/>
      <c r="N19" s="691"/>
      <c r="O19" s="691"/>
      <c r="P19" s="691"/>
      <c r="Q19" s="691"/>
      <c r="R19" s="711"/>
      <c r="S19" s="712"/>
      <c r="T19" s="712"/>
      <c r="U19" s="712"/>
      <c r="V19" s="716"/>
      <c r="W19" s="714"/>
      <c r="X19" s="714"/>
      <c r="Y19" s="714"/>
      <c r="Z19" s="714"/>
    </row>
    <row r="20" spans="3:26" ht="15.75" customHeight="1" x14ac:dyDescent="0.25">
      <c r="C20" s="692" t="s">
        <v>508</v>
      </c>
      <c r="D20" s="692"/>
      <c r="E20" s="692"/>
      <c r="F20" s="91" t="s">
        <v>76</v>
      </c>
      <c r="G20" s="91">
        <f>SUM('SG-SST'!O9:R9)</f>
        <v>5</v>
      </c>
      <c r="H20" s="91">
        <f>SUM('SG-SST'!S9:V9)</f>
        <v>2</v>
      </c>
      <c r="I20" s="91">
        <f>SUM('SG-SST'!W9:AA9)</f>
        <v>8</v>
      </c>
      <c r="J20" s="91">
        <f>SUM('SG-SST'!AB9:AE9)</f>
        <v>5</v>
      </c>
      <c r="K20" s="91">
        <f>SUM('SG-SST'!AF9:AI9)</f>
        <v>5</v>
      </c>
      <c r="L20" s="91">
        <f>SUM('SG-SST'!AJ9:AM9)</f>
        <v>5</v>
      </c>
      <c r="M20" s="91">
        <f>SUM('SG-SST'!AN9:AR9)</f>
        <v>5</v>
      </c>
      <c r="N20" s="91">
        <f>SUM('SG-SST'!AS9:AV9)</f>
        <v>4</v>
      </c>
      <c r="O20" s="91">
        <f>SUM('SG-SST'!AW9:AZ9)</f>
        <v>3</v>
      </c>
      <c r="P20" s="91">
        <f>SUM('SG-SST'!BA9:BD9)</f>
        <v>2</v>
      </c>
      <c r="Q20" s="91">
        <f>SUM('SG-SST'!BE9:BH9)</f>
        <v>5</v>
      </c>
      <c r="R20" s="386">
        <f>SUM('SG-SST'!BI9:BL9)</f>
        <v>9</v>
      </c>
      <c r="S20" s="389"/>
      <c r="T20" s="707"/>
      <c r="U20" s="389"/>
      <c r="V20" s="708">
        <f>(J21+K21+L21)/(J20+K20+L20)</f>
        <v>0</v>
      </c>
      <c r="W20" s="91">
        <f>O20+M20+N20</f>
        <v>12</v>
      </c>
      <c r="X20" s="694">
        <f>(O21+M21+N21)/(O20+M20+N20)</f>
        <v>0</v>
      </c>
      <c r="Y20" s="91">
        <f t="shared" ref="Y20:Y31" si="1">Q20+R20+P20</f>
        <v>16</v>
      </c>
      <c r="Z20" s="694">
        <f>(R21+Q21+P21)/(R20+Q20+P20)</f>
        <v>0</v>
      </c>
    </row>
    <row r="21" spans="3:26" ht="15" customHeight="1" x14ac:dyDescent="0.25">
      <c r="C21" s="692"/>
      <c r="D21" s="692"/>
      <c r="E21" s="692"/>
      <c r="F21" s="91" t="s">
        <v>80</v>
      </c>
      <c r="G21" s="91">
        <f>SUM('SG-SST'!O10:R10)</f>
        <v>0</v>
      </c>
      <c r="H21" s="91">
        <f>SUM('SG-SST'!S10:V10)</f>
        <v>0</v>
      </c>
      <c r="I21" s="91">
        <f>SUM('SG-SST'!W10:AA10)</f>
        <v>0</v>
      </c>
      <c r="J21" s="91">
        <f>SUM('SG-SST'!AB10:AE10)</f>
        <v>0</v>
      </c>
      <c r="K21" s="91">
        <f>SUM('SG-SST'!AF10:AI10)</f>
        <v>0</v>
      </c>
      <c r="L21" s="91">
        <f>SUM('SG-SST'!AJ10:AM10)</f>
        <v>0</v>
      </c>
      <c r="M21" s="91">
        <f>SUM('SG-SST'!AN10:AR10)</f>
        <v>0</v>
      </c>
      <c r="N21" s="91">
        <f>SUM('SG-SST'!AS10:AV10)</f>
        <v>0</v>
      </c>
      <c r="O21" s="91">
        <f>SUM('SG-SST'!AW10:AZ10)</f>
        <v>0</v>
      </c>
      <c r="P21" s="91">
        <f>SUM('SG-SST'!BA10:BD10)</f>
        <v>0</v>
      </c>
      <c r="Q21" s="91">
        <f>SUM('SG-SST'!BE10:BH10)</f>
        <v>0</v>
      </c>
      <c r="R21" s="386">
        <f>SUM('SG-SST'!BI10:BL10)</f>
        <v>0</v>
      </c>
      <c r="S21" s="390"/>
      <c r="T21" s="707"/>
      <c r="U21" s="390"/>
      <c r="V21" s="709"/>
      <c r="W21" s="97">
        <f t="shared" ref="W21:W31" si="2">O21+M21+N21</f>
        <v>0</v>
      </c>
      <c r="X21" s="695"/>
      <c r="Y21" s="97">
        <f t="shared" si="1"/>
        <v>0</v>
      </c>
      <c r="Z21" s="695"/>
    </row>
    <row r="22" spans="3:26" ht="15" customHeight="1" x14ac:dyDescent="0.25">
      <c r="C22" s="692" t="s">
        <v>509</v>
      </c>
      <c r="D22" s="692"/>
      <c r="E22" s="692"/>
      <c r="F22" s="90" t="s">
        <v>76</v>
      </c>
      <c r="G22" s="91">
        <f>SUM('SG-SST'!O103:R103)</f>
        <v>13</v>
      </c>
      <c r="H22" s="91">
        <f>SUM('SG-SST'!S103:V103)</f>
        <v>21</v>
      </c>
      <c r="I22" s="91">
        <f>SUM('SG-SST'!W11:AA11)</f>
        <v>0</v>
      </c>
      <c r="J22" s="91">
        <f>SUM('SG-SST'!AB103:AE103)</f>
        <v>23</v>
      </c>
      <c r="K22" s="91">
        <f>SUM('SG-SST'!AF103:AI103)</f>
        <v>20</v>
      </c>
      <c r="L22" s="91">
        <f>SUM('SG-SST'!AJ103:AM103)</f>
        <v>20</v>
      </c>
      <c r="M22" s="91">
        <f>SUM('SG-SST'!AN103:AR103)</f>
        <v>23</v>
      </c>
      <c r="N22" s="91">
        <f>SUM('SG-SST'!AS103:AV103)</f>
        <v>9</v>
      </c>
      <c r="O22" s="91">
        <f>SUM('SG-SST'!AW103:AZ103)</f>
        <v>12</v>
      </c>
      <c r="P22" s="91">
        <f>SUM('SG-SST'!BA103:BD103)</f>
        <v>17</v>
      </c>
      <c r="Q22" s="91">
        <f>SUM('SG-SST'!BE103:BH103)</f>
        <v>14</v>
      </c>
      <c r="R22" s="386">
        <f>SUM('SG-SST'!BI103:BL103)</f>
        <v>17</v>
      </c>
      <c r="S22" s="389"/>
      <c r="T22" s="707"/>
      <c r="U22" s="389"/>
      <c r="V22" s="708">
        <f>(J23+K23+L23)/(J22+K22+L22)</f>
        <v>0</v>
      </c>
      <c r="W22" s="91">
        <f t="shared" si="2"/>
        <v>44</v>
      </c>
      <c r="X22" s="694">
        <f>(O23+M23+N23)/(O22+M22+N22)</f>
        <v>0</v>
      </c>
      <c r="Y22" s="91">
        <f t="shared" si="1"/>
        <v>48</v>
      </c>
      <c r="Z22" s="694">
        <f>(R23+Q23+P23)/(R22+Q22+P22)</f>
        <v>0</v>
      </c>
    </row>
    <row r="23" spans="3:26" ht="15.75" customHeight="1" x14ac:dyDescent="0.25">
      <c r="C23" s="692"/>
      <c r="D23" s="692"/>
      <c r="E23" s="692"/>
      <c r="F23" s="90" t="s">
        <v>80</v>
      </c>
      <c r="G23" s="91">
        <f>SUM('SG-SST'!O104:R104)</f>
        <v>0</v>
      </c>
      <c r="H23" s="91">
        <f>SUM('SG-SST'!S104:V104)</f>
        <v>0</v>
      </c>
      <c r="I23" s="91">
        <f>SUM('SG-SST'!W12:AA12)</f>
        <v>0</v>
      </c>
      <c r="J23" s="91">
        <f>SUM('SG-SST'!AB104:AE104)</f>
        <v>0</v>
      </c>
      <c r="K23" s="91">
        <f>SUM('SG-SST'!AF104:AI104)</f>
        <v>0</v>
      </c>
      <c r="L23" s="91">
        <f>SUM('SG-SST'!AJ104:AM104)</f>
        <v>0</v>
      </c>
      <c r="M23" s="91">
        <f>SUM('SG-SST'!AN104:AR104)</f>
        <v>0</v>
      </c>
      <c r="N23" s="91">
        <f>SUM('SG-SST'!AS104:AV104)</f>
        <v>0</v>
      </c>
      <c r="O23" s="91">
        <f>SUM('SG-SST'!AW104:AZ104)</f>
        <v>0</v>
      </c>
      <c r="P23" s="91">
        <f>SUM('SG-SST'!BA104:BD104)</f>
        <v>0</v>
      </c>
      <c r="Q23" s="91">
        <f>SUM('SG-SST'!BE104:BH104)</f>
        <v>0</v>
      </c>
      <c r="R23" s="386">
        <f>SUM('SG-SST'!BI104:BL104)</f>
        <v>0</v>
      </c>
      <c r="S23" s="390"/>
      <c r="T23" s="707"/>
      <c r="U23" s="390"/>
      <c r="V23" s="709"/>
      <c r="W23" s="97">
        <f t="shared" si="2"/>
        <v>0</v>
      </c>
      <c r="X23" s="695"/>
      <c r="Y23" s="97">
        <f t="shared" si="1"/>
        <v>0</v>
      </c>
      <c r="Z23" s="695"/>
    </row>
    <row r="24" spans="3:26" ht="15.75" customHeight="1" x14ac:dyDescent="0.25">
      <c r="C24" s="692" t="s">
        <v>510</v>
      </c>
      <c r="D24" s="692"/>
      <c r="E24" s="692"/>
      <c r="F24" s="90" t="s">
        <v>76</v>
      </c>
      <c r="G24" s="91">
        <f>SUM('SG-SST'!O221:R221)</f>
        <v>22</v>
      </c>
      <c r="H24" s="91">
        <f>SUM('SG-SST'!S221:V221)</f>
        <v>38</v>
      </c>
      <c r="I24" s="91">
        <f>SUM('SG-SST'!W221:AA221)</f>
        <v>45</v>
      </c>
      <c r="J24" s="91">
        <f>SUM('SG-SST'!AB221:AE221)</f>
        <v>43</v>
      </c>
      <c r="K24" s="91">
        <f>SUM('SG-SST'!AF221:AI221)</f>
        <v>34</v>
      </c>
      <c r="L24" s="91">
        <f>SUM('SG-SST'!AJ221:AM221)</f>
        <v>37</v>
      </c>
      <c r="M24" s="91">
        <f>SUM('SG-SST'!AN221:AR221)</f>
        <v>50</v>
      </c>
      <c r="N24" s="91">
        <f>SUM('SG-SST'!AS221:AV221)</f>
        <v>20</v>
      </c>
      <c r="O24" s="91">
        <f>SUM('SG-SST'!AW221:AZ221)</f>
        <v>31</v>
      </c>
      <c r="P24" s="91">
        <f>SUM('SG-SST'!BA221:BD221)</f>
        <v>36</v>
      </c>
      <c r="Q24" s="91">
        <f>SUM('SG-SST'!BE221:BH221)</f>
        <v>36</v>
      </c>
      <c r="R24" s="386">
        <f>SUM('SG-SST'!BI221:BL221)</f>
        <v>34</v>
      </c>
      <c r="S24" s="389"/>
      <c r="T24" s="707"/>
      <c r="U24" s="389"/>
      <c r="V24" s="708">
        <f>(J25+K25+L25)/(J24+K24+L24)</f>
        <v>0</v>
      </c>
      <c r="W24" s="91">
        <f t="shared" si="2"/>
        <v>101</v>
      </c>
      <c r="X24" s="694">
        <f>(O25+M25+N25)/(O24+M24+N24)</f>
        <v>0</v>
      </c>
      <c r="Y24" s="91">
        <f t="shared" si="1"/>
        <v>106</v>
      </c>
      <c r="Z24" s="694" t="e">
        <f>(Q25+R25+P25)/(Q24+R24+P24)</f>
        <v>#REF!</v>
      </c>
    </row>
    <row r="25" spans="3:26" ht="15.75" customHeight="1" x14ac:dyDescent="0.25">
      <c r="C25" s="692"/>
      <c r="D25" s="692"/>
      <c r="E25" s="692"/>
      <c r="F25" s="90" t="s">
        <v>80</v>
      </c>
      <c r="G25" s="91">
        <f>SUM('SG-SST'!O222:R222)</f>
        <v>0</v>
      </c>
      <c r="H25" s="91">
        <f>SUM('SG-SST'!S222:V222)</f>
        <v>0</v>
      </c>
      <c r="I25" s="91">
        <f>SUM('SG-SST'!W222:AA222)</f>
        <v>0</v>
      </c>
      <c r="J25" s="91">
        <f>SUM('SG-SST'!AB222:AE222)</f>
        <v>0</v>
      </c>
      <c r="K25" s="91">
        <f>SUM('SG-SST'!AF222:AI222)</f>
        <v>0</v>
      </c>
      <c r="L25" s="91">
        <f>SUM('SG-SST'!AJ222:AM222)</f>
        <v>0</v>
      </c>
      <c r="M25" s="91">
        <f>SUM('SG-SST'!AN222:AR222)</f>
        <v>0</v>
      </c>
      <c r="N25" s="91">
        <f>SUM('SG-SST'!AS222:AV222)</f>
        <v>0</v>
      </c>
      <c r="O25" s="91">
        <f>SUM('SG-SST'!AW222:AZ222)</f>
        <v>0</v>
      </c>
      <c r="P25" s="91" t="e">
        <f>SUM('SG-SST'!BA222:BD222)</f>
        <v>#REF!</v>
      </c>
      <c r="Q25" s="91">
        <f>SUM('SG-SST'!BE222:BH222)</f>
        <v>0</v>
      </c>
      <c r="R25" s="386">
        <f>SUM('SG-SST'!BI222:BL222)</f>
        <v>0</v>
      </c>
      <c r="S25" s="390"/>
      <c r="T25" s="707"/>
      <c r="U25" s="390"/>
      <c r="V25" s="709"/>
      <c r="W25" s="97">
        <f t="shared" si="2"/>
        <v>0</v>
      </c>
      <c r="X25" s="695"/>
      <c r="Y25" s="97" t="e">
        <f t="shared" si="1"/>
        <v>#REF!</v>
      </c>
      <c r="Z25" s="695"/>
    </row>
    <row r="26" spans="3:26" ht="15.75" customHeight="1" x14ac:dyDescent="0.25">
      <c r="C26" s="692" t="s">
        <v>495</v>
      </c>
      <c r="D26" s="692"/>
      <c r="E26" s="692"/>
      <c r="F26" s="90" t="s">
        <v>76</v>
      </c>
      <c r="G26" s="91">
        <f>SUM('SG-SST'!O349:R349)</f>
        <v>9</v>
      </c>
      <c r="H26" s="91">
        <f>SUM('SG-SST'!S349:V349)</f>
        <v>15</v>
      </c>
      <c r="I26" s="91">
        <f>SUM('SG-SST'!W349:AA349)</f>
        <v>13</v>
      </c>
      <c r="J26" s="91">
        <f>SUM('SG-SST'!AB349:AE349)</f>
        <v>16</v>
      </c>
      <c r="K26" s="91">
        <f>SUM('SG-SST'!AF349:AI349)</f>
        <v>11</v>
      </c>
      <c r="L26" s="91">
        <f>SUM('SG-SST'!AJ349:AM349)</f>
        <v>15</v>
      </c>
      <c r="M26" s="91">
        <f>SUM('SG-SST'!AN349:AR349)</f>
        <v>12</v>
      </c>
      <c r="N26" s="91">
        <f>SUM('SG-SST'!AS349:AV349)</f>
        <v>17</v>
      </c>
      <c r="O26" s="91">
        <f>SUM('SG-SST'!AW349:AZ349)</f>
        <v>11</v>
      </c>
      <c r="P26" s="91">
        <f>SUM('SG-SST'!BA349:BD349)</f>
        <v>13</v>
      </c>
      <c r="Q26" s="91">
        <f>SUM('SG-SST'!BE349:BH349)</f>
        <v>12</v>
      </c>
      <c r="R26" s="386">
        <f>SUM('SG-SST'!BI349:BL349)</f>
        <v>15</v>
      </c>
      <c r="S26" s="389"/>
      <c r="T26" s="707"/>
      <c r="U26" s="389"/>
      <c r="V26" s="708">
        <f>(J27+K27+L27)/(J26+K26+L26)</f>
        <v>0</v>
      </c>
      <c r="W26" s="91">
        <f t="shared" si="2"/>
        <v>40</v>
      </c>
      <c r="X26" s="694">
        <f>(O27+M27+N27)/(O26+M26+N26)</f>
        <v>0</v>
      </c>
      <c r="Y26" s="91">
        <f t="shared" si="1"/>
        <v>40</v>
      </c>
      <c r="Z26" s="694">
        <f>(Q27+R27+P27)/(Q26+R26+P26)</f>
        <v>0</v>
      </c>
    </row>
    <row r="27" spans="3:26" ht="15" customHeight="1" x14ac:dyDescent="0.25">
      <c r="C27" s="692"/>
      <c r="D27" s="692"/>
      <c r="E27" s="692"/>
      <c r="F27" s="90" t="s">
        <v>80</v>
      </c>
      <c r="G27" s="91">
        <f>SUM('SG-SST'!O350:R350)</f>
        <v>0</v>
      </c>
      <c r="H27" s="91">
        <f>SUM('SG-SST'!S350:V350)</f>
        <v>0</v>
      </c>
      <c r="I27" s="91">
        <f>SUM('SG-SST'!W350:AA350)</f>
        <v>0</v>
      </c>
      <c r="J27" s="91">
        <f>SUM('SG-SST'!AB350:AE350)</f>
        <v>0</v>
      </c>
      <c r="K27" s="91">
        <f>SUM('SG-SST'!AF350:AI350)</f>
        <v>0</v>
      </c>
      <c r="L27" s="91">
        <f>SUM('SG-SST'!AJ350:AM350)</f>
        <v>0</v>
      </c>
      <c r="M27" s="91">
        <f>SUM('SG-SST'!AN350:AR350)</f>
        <v>0</v>
      </c>
      <c r="N27" s="91">
        <f>SUM('SG-SST'!AS350:AV350)</f>
        <v>0</v>
      </c>
      <c r="O27" s="91">
        <f>SUM('SG-SST'!AW350:AZ350)</f>
        <v>0</v>
      </c>
      <c r="P27" s="91">
        <f>SUM('SG-SST'!BA350:BD350)</f>
        <v>0</v>
      </c>
      <c r="Q27" s="91">
        <f>SUM('SG-SST'!BE350:BH350)</f>
        <v>0</v>
      </c>
      <c r="R27" s="386">
        <f>SUM('SG-SST'!BI350:BL350)</f>
        <v>0</v>
      </c>
      <c r="S27" s="390"/>
      <c r="T27" s="707"/>
      <c r="U27" s="390"/>
      <c r="V27" s="709"/>
      <c r="W27" s="97">
        <f t="shared" si="2"/>
        <v>0</v>
      </c>
      <c r="X27" s="695"/>
      <c r="Y27" s="97">
        <f t="shared" si="1"/>
        <v>0</v>
      </c>
      <c r="Z27" s="695"/>
    </row>
    <row r="28" spans="3:26" ht="15" customHeight="1" x14ac:dyDescent="0.25">
      <c r="C28" s="699" t="s">
        <v>427</v>
      </c>
      <c r="D28" s="700"/>
      <c r="E28" s="701"/>
      <c r="F28" s="90" t="s">
        <v>76</v>
      </c>
      <c r="G28" s="91">
        <f>SUM('SG-SST'!O401:R401)</f>
        <v>1</v>
      </c>
      <c r="H28" s="91">
        <f>SUM('SG-SST'!S401:V401)</f>
        <v>1</v>
      </c>
      <c r="I28" s="91">
        <f>SUM('SG-SST'!W401:AA401)</f>
        <v>0</v>
      </c>
      <c r="J28" s="91">
        <f>SUM('SG-SST'!AB401:AE401)</f>
        <v>1</v>
      </c>
      <c r="K28" s="91">
        <f>SUM('SG-SST'!AF401:AI401)</f>
        <v>1</v>
      </c>
      <c r="L28" s="91">
        <f>SUM('SG-SST'!AJ401:AM401)</f>
        <v>1</v>
      </c>
      <c r="M28" s="91">
        <f>SUM('SG-SST'!AN401:AR401)</f>
        <v>1</v>
      </c>
      <c r="N28" s="91">
        <f>SUM('SG-SST'!AS401:AV401)</f>
        <v>0</v>
      </c>
      <c r="O28" s="91">
        <f>SUM('SG-SST'!AW401:AZ401)</f>
        <v>1</v>
      </c>
      <c r="P28" s="91">
        <f>SUM('SG-SST'!BA401:BD401)</f>
        <v>1</v>
      </c>
      <c r="Q28" s="91">
        <f>SUM('SG-SST'!BE401:BH401)</f>
        <v>1</v>
      </c>
      <c r="R28" s="386">
        <f>SUM('SG-SST'!BI401:BL401)</f>
        <v>5</v>
      </c>
      <c r="S28" s="389"/>
      <c r="T28" s="707"/>
      <c r="U28" s="389"/>
      <c r="V28" s="708">
        <f>(J29+K29+L29)/(J28+K28+L28)</f>
        <v>0</v>
      </c>
      <c r="W28" s="91">
        <f t="shared" si="2"/>
        <v>2</v>
      </c>
      <c r="X28" s="694">
        <f>(O29+M29+N29)/(O28+M28+N28)</f>
        <v>0</v>
      </c>
      <c r="Y28" s="91">
        <f t="shared" si="1"/>
        <v>7</v>
      </c>
      <c r="Z28" s="694">
        <f>(Q29+R29+P29)/(Q28+R28+P28)</f>
        <v>0</v>
      </c>
    </row>
    <row r="29" spans="3:26" ht="15" customHeight="1" x14ac:dyDescent="0.25">
      <c r="C29" s="702"/>
      <c r="D29" s="703"/>
      <c r="E29" s="704"/>
      <c r="F29" s="90" t="s">
        <v>80</v>
      </c>
      <c r="G29" s="91">
        <f>SUM('SG-SST'!O402:R402)</f>
        <v>0</v>
      </c>
      <c r="H29" s="91">
        <f>SUM('SG-SST'!S402:V402)</f>
        <v>0</v>
      </c>
      <c r="I29" s="91">
        <f>SUM('SG-SST'!W402:AA402)</f>
        <v>0</v>
      </c>
      <c r="J29" s="91">
        <f>SUM('SG-SST'!AB402:AE402)</f>
        <v>0</v>
      </c>
      <c r="K29" s="91">
        <f>SUM('SG-SST'!AF402:AI402)</f>
        <v>0</v>
      </c>
      <c r="L29" s="91">
        <f>SUM('SG-SST'!AJ402:AM402)</f>
        <v>0</v>
      </c>
      <c r="M29" s="91">
        <f>SUM('SG-SST'!AN402:AR402)</f>
        <v>0</v>
      </c>
      <c r="N29" s="91">
        <f>SUM('SG-SST'!AS402:AV402)</f>
        <v>0</v>
      </c>
      <c r="O29" s="91">
        <f>SUM('SG-SST'!AW402:AZ402)</f>
        <v>0</v>
      </c>
      <c r="P29" s="91">
        <f>SUM('SG-SST'!BA402:BD402)</f>
        <v>0</v>
      </c>
      <c r="Q29" s="91">
        <f>SUM('SG-SST'!BE402:BH402)</f>
        <v>0</v>
      </c>
      <c r="R29" s="386">
        <f>SUM('SG-SST'!BI402:BL402)</f>
        <v>0</v>
      </c>
      <c r="S29" s="390"/>
      <c r="T29" s="707"/>
      <c r="U29" s="390"/>
      <c r="V29" s="709"/>
      <c r="W29" s="97">
        <f t="shared" si="2"/>
        <v>0</v>
      </c>
      <c r="X29" s="695"/>
      <c r="Y29" s="97">
        <f t="shared" si="1"/>
        <v>0</v>
      </c>
      <c r="Z29" s="695"/>
    </row>
    <row r="30" spans="3:26" ht="15" customHeight="1" x14ac:dyDescent="0.25">
      <c r="C30" s="692" t="s">
        <v>439</v>
      </c>
      <c r="D30" s="692"/>
      <c r="E30" s="692"/>
      <c r="F30" s="90" t="s">
        <v>76</v>
      </c>
      <c r="G30" s="91">
        <f>SUM('SG-SST'!O411:R411)</f>
        <v>0</v>
      </c>
      <c r="H30" s="91">
        <f>SUM('SG-SST'!S411:V411)</f>
        <v>0</v>
      </c>
      <c r="I30" s="91">
        <f>SUM('SG-SST'!W411:AA411)</f>
        <v>0</v>
      </c>
      <c r="J30" s="91">
        <f>SUM('SG-SST'!AB411:AE411)</f>
        <v>2</v>
      </c>
      <c r="K30" s="91">
        <f>SUM('SG-SST'!AF411:AI411)</f>
        <v>0</v>
      </c>
      <c r="L30" s="91">
        <f>SUM('SG-SST'!AJ411:AM411)</f>
        <v>0</v>
      </c>
      <c r="M30" s="91">
        <f>SUM('SG-SST'!AN411:AR411)</f>
        <v>2</v>
      </c>
      <c r="N30" s="91">
        <f>SUM('SG-SST'!AS411:AV411)</f>
        <v>0</v>
      </c>
      <c r="O30" s="91">
        <f>SUM('SG-SST'!AW411:AZ411)</f>
        <v>0</v>
      </c>
      <c r="P30" s="91">
        <f>SUM('SG-SST'!BA411:BD411)</f>
        <v>2</v>
      </c>
      <c r="Q30" s="91">
        <f>SUM('SG-SST'!BE411:BH411)</f>
        <v>0</v>
      </c>
      <c r="R30" s="386">
        <f>SUM('SG-SST'!BI411:BL411)</f>
        <v>2</v>
      </c>
      <c r="S30" s="389"/>
      <c r="T30" s="707"/>
      <c r="U30" s="389"/>
      <c r="V30" s="708">
        <f>(J33+H33+I33)/(J32+K32+L32)</f>
        <v>0</v>
      </c>
      <c r="W30" s="91">
        <f t="shared" si="2"/>
        <v>2</v>
      </c>
      <c r="X30" s="694">
        <f>(M33+N33+O33)/(M32+N32+O32)</f>
        <v>0</v>
      </c>
      <c r="Y30" s="91">
        <f t="shared" si="1"/>
        <v>4</v>
      </c>
      <c r="Z30" s="694" t="e">
        <f>(P33+Q33+R33)/(P32+Q32+R32)</f>
        <v>#REF!</v>
      </c>
    </row>
    <row r="31" spans="3:26" ht="15" customHeight="1" x14ac:dyDescent="0.25">
      <c r="C31" s="692"/>
      <c r="D31" s="692"/>
      <c r="E31" s="692"/>
      <c r="F31" s="90" t="s">
        <v>80</v>
      </c>
      <c r="G31" s="91">
        <f>SUM('SG-SST'!O412:R412)</f>
        <v>0</v>
      </c>
      <c r="H31" s="91">
        <f>SUM('SG-SST'!S412:V412)</f>
        <v>0</v>
      </c>
      <c r="I31" s="91">
        <f>SUM('SG-SST'!W412:AA412)</f>
        <v>0</v>
      </c>
      <c r="J31" s="91">
        <f>SUM('SG-SST'!AB412:AE412)</f>
        <v>0</v>
      </c>
      <c r="K31" s="91">
        <f>SUM('SG-SST'!AF412:AI412)</f>
        <v>0</v>
      </c>
      <c r="L31" s="91">
        <f>SUM('SG-SST'!AJ412:AM412)</f>
        <v>0</v>
      </c>
      <c r="M31" s="91">
        <f>SUM('SG-SST'!AN412:AR412)</f>
        <v>0</v>
      </c>
      <c r="N31" s="91">
        <f>SUM('SG-SST'!AS412:AV412)</f>
        <v>0</v>
      </c>
      <c r="O31" s="91">
        <f>SUM('SG-SST'!AW412:AZ412)</f>
        <v>0</v>
      </c>
      <c r="P31" s="91">
        <f>SUM('SG-SST'!BA412:BD412)</f>
        <v>0</v>
      </c>
      <c r="Q31" s="91">
        <f>SUM('SG-SST'!BE412:BH412)</f>
        <v>0</v>
      </c>
      <c r="R31" s="386">
        <f>SUM('SG-SST'!BI412:BL412)</f>
        <v>0</v>
      </c>
      <c r="S31" s="390"/>
      <c r="T31" s="707"/>
      <c r="U31" s="390"/>
      <c r="V31" s="709"/>
      <c r="W31" s="97">
        <f t="shared" si="2"/>
        <v>0</v>
      </c>
      <c r="X31" s="695"/>
      <c r="Y31" s="97">
        <f t="shared" si="1"/>
        <v>0</v>
      </c>
      <c r="Z31" s="695"/>
    </row>
    <row r="32" spans="3:26" ht="15" customHeight="1" x14ac:dyDescent="0.25">
      <c r="C32" s="698" t="s">
        <v>448</v>
      </c>
      <c r="D32" s="698"/>
      <c r="E32" s="698"/>
      <c r="F32" s="698"/>
      <c r="G32" s="88">
        <f t="shared" ref="G32:R33" si="3">G20+G22+G24+G26+G28+G30</f>
        <v>50</v>
      </c>
      <c r="H32" s="88">
        <f t="shared" si="3"/>
        <v>77</v>
      </c>
      <c r="I32" s="88">
        <f t="shared" si="3"/>
        <v>66</v>
      </c>
      <c r="J32" s="88">
        <f t="shared" si="3"/>
        <v>90</v>
      </c>
      <c r="K32" s="88">
        <f t="shared" si="3"/>
        <v>71</v>
      </c>
      <c r="L32" s="88">
        <f t="shared" si="3"/>
        <v>78</v>
      </c>
      <c r="M32" s="88">
        <f t="shared" si="3"/>
        <v>93</v>
      </c>
      <c r="N32" s="88">
        <f t="shared" si="3"/>
        <v>50</v>
      </c>
      <c r="O32" s="88">
        <f t="shared" si="3"/>
        <v>58</v>
      </c>
      <c r="P32" s="88">
        <f t="shared" si="3"/>
        <v>71</v>
      </c>
      <c r="Q32" s="88">
        <f t="shared" si="3"/>
        <v>68</v>
      </c>
      <c r="R32" s="387">
        <f t="shared" si="3"/>
        <v>82</v>
      </c>
    </row>
    <row r="33" spans="3:18" ht="15" customHeight="1" x14ac:dyDescent="0.25">
      <c r="C33" s="698" t="s">
        <v>450</v>
      </c>
      <c r="D33" s="698"/>
      <c r="E33" s="698"/>
      <c r="F33" s="698"/>
      <c r="G33" s="88">
        <f t="shared" si="3"/>
        <v>0</v>
      </c>
      <c r="H33" s="88">
        <f t="shared" si="3"/>
        <v>0</v>
      </c>
      <c r="I33" s="88">
        <f t="shared" si="3"/>
        <v>0</v>
      </c>
      <c r="J33" s="88">
        <f t="shared" si="3"/>
        <v>0</v>
      </c>
      <c r="K33" s="88">
        <f t="shared" si="3"/>
        <v>0</v>
      </c>
      <c r="L33" s="88">
        <f t="shared" si="3"/>
        <v>0</v>
      </c>
      <c r="M33" s="88">
        <f t="shared" si="3"/>
        <v>0</v>
      </c>
      <c r="N33" s="88">
        <f t="shared" si="3"/>
        <v>0</v>
      </c>
      <c r="O33" s="88">
        <f t="shared" si="3"/>
        <v>0</v>
      </c>
      <c r="P33" s="88" t="e">
        <f t="shared" si="3"/>
        <v>#REF!</v>
      </c>
      <c r="Q33" s="88">
        <f t="shared" si="3"/>
        <v>0</v>
      </c>
      <c r="R33" s="387">
        <f t="shared" si="3"/>
        <v>0</v>
      </c>
    </row>
    <row r="34" spans="3:18" ht="15" customHeight="1" x14ac:dyDescent="0.25">
      <c r="C34" s="698" t="s">
        <v>511</v>
      </c>
      <c r="D34" s="698"/>
      <c r="E34" s="698"/>
      <c r="F34" s="698"/>
      <c r="G34" s="87">
        <f t="shared" ref="G34:R34" si="4">G33/G32</f>
        <v>0</v>
      </c>
      <c r="H34" s="93">
        <f t="shared" si="4"/>
        <v>0</v>
      </c>
      <c r="I34" s="93">
        <f t="shared" si="4"/>
        <v>0</v>
      </c>
      <c r="J34" s="93">
        <f t="shared" si="4"/>
        <v>0</v>
      </c>
      <c r="K34" s="93">
        <f t="shared" si="4"/>
        <v>0</v>
      </c>
      <c r="L34" s="93">
        <f t="shared" si="4"/>
        <v>0</v>
      </c>
      <c r="M34" s="93">
        <f t="shared" si="4"/>
        <v>0</v>
      </c>
      <c r="N34" s="93">
        <f t="shared" si="4"/>
        <v>0</v>
      </c>
      <c r="O34" s="121">
        <f t="shared" si="4"/>
        <v>0</v>
      </c>
      <c r="P34" s="111" t="e">
        <f t="shared" si="4"/>
        <v>#REF!</v>
      </c>
      <c r="Q34" s="121">
        <f t="shared" si="4"/>
        <v>0</v>
      </c>
      <c r="R34" s="388">
        <f t="shared" si="4"/>
        <v>0</v>
      </c>
    </row>
    <row r="35" spans="3:18" ht="15" customHeight="1" x14ac:dyDescent="0.25"/>
    <row r="36" spans="3:18" ht="15" customHeight="1" x14ac:dyDescent="0.25"/>
    <row r="37" spans="3:18" ht="15" customHeight="1" x14ac:dyDescent="0.25">
      <c r="D37" s="705" t="s">
        <v>512</v>
      </c>
      <c r="E37" s="705"/>
      <c r="F37" s="705"/>
      <c r="G37" s="705"/>
    </row>
    <row r="38" spans="3:18" ht="24.75" customHeight="1" x14ac:dyDescent="0.25">
      <c r="C38" s="96" t="s">
        <v>513</v>
      </c>
      <c r="D38" s="94" t="s">
        <v>514</v>
      </c>
      <c r="E38" s="94" t="s">
        <v>515</v>
      </c>
      <c r="F38" s="94" t="s">
        <v>516</v>
      </c>
      <c r="G38" s="94" t="s">
        <v>517</v>
      </c>
    </row>
    <row r="39" spans="3:18" ht="33" customHeight="1" x14ac:dyDescent="0.25">
      <c r="C39" s="95" t="s">
        <v>508</v>
      </c>
      <c r="D39" s="103">
        <f>T20</f>
        <v>0</v>
      </c>
      <c r="E39" s="103">
        <f>V20</f>
        <v>0</v>
      </c>
      <c r="F39" s="103">
        <f>X20</f>
        <v>0</v>
      </c>
      <c r="G39" s="103">
        <f>Z20</f>
        <v>0</v>
      </c>
    </row>
    <row r="40" spans="3:18" ht="33" customHeight="1" x14ac:dyDescent="0.25">
      <c r="C40" s="95" t="s">
        <v>509</v>
      </c>
      <c r="D40" s="103">
        <f>T22</f>
        <v>0</v>
      </c>
      <c r="E40" s="103">
        <f>V22</f>
        <v>0</v>
      </c>
      <c r="F40" s="103">
        <f>X22</f>
        <v>0</v>
      </c>
      <c r="G40" s="103">
        <f>Z22</f>
        <v>0</v>
      </c>
    </row>
    <row r="41" spans="3:18" ht="33" customHeight="1" x14ac:dyDescent="0.25">
      <c r="C41" s="95" t="s">
        <v>510</v>
      </c>
      <c r="D41" s="103">
        <f>T24</f>
        <v>0</v>
      </c>
      <c r="E41" s="103">
        <f>V24</f>
        <v>0</v>
      </c>
      <c r="F41" s="103">
        <f>X24</f>
        <v>0</v>
      </c>
      <c r="G41" s="103" t="e">
        <f>Z24</f>
        <v>#REF!</v>
      </c>
    </row>
    <row r="42" spans="3:18" ht="33" customHeight="1" x14ac:dyDescent="0.25">
      <c r="C42" s="95" t="s">
        <v>495</v>
      </c>
      <c r="D42" s="103">
        <f>T26</f>
        <v>0</v>
      </c>
      <c r="E42" s="103">
        <f>V26</f>
        <v>0</v>
      </c>
      <c r="F42" s="103">
        <f>X26</f>
        <v>0</v>
      </c>
      <c r="G42" s="103">
        <f>Z26</f>
        <v>0</v>
      </c>
    </row>
    <row r="43" spans="3:18" ht="33" customHeight="1" x14ac:dyDescent="0.25">
      <c r="C43" s="95" t="s">
        <v>427</v>
      </c>
      <c r="D43" s="103">
        <f>T27</f>
        <v>0</v>
      </c>
      <c r="E43" s="103">
        <f>V28</f>
        <v>0</v>
      </c>
      <c r="F43" s="103">
        <f>X28</f>
        <v>0</v>
      </c>
      <c r="G43" s="103">
        <f>Z28</f>
        <v>0</v>
      </c>
    </row>
    <row r="44" spans="3:18" ht="33" customHeight="1" x14ac:dyDescent="0.25">
      <c r="C44" s="95" t="s">
        <v>439</v>
      </c>
      <c r="D44" s="103">
        <f>T30</f>
        <v>0</v>
      </c>
      <c r="E44" s="103">
        <f>V30</f>
        <v>0</v>
      </c>
      <c r="F44" s="103">
        <f>X30</f>
        <v>0</v>
      </c>
      <c r="G44" s="103" t="e">
        <f>Z30</f>
        <v>#REF!</v>
      </c>
    </row>
    <row r="45" spans="3:18" ht="21" customHeight="1" x14ac:dyDescent="0.25">
      <c r="C45" s="118" t="s">
        <v>448</v>
      </c>
      <c r="D45" s="119">
        <f>SUM('SG-SST'!O421:AA421)</f>
        <v>220</v>
      </c>
      <c r="E45" s="119">
        <f>SUM('SG-SST'!AB421:AM421)</f>
        <v>240</v>
      </c>
      <c r="F45" s="119">
        <f>SUM('SG-SST'!AN421:AZ421)</f>
        <v>168</v>
      </c>
      <c r="G45" s="119">
        <f>SUM('SG-SST'!BA421:BL421)</f>
        <v>222</v>
      </c>
    </row>
    <row r="46" spans="3:18" ht="15.75" customHeight="1" x14ac:dyDescent="0.25">
      <c r="C46" s="118" t="s">
        <v>450</v>
      </c>
      <c r="D46" s="119">
        <f>SUM('SG-SST'!O422:AA422)</f>
        <v>0</v>
      </c>
      <c r="E46" s="119">
        <f>SUM('SG-SST'!AB422:AM422)</f>
        <v>0</v>
      </c>
      <c r="F46" s="119">
        <f>SUM('SG-SST'!AN422:AZ422)</f>
        <v>0</v>
      </c>
      <c r="G46" s="119">
        <f>SUM('SG-SST'!BA422:BL422)</f>
        <v>0</v>
      </c>
    </row>
    <row r="47" spans="3:18" x14ac:dyDescent="0.25">
      <c r="C47" s="118" t="s">
        <v>518</v>
      </c>
      <c r="D47" s="119">
        <f>(D46/D45)*100</f>
        <v>0</v>
      </c>
      <c r="E47" s="119">
        <f>(E46/E45)*100</f>
        <v>0</v>
      </c>
      <c r="F47" s="122">
        <f>(F46/F45)*100</f>
        <v>0</v>
      </c>
      <c r="G47" s="119">
        <f>(G46/G45)*100</f>
        <v>0</v>
      </c>
    </row>
    <row r="48" spans="3:18" ht="15" customHeight="1" x14ac:dyDescent="0.25">
      <c r="C48" s="118" t="s">
        <v>519</v>
      </c>
      <c r="D48" s="286">
        <v>0.95</v>
      </c>
      <c r="E48" s="286">
        <v>0.95</v>
      </c>
      <c r="F48" s="286">
        <v>0.95</v>
      </c>
      <c r="G48" s="286">
        <v>0.95</v>
      </c>
    </row>
    <row r="49" spans="3:20" ht="15" customHeight="1" x14ac:dyDescent="0.25">
      <c r="C49" s="117"/>
      <c r="D49" s="116"/>
      <c r="E49" s="116"/>
    </row>
    <row r="50" spans="3:20" ht="22.5" customHeight="1" x14ac:dyDescent="0.25">
      <c r="C50" s="706" t="s">
        <v>520</v>
      </c>
      <c r="D50" s="706"/>
      <c r="E50" s="706"/>
    </row>
    <row r="51" spans="3:20" ht="36.75" customHeight="1" x14ac:dyDescent="0.25">
      <c r="C51" s="106" t="s">
        <v>521</v>
      </c>
      <c r="D51" s="107" t="s">
        <v>459</v>
      </c>
      <c r="E51" s="106" t="s">
        <v>460</v>
      </c>
      <c r="F51" s="114" t="s">
        <v>461</v>
      </c>
      <c r="G51" s="106" t="s">
        <v>462</v>
      </c>
      <c r="H51" s="107" t="s">
        <v>463</v>
      </c>
      <c r="I51" s="114" t="s">
        <v>464</v>
      </c>
      <c r="J51" s="106" t="s">
        <v>465</v>
      </c>
      <c r="K51" s="106" t="s">
        <v>466</v>
      </c>
      <c r="L51" s="115" t="s">
        <v>467</v>
      </c>
      <c r="M51" s="106" t="s">
        <v>468</v>
      </c>
      <c r="N51" s="106" t="s">
        <v>469</v>
      </c>
      <c r="O51" s="106" t="s">
        <v>470</v>
      </c>
      <c r="P51" s="399" t="s">
        <v>528</v>
      </c>
      <c r="Q51" s="400" t="s">
        <v>529</v>
      </c>
      <c r="R51" s="401" t="s">
        <v>530</v>
      </c>
      <c r="S51" s="402" t="s">
        <v>531</v>
      </c>
      <c r="T51" s="107">
        <v>2024</v>
      </c>
    </row>
    <row r="52" spans="3:20" ht="30.75" customHeight="1" x14ac:dyDescent="0.25">
      <c r="C52" s="104" t="s">
        <v>532</v>
      </c>
      <c r="D52" s="403"/>
      <c r="E52" s="403"/>
      <c r="F52" s="404"/>
      <c r="G52" s="404"/>
      <c r="H52" s="404"/>
      <c r="I52" s="404"/>
      <c r="J52" s="404"/>
      <c r="K52" s="404"/>
      <c r="L52" s="404"/>
      <c r="M52" s="404"/>
      <c r="N52" s="404"/>
      <c r="O52" s="404"/>
      <c r="P52" s="406">
        <f>SUM(D52:F52)</f>
        <v>0</v>
      </c>
      <c r="Q52" s="407">
        <f>SUM(G52:I52)</f>
        <v>0</v>
      </c>
      <c r="R52" s="408">
        <f>SUM(J52:L52)</f>
        <v>0</v>
      </c>
      <c r="S52" s="409">
        <f>SUM(M52:O52)</f>
        <v>0</v>
      </c>
      <c r="T52" s="410">
        <f>+P52+Q52+R52+S52</f>
        <v>0</v>
      </c>
    </row>
    <row r="53" spans="3:20" ht="30.75" customHeight="1" x14ac:dyDescent="0.25">
      <c r="C53" s="105" t="s">
        <v>525</v>
      </c>
      <c r="D53" s="403"/>
      <c r="E53" s="403"/>
      <c r="F53" s="404"/>
      <c r="G53" s="404"/>
      <c r="H53" s="404"/>
      <c r="I53" s="404"/>
      <c r="J53" s="404"/>
      <c r="K53" s="404"/>
      <c r="L53" s="404"/>
      <c r="M53" s="404"/>
      <c r="N53" s="404"/>
      <c r="O53" s="404"/>
      <c r="P53" s="406">
        <f>SUM(D53:F53)</f>
        <v>0</v>
      </c>
      <c r="Q53" s="407">
        <f>SUM(G53:I53)</f>
        <v>0</v>
      </c>
      <c r="R53" s="408">
        <f>SUM(J53:L53)</f>
        <v>0</v>
      </c>
      <c r="S53" s="409">
        <f>SUM(M53:O53)</f>
        <v>0</v>
      </c>
      <c r="T53" s="410">
        <f>+P53+Q53+R53+S53</f>
        <v>0</v>
      </c>
    </row>
    <row r="54" spans="3:20" ht="30.75" customHeight="1" x14ac:dyDescent="0.25">
      <c r="C54" s="105" t="s">
        <v>526</v>
      </c>
      <c r="D54" s="403"/>
      <c r="E54" s="403"/>
      <c r="F54" s="404"/>
      <c r="G54" s="404"/>
      <c r="H54" s="404"/>
      <c r="I54" s="404"/>
      <c r="J54" s="404"/>
      <c r="K54" s="404"/>
      <c r="L54" s="404"/>
      <c r="M54" s="404"/>
      <c r="N54" s="404"/>
      <c r="O54" s="404"/>
      <c r="P54" s="406">
        <f>SUM(D54:F54)</f>
        <v>0</v>
      </c>
      <c r="Q54" s="407">
        <f>SUM(G54:I54)</f>
        <v>0</v>
      </c>
      <c r="R54" s="408">
        <f>SUM(J54:L54)</f>
        <v>0</v>
      </c>
      <c r="S54" s="409">
        <f>SUM(M54:O54)</f>
        <v>0</v>
      </c>
      <c r="T54" s="410">
        <f>+P54+Q54+R54+S54</f>
        <v>0</v>
      </c>
    </row>
    <row r="55" spans="3:20" ht="30.75" customHeight="1" x14ac:dyDescent="0.25">
      <c r="C55" s="105" t="s">
        <v>533</v>
      </c>
      <c r="D55" s="403"/>
      <c r="E55" s="403"/>
      <c r="F55" s="404"/>
      <c r="G55" s="404"/>
      <c r="H55" s="404"/>
      <c r="I55" s="404"/>
      <c r="J55" s="404"/>
      <c r="K55" s="404"/>
      <c r="L55" s="404"/>
      <c r="M55" s="404"/>
      <c r="N55" s="405"/>
      <c r="O55" s="404"/>
      <c r="P55" s="406">
        <f>SUM(D55:F55)</f>
        <v>0</v>
      </c>
      <c r="Q55" s="407">
        <f>SUM(G55:I55)</f>
        <v>0</v>
      </c>
      <c r="R55" s="408">
        <f>SUM(J55:L55)</f>
        <v>0</v>
      </c>
      <c r="S55" s="409">
        <f>SUM(M55:O55)</f>
        <v>0</v>
      </c>
      <c r="T55" s="410">
        <f>+P55+Q55+R55+S55</f>
        <v>0</v>
      </c>
    </row>
    <row r="56" spans="3:20" ht="24.75" customHeight="1" x14ac:dyDescent="0.25">
      <c r="C56" s="339" t="s">
        <v>534</v>
      </c>
      <c r="D56" s="404"/>
      <c r="E56" s="404"/>
      <c r="F56" s="404"/>
      <c r="G56" s="404"/>
      <c r="H56" s="404"/>
      <c r="I56" s="404"/>
      <c r="J56" s="404"/>
      <c r="K56" s="404"/>
      <c r="L56" s="404"/>
      <c r="M56" s="404"/>
      <c r="N56" s="404"/>
      <c r="O56" s="404"/>
      <c r="P56" s="406">
        <f>SUM(D56:G56)</f>
        <v>0</v>
      </c>
      <c r="Q56" s="407">
        <f>SUM(G56:I56)</f>
        <v>0</v>
      </c>
      <c r="R56" s="408">
        <f>SUM(I56:L56)</f>
        <v>0</v>
      </c>
      <c r="S56" s="409">
        <f>SUM(M56:O56)</f>
        <v>0</v>
      </c>
      <c r="T56" s="410">
        <f>+P56+Q56+R56+S56</f>
        <v>0</v>
      </c>
    </row>
    <row r="57" spans="3:20" ht="15" customHeight="1" x14ac:dyDescent="0.25">
      <c r="I57" s="262"/>
      <c r="J57" s="262"/>
      <c r="K57" s="262"/>
      <c r="L57" s="262"/>
    </row>
    <row r="58" spans="3:20" ht="15" customHeight="1" x14ac:dyDescent="0.25">
      <c r="C58" s="359" t="s">
        <v>535</v>
      </c>
      <c r="D58" s="107" t="s">
        <v>459</v>
      </c>
      <c r="E58" s="106" t="s">
        <v>460</v>
      </c>
      <c r="F58" s="114" t="s">
        <v>461</v>
      </c>
      <c r="G58" s="106" t="s">
        <v>462</v>
      </c>
      <c r="H58" s="107" t="s">
        <v>463</v>
      </c>
      <c r="I58" s="114" t="s">
        <v>464</v>
      </c>
      <c r="J58" s="106" t="s">
        <v>465</v>
      </c>
      <c r="K58" s="106" t="s">
        <v>466</v>
      </c>
      <c r="L58" s="115" t="s">
        <v>467</v>
      </c>
      <c r="M58" s="106" t="s">
        <v>468</v>
      </c>
      <c r="N58" s="106" t="s">
        <v>469</v>
      </c>
      <c r="O58" s="106" t="s">
        <v>470</v>
      </c>
    </row>
    <row r="59" spans="3:20" ht="15" customHeight="1" x14ac:dyDescent="0.25">
      <c r="D59" s="45"/>
      <c r="E59" s="45"/>
      <c r="F59" s="45"/>
      <c r="G59" s="45"/>
      <c r="H59" s="352"/>
      <c r="I59" s="45"/>
      <c r="J59" s="45"/>
      <c r="K59" s="45"/>
      <c r="L59" s="392"/>
      <c r="M59" s="392"/>
      <c r="N59" s="392"/>
      <c r="O59" s="45"/>
      <c r="R59" s="263"/>
    </row>
    <row r="60" spans="3:20" ht="15" customHeight="1" x14ac:dyDescent="0.25"/>
    <row r="61" spans="3:20" ht="15" customHeight="1" x14ac:dyDescent="0.25">
      <c r="C61" s="359" t="s">
        <v>536</v>
      </c>
      <c r="D61" s="107" t="s">
        <v>459</v>
      </c>
      <c r="E61" s="106" t="s">
        <v>460</v>
      </c>
      <c r="F61" s="114" t="s">
        <v>461</v>
      </c>
      <c r="G61" s="106" t="s">
        <v>462</v>
      </c>
      <c r="H61" s="107" t="s">
        <v>463</v>
      </c>
      <c r="I61" s="114" t="s">
        <v>464</v>
      </c>
      <c r="J61" s="106" t="s">
        <v>465</v>
      </c>
      <c r="K61" s="106" t="s">
        <v>466</v>
      </c>
      <c r="L61" s="115" t="s">
        <v>467</v>
      </c>
      <c r="M61" s="106" t="s">
        <v>468</v>
      </c>
      <c r="N61" s="106" t="s">
        <v>469</v>
      </c>
      <c r="O61" s="106" t="s">
        <v>470</v>
      </c>
    </row>
    <row r="62" spans="3:20" ht="15" customHeight="1" x14ac:dyDescent="0.25">
      <c r="C62" t="s">
        <v>537</v>
      </c>
      <c r="D62" s="367"/>
      <c r="E62" s="367"/>
      <c r="F62" s="367"/>
      <c r="G62" s="367"/>
      <c r="H62" s="367"/>
      <c r="I62" s="367"/>
      <c r="J62" s="367"/>
      <c r="K62" s="367"/>
      <c r="L62" s="367"/>
      <c r="M62" s="367"/>
      <c r="N62" s="367"/>
      <c r="O62" s="88"/>
    </row>
    <row r="63" spans="3:20" ht="15" customHeight="1" x14ac:dyDescent="0.25">
      <c r="C63" t="s">
        <v>538</v>
      </c>
      <c r="D63" s="35"/>
      <c r="E63" s="35"/>
      <c r="F63" s="35"/>
      <c r="G63" s="35"/>
      <c r="H63" s="35"/>
      <c r="I63" s="35"/>
      <c r="J63" s="35"/>
      <c r="K63" s="35"/>
      <c r="L63" s="35"/>
      <c r="M63" s="35"/>
      <c r="N63" s="35"/>
      <c r="O63" s="35"/>
      <c r="S63" s="391"/>
    </row>
    <row r="64" spans="3:20" x14ac:dyDescent="0.25">
      <c r="C64" t="s">
        <v>539</v>
      </c>
      <c r="D64" s="261"/>
      <c r="E64" s="35"/>
      <c r="F64" s="35"/>
      <c r="G64" s="35"/>
      <c r="H64" s="35"/>
      <c r="I64" s="35"/>
      <c r="J64" s="35"/>
      <c r="K64" s="35"/>
      <c r="L64" s="35"/>
      <c r="M64" s="35"/>
      <c r="N64" s="35"/>
      <c r="O64" s="35"/>
    </row>
    <row r="65" spans="3:21" ht="15" customHeight="1" x14ac:dyDescent="0.25">
      <c r="C65" t="s">
        <v>540</v>
      </c>
      <c r="D65" s="35"/>
      <c r="E65" s="35"/>
      <c r="F65" s="35"/>
      <c r="G65" s="35"/>
      <c r="H65" s="35"/>
      <c r="I65" s="35"/>
      <c r="J65" s="35"/>
      <c r="K65" s="35"/>
      <c r="L65" s="35"/>
      <c r="M65" s="35"/>
      <c r="N65" s="35"/>
      <c r="O65" s="35"/>
    </row>
    <row r="66" spans="3:21" x14ac:dyDescent="0.25">
      <c r="C66" t="s">
        <v>541</v>
      </c>
      <c r="D66" s="35"/>
      <c r="E66" s="35"/>
      <c r="F66" s="35"/>
      <c r="G66" s="35"/>
      <c r="H66" s="35"/>
      <c r="I66" s="35"/>
      <c r="J66" s="35"/>
      <c r="K66" s="35"/>
      <c r="L66" s="35"/>
      <c r="M66" s="35"/>
      <c r="N66" s="35"/>
      <c r="O66" s="35"/>
    </row>
    <row r="67" spans="3:21" ht="15" customHeight="1" x14ac:dyDescent="0.25">
      <c r="C67" s="363" t="s">
        <v>542</v>
      </c>
      <c r="D67" s="366">
        <f>D62-D65</f>
        <v>0</v>
      </c>
      <c r="E67" s="366">
        <f t="shared" ref="E67:O67" si="5">E62-E65</f>
        <v>0</v>
      </c>
      <c r="F67" s="366">
        <f t="shared" si="5"/>
        <v>0</v>
      </c>
      <c r="G67" s="366">
        <f t="shared" si="5"/>
        <v>0</v>
      </c>
      <c r="H67" s="366">
        <f t="shared" si="5"/>
        <v>0</v>
      </c>
      <c r="I67" s="366">
        <f t="shared" si="5"/>
        <v>0</v>
      </c>
      <c r="J67" s="366">
        <f t="shared" si="5"/>
        <v>0</v>
      </c>
      <c r="K67" s="366">
        <f t="shared" si="5"/>
        <v>0</v>
      </c>
      <c r="L67" s="366">
        <f t="shared" si="5"/>
        <v>0</v>
      </c>
      <c r="M67" s="366">
        <f>M62-M65</f>
        <v>0</v>
      </c>
      <c r="N67" s="366">
        <f t="shared" si="5"/>
        <v>0</v>
      </c>
      <c r="O67" s="366">
        <f t="shared" si="5"/>
        <v>0</v>
      </c>
    </row>
    <row r="69" spans="3:21" x14ac:dyDescent="0.25">
      <c r="O69" s="263"/>
    </row>
    <row r="70" spans="3:21" x14ac:dyDescent="0.25">
      <c r="C70" s="358" t="s">
        <v>543</v>
      </c>
      <c r="D70" s="107" t="s">
        <v>459</v>
      </c>
      <c r="E70" s="106" t="s">
        <v>460</v>
      </c>
      <c r="F70" s="114" t="s">
        <v>461</v>
      </c>
      <c r="G70" s="106" t="s">
        <v>462</v>
      </c>
      <c r="H70" s="107" t="s">
        <v>463</v>
      </c>
      <c r="I70" s="114" t="s">
        <v>464</v>
      </c>
      <c r="J70" s="373" t="s">
        <v>465</v>
      </c>
      <c r="K70" s="106" t="s">
        <v>466</v>
      </c>
      <c r="L70" s="115" t="s">
        <v>467</v>
      </c>
      <c r="M70" s="106" t="s">
        <v>468</v>
      </c>
      <c r="N70" s="106" t="s">
        <v>469</v>
      </c>
      <c r="O70" s="106" t="s">
        <v>470</v>
      </c>
    </row>
    <row r="71" spans="3:21" ht="15.75" x14ac:dyDescent="0.25">
      <c r="C71" t="s">
        <v>544</v>
      </c>
      <c r="D71" s="35"/>
      <c r="E71" s="35"/>
      <c r="F71" s="35"/>
      <c r="G71" s="35"/>
      <c r="H71" s="35"/>
      <c r="I71" s="371"/>
      <c r="J71" s="375"/>
      <c r="K71" s="372"/>
      <c r="L71" s="35"/>
      <c r="M71" s="35"/>
      <c r="N71" s="35"/>
      <c r="O71" s="35"/>
    </row>
    <row r="72" spans="3:21" ht="15.75" x14ac:dyDescent="0.25">
      <c r="C72" t="s">
        <v>545</v>
      </c>
      <c r="D72" s="35"/>
      <c r="E72" s="35"/>
      <c r="F72" s="376"/>
      <c r="G72" s="376"/>
      <c r="H72" s="376"/>
      <c r="I72" s="377"/>
      <c r="J72" s="378"/>
      <c r="K72" s="379"/>
      <c r="L72" s="376"/>
      <c r="M72" s="376"/>
      <c r="N72" s="376"/>
      <c r="O72" s="376"/>
    </row>
    <row r="73" spans="3:21" x14ac:dyDescent="0.25">
      <c r="C73" t="s">
        <v>546</v>
      </c>
      <c r="D73" s="376"/>
      <c r="E73" s="376"/>
      <c r="F73" s="35"/>
      <c r="G73" s="35"/>
      <c r="H73" s="35"/>
      <c r="I73" s="371"/>
      <c r="J73" s="397"/>
      <c r="K73" s="372"/>
      <c r="L73" s="35"/>
      <c r="M73" s="35"/>
      <c r="N73" s="35"/>
      <c r="O73" s="35"/>
    </row>
    <row r="74" spans="3:21" x14ac:dyDescent="0.25">
      <c r="C74" t="s">
        <v>547</v>
      </c>
      <c r="D74" s="35"/>
      <c r="E74" s="35"/>
      <c r="F74" s="35"/>
      <c r="G74" s="35"/>
      <c r="H74" s="35"/>
      <c r="I74" s="371"/>
      <c r="J74" s="397"/>
      <c r="K74" s="372"/>
      <c r="L74" s="35"/>
      <c r="M74" s="35"/>
      <c r="N74" s="35"/>
      <c r="O74" s="35"/>
      <c r="R74" s="411"/>
      <c r="S74" s="1"/>
      <c r="T74" s="1"/>
      <c r="U74" s="1"/>
    </row>
    <row r="75" spans="3:21" x14ac:dyDescent="0.25">
      <c r="C75" t="s">
        <v>548</v>
      </c>
      <c r="D75" s="35"/>
      <c r="E75" s="35"/>
      <c r="F75" s="35"/>
      <c r="G75" s="35"/>
      <c r="H75" s="35"/>
      <c r="I75" s="371"/>
      <c r="J75" s="397"/>
      <c r="K75" s="372"/>
      <c r="L75" s="35"/>
      <c r="M75" s="35"/>
      <c r="N75" s="35"/>
      <c r="O75" s="35"/>
    </row>
    <row r="76" spans="3:21" x14ac:dyDescent="0.25">
      <c r="C76" t="s">
        <v>549</v>
      </c>
      <c r="D76" s="35"/>
      <c r="E76" s="35"/>
      <c r="F76" s="35"/>
      <c r="G76" s="35"/>
      <c r="H76" s="35"/>
      <c r="I76" s="371"/>
      <c r="J76" s="397"/>
      <c r="K76" s="372"/>
      <c r="L76" s="393"/>
      <c r="M76" s="393"/>
      <c r="N76" s="393"/>
      <c r="O76" s="393"/>
    </row>
    <row r="77" spans="3:21" ht="15.75" x14ac:dyDescent="0.25">
      <c r="C77" t="s">
        <v>550</v>
      </c>
      <c r="D77" s="393"/>
      <c r="E77" s="393"/>
      <c r="F77" s="393"/>
      <c r="G77" s="393"/>
      <c r="H77" s="393"/>
      <c r="I77" s="394"/>
      <c r="J77" s="395"/>
      <c r="K77" s="396"/>
      <c r="L77" s="398"/>
      <c r="M77" s="398"/>
      <c r="N77" s="398"/>
      <c r="O77" s="35"/>
    </row>
    <row r="78" spans="3:21" x14ac:dyDescent="0.25">
      <c r="C78" t="s">
        <v>551</v>
      </c>
      <c r="D78" s="35"/>
      <c r="E78" s="35"/>
      <c r="F78" s="35"/>
      <c r="G78" s="35"/>
      <c r="H78" s="35"/>
      <c r="I78" s="35"/>
      <c r="J78" s="374"/>
      <c r="K78" s="35"/>
      <c r="L78" s="35"/>
      <c r="M78" s="35"/>
      <c r="N78" s="35"/>
      <c r="O78" s="35"/>
    </row>
    <row r="79" spans="3:21" x14ac:dyDescent="0.25">
      <c r="C79" t="s">
        <v>523</v>
      </c>
      <c r="D79" s="35"/>
      <c r="E79" s="35"/>
      <c r="F79" s="35"/>
      <c r="G79" s="35"/>
      <c r="H79" s="35"/>
      <c r="I79" s="35"/>
      <c r="J79" s="35"/>
      <c r="K79" s="35"/>
      <c r="L79" s="35"/>
      <c r="M79" s="35"/>
      <c r="N79" s="35"/>
      <c r="O79" s="35"/>
    </row>
    <row r="80" spans="3:21" ht="15.75" thickBot="1" x14ac:dyDescent="0.3">
      <c r="C80" t="s">
        <v>540</v>
      </c>
      <c r="D80" s="353"/>
      <c r="E80" s="353"/>
      <c r="F80" s="353"/>
      <c r="G80" s="353"/>
      <c r="H80" s="353"/>
      <c r="I80" s="380"/>
      <c r="J80" s="353"/>
      <c r="K80" s="353"/>
      <c r="L80" s="353"/>
      <c r="M80" s="353"/>
      <c r="N80" s="353"/>
      <c r="O80" s="353"/>
    </row>
    <row r="81" spans="3:16" ht="15.75" thickBot="1" x14ac:dyDescent="0.3">
      <c r="D81" s="354">
        <f>SUM(D79:D80)</f>
        <v>0</v>
      </c>
      <c r="E81" s="355">
        <f t="shared" ref="E81:O81" si="6">SUM(E79:E80)</f>
        <v>0</v>
      </c>
      <c r="F81" s="355">
        <f t="shared" si="6"/>
        <v>0</v>
      </c>
      <c r="G81" s="355">
        <f t="shared" si="6"/>
        <v>0</v>
      </c>
      <c r="H81" s="355">
        <f t="shared" si="6"/>
        <v>0</v>
      </c>
      <c r="I81" s="355">
        <f t="shared" si="6"/>
        <v>0</v>
      </c>
      <c r="J81" s="355">
        <f t="shared" si="6"/>
        <v>0</v>
      </c>
      <c r="K81" s="355">
        <f t="shared" si="6"/>
        <v>0</v>
      </c>
      <c r="L81" s="355">
        <f t="shared" si="6"/>
        <v>0</v>
      </c>
      <c r="M81" s="355">
        <f t="shared" si="6"/>
        <v>0</v>
      </c>
      <c r="N81" s="355">
        <f t="shared" si="6"/>
        <v>0</v>
      </c>
      <c r="O81" s="356">
        <f t="shared" si="6"/>
        <v>0</v>
      </c>
    </row>
    <row r="82" spans="3:16" x14ac:dyDescent="0.25">
      <c r="C82" s="363" t="s">
        <v>542</v>
      </c>
      <c r="D82" s="365">
        <f t="shared" ref="D82:O82" si="7">D81-D80</f>
        <v>0</v>
      </c>
      <c r="E82" s="365">
        <f t="shared" si="7"/>
        <v>0</v>
      </c>
      <c r="F82" s="365">
        <f t="shared" si="7"/>
        <v>0</v>
      </c>
      <c r="G82" s="365">
        <f t="shared" si="7"/>
        <v>0</v>
      </c>
      <c r="H82" s="365">
        <f t="shared" si="7"/>
        <v>0</v>
      </c>
      <c r="I82" s="365">
        <f t="shared" si="7"/>
        <v>0</v>
      </c>
      <c r="J82" s="365">
        <f t="shared" si="7"/>
        <v>0</v>
      </c>
      <c r="K82" s="365">
        <f t="shared" si="7"/>
        <v>0</v>
      </c>
      <c r="L82" s="365">
        <f t="shared" si="7"/>
        <v>0</v>
      </c>
      <c r="M82" s="365">
        <f t="shared" si="7"/>
        <v>0</v>
      </c>
      <c r="N82" s="365">
        <f t="shared" si="7"/>
        <v>0</v>
      </c>
      <c r="O82" s="365">
        <f t="shared" si="7"/>
        <v>0</v>
      </c>
    </row>
    <row r="84" spans="3:16" x14ac:dyDescent="0.25">
      <c r="C84" s="357" t="s">
        <v>552</v>
      </c>
      <c r="D84" s="107" t="s">
        <v>459</v>
      </c>
      <c r="E84" s="106" t="s">
        <v>460</v>
      </c>
      <c r="F84" s="114" t="s">
        <v>461</v>
      </c>
      <c r="G84" s="106" t="s">
        <v>462</v>
      </c>
      <c r="H84" s="107" t="s">
        <v>463</v>
      </c>
      <c r="I84" s="114" t="s">
        <v>464</v>
      </c>
      <c r="J84" s="106" t="s">
        <v>465</v>
      </c>
      <c r="K84" s="106" t="s">
        <v>466</v>
      </c>
      <c r="L84" s="115" t="s">
        <v>467</v>
      </c>
      <c r="M84" s="106" t="s">
        <v>468</v>
      </c>
      <c r="N84" s="106" t="s">
        <v>469</v>
      </c>
      <c r="O84" s="106" t="s">
        <v>470</v>
      </c>
    </row>
    <row r="85" spans="3:16" x14ac:dyDescent="0.25">
      <c r="C85" t="s">
        <v>544</v>
      </c>
      <c r="D85" s="35"/>
      <c r="E85" s="35"/>
      <c r="F85" s="35"/>
      <c r="G85" s="35"/>
      <c r="H85" s="35"/>
      <c r="I85" s="35"/>
      <c r="J85" s="35"/>
      <c r="K85" s="35"/>
      <c r="L85" s="35"/>
      <c r="M85" s="35"/>
      <c r="N85" s="35"/>
      <c r="O85" s="35"/>
    </row>
    <row r="86" spans="3:16" x14ac:dyDescent="0.25">
      <c r="C86" t="s">
        <v>545</v>
      </c>
      <c r="D86" s="362"/>
      <c r="E86" s="362"/>
      <c r="F86" s="362"/>
      <c r="G86" s="35"/>
      <c r="H86" s="35"/>
      <c r="I86" s="35"/>
      <c r="J86" s="35"/>
      <c r="K86" s="35"/>
      <c r="L86" s="35"/>
      <c r="M86" s="35"/>
      <c r="N86" s="35"/>
      <c r="O86" s="35">
        <v>0</v>
      </c>
    </row>
    <row r="87" spans="3:16" x14ac:dyDescent="0.25">
      <c r="C87" t="s">
        <v>546</v>
      </c>
      <c r="D87" s="35"/>
      <c r="E87" s="35"/>
      <c r="F87" s="35"/>
      <c r="G87" s="362"/>
      <c r="H87" s="362"/>
      <c r="I87" s="362"/>
      <c r="J87" s="362"/>
      <c r="K87" s="362"/>
      <c r="L87" s="362"/>
      <c r="M87" s="362"/>
      <c r="N87" s="362"/>
      <c r="O87" s="362"/>
    </row>
    <row r="88" spans="3:16" x14ac:dyDescent="0.25">
      <c r="C88" t="s">
        <v>547</v>
      </c>
      <c r="D88" s="35"/>
      <c r="E88" s="35"/>
      <c r="F88" s="35"/>
      <c r="G88" s="35"/>
      <c r="H88" s="35"/>
      <c r="I88" s="35"/>
      <c r="J88" s="35"/>
      <c r="K88" s="35"/>
      <c r="L88" s="35"/>
      <c r="M88" s="35"/>
      <c r="N88" s="35"/>
      <c r="O88" s="35"/>
    </row>
    <row r="89" spans="3:16" x14ac:dyDescent="0.25">
      <c r="C89" t="s">
        <v>548</v>
      </c>
      <c r="D89" s="35"/>
      <c r="E89" s="35"/>
      <c r="F89" s="35"/>
      <c r="G89" s="35"/>
      <c r="H89" s="35"/>
      <c r="I89" s="35"/>
      <c r="J89" s="35"/>
      <c r="K89" s="35"/>
      <c r="L89" s="362"/>
      <c r="M89" s="362"/>
      <c r="N89" s="362"/>
      <c r="O89" s="362"/>
    </row>
    <row r="90" spans="3:16" x14ac:dyDescent="0.25">
      <c r="C90" t="s">
        <v>549</v>
      </c>
      <c r="D90" s="35"/>
      <c r="E90" s="35"/>
      <c r="F90" s="35"/>
      <c r="G90" s="35"/>
      <c r="H90" s="35"/>
      <c r="I90" s="35"/>
      <c r="J90" s="35"/>
      <c r="K90" s="35"/>
      <c r="L90" s="35"/>
      <c r="M90" s="35"/>
      <c r="N90" s="35"/>
      <c r="O90" s="35"/>
    </row>
    <row r="91" spans="3:16" x14ac:dyDescent="0.25">
      <c r="C91" t="s">
        <v>551</v>
      </c>
      <c r="D91" s="35"/>
      <c r="E91" s="35"/>
      <c r="F91" s="35"/>
      <c r="G91" s="35"/>
      <c r="H91" s="35"/>
      <c r="I91" s="35"/>
      <c r="J91" s="35"/>
      <c r="K91" s="35"/>
      <c r="L91" s="35"/>
      <c r="M91" s="35"/>
      <c r="N91" s="35"/>
      <c r="O91" s="35"/>
    </row>
    <row r="92" spans="3:16" x14ac:dyDescent="0.25">
      <c r="C92" t="s">
        <v>553</v>
      </c>
      <c r="D92" s="35"/>
      <c r="E92" s="35"/>
      <c r="F92" s="35"/>
      <c r="G92" s="35"/>
      <c r="H92" s="35"/>
      <c r="I92" s="35"/>
      <c r="J92" s="35"/>
      <c r="K92" s="35"/>
      <c r="L92" s="35"/>
      <c r="M92" s="35"/>
      <c r="N92" s="35"/>
      <c r="O92" s="35"/>
    </row>
    <row r="93" spans="3:16" ht="15.75" thickBot="1" x14ac:dyDescent="0.3">
      <c r="C93" t="s">
        <v>554</v>
      </c>
      <c r="D93" s="353"/>
      <c r="E93" s="353"/>
      <c r="F93" s="353"/>
      <c r="G93" s="353"/>
      <c r="H93" s="353"/>
      <c r="I93" s="353"/>
      <c r="J93" s="353"/>
      <c r="K93" s="353"/>
      <c r="L93" s="353"/>
      <c r="M93" s="353"/>
      <c r="N93" s="353"/>
      <c r="O93" s="353"/>
    </row>
    <row r="94" spans="3:16" ht="15.75" thickBot="1" x14ac:dyDescent="0.3">
      <c r="C94" t="s">
        <v>523</v>
      </c>
      <c r="D94" s="355">
        <f t="shared" ref="D94:I94" si="8">D85+D86+D87+D88+D89+D90+D91+D92+D93</f>
        <v>0</v>
      </c>
      <c r="E94" s="355">
        <f t="shared" si="8"/>
        <v>0</v>
      </c>
      <c r="F94" s="355">
        <f t="shared" si="8"/>
        <v>0</v>
      </c>
      <c r="G94" s="355">
        <f t="shared" si="8"/>
        <v>0</v>
      </c>
      <c r="H94" s="355">
        <f t="shared" si="8"/>
        <v>0</v>
      </c>
      <c r="I94" s="355">
        <f t="shared" si="8"/>
        <v>0</v>
      </c>
      <c r="J94" s="355">
        <f t="shared" ref="J94:O94" si="9">J85+J86+J87+J88+J89+J90+J91+J92+J93</f>
        <v>0</v>
      </c>
      <c r="K94" s="355">
        <f t="shared" si="9"/>
        <v>0</v>
      </c>
      <c r="L94" s="355">
        <f t="shared" si="9"/>
        <v>0</v>
      </c>
      <c r="M94" s="355">
        <f t="shared" si="9"/>
        <v>0</v>
      </c>
      <c r="N94" s="355">
        <f t="shared" si="9"/>
        <v>0</v>
      </c>
      <c r="O94" s="355">
        <f t="shared" si="9"/>
        <v>0</v>
      </c>
      <c r="P94" s="364"/>
    </row>
    <row r="95" spans="3:16" x14ac:dyDescent="0.25">
      <c r="C95" s="363" t="s">
        <v>555</v>
      </c>
      <c r="D95" s="365">
        <f>D94-D93</f>
        <v>0</v>
      </c>
      <c r="E95" s="365">
        <f t="shared" ref="E95:O95" si="10">E94-E93</f>
        <v>0</v>
      </c>
      <c r="F95" s="365">
        <f t="shared" si="10"/>
        <v>0</v>
      </c>
      <c r="G95" s="365">
        <f t="shared" si="10"/>
        <v>0</v>
      </c>
      <c r="H95" s="365">
        <f t="shared" si="10"/>
        <v>0</v>
      </c>
      <c r="I95" s="365">
        <f t="shared" si="10"/>
        <v>0</v>
      </c>
      <c r="J95" s="365">
        <f t="shared" si="10"/>
        <v>0</v>
      </c>
      <c r="K95" s="365">
        <f t="shared" si="10"/>
        <v>0</v>
      </c>
      <c r="L95" s="365">
        <f t="shared" si="10"/>
        <v>0</v>
      </c>
      <c r="M95" s="365">
        <f t="shared" si="10"/>
        <v>0</v>
      </c>
      <c r="N95" s="365">
        <f t="shared" si="10"/>
        <v>0</v>
      </c>
      <c r="O95" s="365">
        <f t="shared" si="10"/>
        <v>0</v>
      </c>
    </row>
  </sheetData>
  <sheetProtection password="DD71" sheet="1" autoFilter="0" pivotTables="0"/>
  <mergeCells count="57">
    <mergeCell ref="C33:F33"/>
    <mergeCell ref="C34:F34"/>
    <mergeCell ref="D37:G37"/>
    <mergeCell ref="C50:E50"/>
    <mergeCell ref="C30:E31"/>
    <mergeCell ref="V30:V31"/>
    <mergeCell ref="X30:X31"/>
    <mergeCell ref="Z30:Z31"/>
    <mergeCell ref="C32:F32"/>
    <mergeCell ref="C26:E27"/>
    <mergeCell ref="T26:T27"/>
    <mergeCell ref="V26:V27"/>
    <mergeCell ref="X26:X27"/>
    <mergeCell ref="Z26:Z27"/>
    <mergeCell ref="C28:E29"/>
    <mergeCell ref="T30:T31"/>
    <mergeCell ref="T28:T29"/>
    <mergeCell ref="V28:V29"/>
    <mergeCell ref="X28:X29"/>
    <mergeCell ref="Z28:Z29"/>
    <mergeCell ref="C22:E23"/>
    <mergeCell ref="T22:T23"/>
    <mergeCell ref="V22:V23"/>
    <mergeCell ref="X22:X23"/>
    <mergeCell ref="Z22:Z23"/>
    <mergeCell ref="C24:E25"/>
    <mergeCell ref="T24:T25"/>
    <mergeCell ref="V24:V25"/>
    <mergeCell ref="X24:X25"/>
    <mergeCell ref="Z24:Z25"/>
    <mergeCell ref="X20:X21"/>
    <mergeCell ref="Z20:Z21"/>
    <mergeCell ref="Q18:Q19"/>
    <mergeCell ref="R18:R19"/>
    <mergeCell ref="S18:S19"/>
    <mergeCell ref="T18:T19"/>
    <mergeCell ref="U18:U19"/>
    <mergeCell ref="W18:W19"/>
    <mergeCell ref="X18:X19"/>
    <mergeCell ref="Y18:Y19"/>
    <mergeCell ref="Z18:Z19"/>
    <mergeCell ref="V18:V19"/>
    <mergeCell ref="O18:O19"/>
    <mergeCell ref="P18:P19"/>
    <mergeCell ref="C20:E21"/>
    <mergeCell ref="T20:T21"/>
    <mergeCell ref="V20:V21"/>
    <mergeCell ref="J18:J19"/>
    <mergeCell ref="K18:K19"/>
    <mergeCell ref="L18:L19"/>
    <mergeCell ref="M18:M19"/>
    <mergeCell ref="N18:N19"/>
    <mergeCell ref="C18:E19"/>
    <mergeCell ref="F18:F19"/>
    <mergeCell ref="G18:G19"/>
    <mergeCell ref="H18:H19"/>
    <mergeCell ref="I18:I19"/>
  </mergeCells>
  <conditionalFormatting sqref="F20:F31">
    <cfRule type="containsText" dxfId="3" priority="1" stopIfTrue="1" operator="containsText" text="E">
      <formula>NOT(ISERROR(SEARCH("E",F20)))</formula>
    </cfRule>
    <cfRule type="cellIs" dxfId="2" priority="2" stopIfTrue="1" operator="equal">
      <formula>"P"</formula>
    </cfRule>
    <cfRule type="cellIs" dxfId="1" priority="3" stopIfTrue="1" operator="greaterThan">
      <formula>"E"</formula>
    </cfRule>
    <cfRule type="containsText" dxfId="0" priority="4" stopIfTrue="1" operator="containsText" text="P">
      <formula>NOT(ISERROR(SEARCH("P",F20)))</formula>
    </cfRule>
  </conditionalFormatting>
  <pageMargins left="0.51181102362204722" right="0.51181102362204722" top="0.74803149606299213" bottom="0.74803149606299213" header="0.31496062992125984" footer="0.31496062992125984"/>
  <pageSetup scale="60"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ED6DE06562F3147A58C4C7FA303AE24" ma:contentTypeVersion="15" ma:contentTypeDescription="Create a new document." ma:contentTypeScope="" ma:versionID="e4865e3c86b6a714bd191b92c7a64b35">
  <xsd:schema xmlns:xsd="http://www.w3.org/2001/XMLSchema" xmlns:xs="http://www.w3.org/2001/XMLSchema" xmlns:p="http://schemas.microsoft.com/office/2006/metadata/properties" xmlns:ns1="http://schemas.microsoft.com/sharepoint/v3" xmlns:ns3="f2fa5af2-2720-45f9-97bc-43264cae32f0" xmlns:ns4="eb987cd2-0416-4b69-93ca-b9a550c3630a" targetNamespace="http://schemas.microsoft.com/office/2006/metadata/properties" ma:root="true" ma:fieldsID="4276f9b0956d2082159c7ec148a05ee7" ns1:_="" ns3:_="" ns4:_="">
    <xsd:import namespace="http://schemas.microsoft.com/sharepoint/v3"/>
    <xsd:import namespace="f2fa5af2-2720-45f9-97bc-43264cae32f0"/>
    <xsd:import namespace="eb987cd2-0416-4b69-93ca-b9a550c3630a"/>
    <xsd:element name="properties">
      <xsd:complexType>
        <xsd:sequence>
          <xsd:element name="documentManagement">
            <xsd:complexType>
              <xsd:all>
                <xsd:element ref="ns3:MediaServiceMetadata" minOccurs="0"/>
                <xsd:element ref="ns3:MediaServiceFastMetadata" minOccurs="0"/>
                <xsd:element ref="ns1:_ip_UnifiedCompliancePolicyProperties" minOccurs="0"/>
                <xsd:element ref="ns1:_ip_UnifiedCompliancePolicyUIAction"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2fa5af2-2720-45f9-97bc-43264cae32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b987cd2-0416-4b69-93ca-b9a550c3630a"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SharingHintHash" ma:index="2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0CF75D-3B36-4FC1-97E9-984B9E63AC68}">
  <ds:schemaRefs>
    <ds:schemaRef ds:uri="http://schemas.microsoft.com/sharepoint/v3/contenttype/forms"/>
  </ds:schemaRefs>
</ds:datastoreItem>
</file>

<file path=customXml/itemProps2.xml><?xml version="1.0" encoding="utf-8"?>
<ds:datastoreItem xmlns:ds="http://schemas.openxmlformats.org/officeDocument/2006/customXml" ds:itemID="{CBC74E77-6C78-4E32-BCCF-A9B5AA0E30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2fa5af2-2720-45f9-97bc-43264cae32f0"/>
    <ds:schemaRef ds:uri="eb987cd2-0416-4b69-93ca-b9a550c363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4</vt:i4>
      </vt:variant>
      <vt:variant>
        <vt:lpstr>Gráficos</vt:lpstr>
      </vt:variant>
      <vt:variant>
        <vt:i4>1</vt:i4>
      </vt:variant>
      <vt:variant>
        <vt:lpstr>Rangos con nombre</vt:lpstr>
      </vt:variant>
      <vt:variant>
        <vt:i4>2</vt:i4>
      </vt:variant>
    </vt:vector>
  </HeadingPairs>
  <TitlesOfParts>
    <vt:vector size="7" baseType="lpstr">
      <vt:lpstr>SG-SST</vt:lpstr>
      <vt:lpstr>2018</vt:lpstr>
      <vt:lpstr>2021 (2)</vt:lpstr>
      <vt:lpstr>2025</vt:lpstr>
      <vt:lpstr>Gráfico1</vt:lpstr>
      <vt:lpstr>'SG-SST'!Excel_BuiltIn__FilterDatabase</vt:lpstr>
      <vt:lpstr>'SG-SST'!Títulos_a_imprimir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Consuelo Arboleda Arias</dc:creator>
  <cp:keywords/>
  <dc:description/>
  <cp:lastModifiedBy>SANDRA ALBA</cp:lastModifiedBy>
  <cp:revision/>
  <cp:lastPrinted>2025-01-31T18:33:26Z</cp:lastPrinted>
  <dcterms:created xsi:type="dcterms:W3CDTF">2018-08-06T18:21:29Z</dcterms:created>
  <dcterms:modified xsi:type="dcterms:W3CDTF">2025-01-31T18:34:11Z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0x0101006ED6DE06562F3147A58C4C7FA303AE24</vt:lpwstr>
  </property>
  <property fmtid="{D5CDD505-2E9C-101B-9397-08002B2CF9AE}" pid="3" name="_ip_UnifiedCompliancePolicyUIAction">
    <vt:lpwstr/>
  </property>
  <property fmtid="{D5CDD505-2E9C-101B-9397-08002B2CF9AE}" pid="4" name="_ip_UnifiedCompliancePolicyProperties">
    <vt:lpwstr/>
  </property>
</Properties>
</file>