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EN DISCO G\CONTROL DOCUMENTAL\TRABAJADOS CON PENDIENTES\35. ENERO 2024\PLANES\ok\"/>
    </mc:Choice>
  </mc:AlternateContent>
  <xr:revisionPtr revIDLastSave="0" documentId="13_ncr:1_{66D870C5-3833-48AD-8B92-4D1F29DCD0A7}" xr6:coauthVersionLast="36" xr6:coauthVersionMax="46" xr10:uidLastSave="{00000000-0000-0000-0000-000000000000}"/>
  <bookViews>
    <workbookView xWindow="-120" yWindow="-120" windowWidth="24240" windowHeight="13140" tabRatio="613" activeTab="1" xr2:uid="{00000000-000D-0000-FFFF-FFFF00000000}"/>
  </bookViews>
  <sheets>
    <sheet name="PLAN SG-SST" sheetId="1" r:id="rId1"/>
    <sheet name="2024" sheetId="12" r:id="rId2"/>
    <sheet name="Hoja1" sheetId="13" state="hidden" r:id="rId3"/>
  </sheets>
  <definedNames>
    <definedName name="_xlnm._FilterDatabase" localSheetId="0" hidden="1">'PLAN SG-SST'!$A$1:$CD$533</definedName>
    <definedName name="_xlnm.Print_Area" localSheetId="0">'PLAN SG-SST'!$A$1:$BV$434</definedName>
    <definedName name="Excel_BuiltIn__FilterDatabase" localSheetId="0">'PLAN SG-SST'!$A$11:$CD$431</definedName>
    <definedName name="_xlnm.Print_Titles" localSheetId="0">'PLAN SG-SST'!$1:$2</definedName>
  </definedNames>
  <calcPr calcId="191029" concurrentCalc="0"/>
</workbook>
</file>

<file path=xl/calcChain.xml><?xml version="1.0" encoding="utf-8"?>
<calcChain xmlns="http://schemas.openxmlformats.org/spreadsheetml/2006/main">
  <c r="BP403" i="1" l="1"/>
  <c r="BP404" i="1"/>
  <c r="BP405" i="1"/>
  <c r="BP406" i="1"/>
  <c r="BP407" i="1"/>
  <c r="BP408" i="1"/>
  <c r="BO403" i="1"/>
  <c r="BO404" i="1"/>
  <c r="BM404" i="1"/>
  <c r="BN404" i="1"/>
  <c r="BQ404" i="1"/>
  <c r="BO405" i="1"/>
  <c r="BO406" i="1"/>
  <c r="BO407" i="1"/>
  <c r="BO408" i="1"/>
  <c r="BN403" i="1"/>
  <c r="BN405" i="1"/>
  <c r="BN406" i="1"/>
  <c r="BM406" i="1"/>
  <c r="BQ406" i="1"/>
  <c r="BN407" i="1"/>
  <c r="BN408" i="1"/>
  <c r="BM403" i="1"/>
  <c r="BM405" i="1"/>
  <c r="BM407" i="1"/>
  <c r="BM408" i="1"/>
  <c r="BP277" i="1"/>
  <c r="BP278" i="1"/>
  <c r="BP279" i="1"/>
  <c r="BP280" i="1"/>
  <c r="BO277" i="1"/>
  <c r="BO278" i="1"/>
  <c r="BO279" i="1"/>
  <c r="BO280" i="1"/>
  <c r="BN277" i="1"/>
  <c r="BN278" i="1"/>
  <c r="BN279" i="1"/>
  <c r="BN280" i="1"/>
  <c r="BM277" i="1"/>
  <c r="BM278" i="1"/>
  <c r="BQ278" i="1"/>
  <c r="BM279" i="1"/>
  <c r="BM280" i="1"/>
  <c r="E61" i="12"/>
  <c r="F61" i="12"/>
  <c r="G61" i="12"/>
  <c r="H61" i="12"/>
  <c r="I61" i="12"/>
  <c r="J61" i="12"/>
  <c r="K61" i="12"/>
  <c r="L61" i="12"/>
  <c r="M61" i="12"/>
  <c r="N61" i="12"/>
  <c r="D61" i="12"/>
  <c r="BP339" i="1"/>
  <c r="BP340" i="1"/>
  <c r="BO339" i="1"/>
  <c r="BO340" i="1"/>
  <c r="BN339" i="1"/>
  <c r="BM339" i="1"/>
  <c r="BQ339" i="1"/>
  <c r="BN340" i="1"/>
  <c r="BM340" i="1"/>
  <c r="BP335" i="1"/>
  <c r="BP336" i="1"/>
  <c r="BO335" i="1"/>
  <c r="BO336" i="1"/>
  <c r="BM336" i="1"/>
  <c r="BN336" i="1"/>
  <c r="BQ336" i="1"/>
  <c r="BN335" i="1"/>
  <c r="BM335" i="1"/>
  <c r="BQ335" i="1"/>
  <c r="BC344" i="1"/>
  <c r="BC343" i="1"/>
  <c r="BC326" i="1"/>
  <c r="BC325" i="1"/>
  <c r="BC312" i="1"/>
  <c r="BC311" i="1"/>
  <c r="BC302" i="1"/>
  <c r="BC301" i="1"/>
  <c r="BC272" i="1"/>
  <c r="BC271" i="1"/>
  <c r="BC262" i="1"/>
  <c r="BC261" i="1"/>
  <c r="BC254" i="1"/>
  <c r="BC253" i="1"/>
  <c r="BC234" i="1"/>
  <c r="BC233" i="1"/>
  <c r="BC226" i="1"/>
  <c r="BC225" i="1"/>
  <c r="BC208" i="1"/>
  <c r="BC207" i="1"/>
  <c r="BC196" i="1"/>
  <c r="BC195" i="1"/>
  <c r="BC146" i="1"/>
  <c r="BC145" i="1"/>
  <c r="BC126" i="1"/>
  <c r="BC125" i="1"/>
  <c r="BC118" i="1"/>
  <c r="BC117" i="1"/>
  <c r="BC106" i="1"/>
  <c r="BC104" i="1"/>
  <c r="BC105" i="1"/>
  <c r="BC94" i="1"/>
  <c r="BC93" i="1"/>
  <c r="BC84" i="1"/>
  <c r="BC83" i="1"/>
  <c r="BC74" i="1"/>
  <c r="BC73" i="1"/>
  <c r="BC66" i="1"/>
  <c r="BC65" i="1"/>
  <c r="BC62" i="1"/>
  <c r="BC61" i="1"/>
  <c r="BC54" i="1"/>
  <c r="BC53" i="1"/>
  <c r="BC38" i="1"/>
  <c r="BC37" i="1"/>
  <c r="BC32" i="1"/>
  <c r="BC31" i="1"/>
  <c r="BC12" i="1"/>
  <c r="BC11" i="1"/>
  <c r="BC284" i="1"/>
  <c r="BC283" i="1"/>
  <c r="BC361" i="1"/>
  <c r="BC349" i="1"/>
  <c r="BC350" i="1"/>
  <c r="BC370" i="1"/>
  <c r="BC369" i="1"/>
  <c r="BC420" i="1"/>
  <c r="BC419" i="1"/>
  <c r="BC410" i="1"/>
  <c r="BC409" i="1"/>
  <c r="BP252" i="1"/>
  <c r="BO252" i="1"/>
  <c r="BN252" i="1"/>
  <c r="BM252" i="1"/>
  <c r="BP251" i="1"/>
  <c r="BO251" i="1"/>
  <c r="BN251" i="1"/>
  <c r="BM251" i="1"/>
  <c r="BP250" i="1"/>
  <c r="BO250" i="1"/>
  <c r="BN250" i="1"/>
  <c r="BM250" i="1"/>
  <c r="BP249" i="1"/>
  <c r="BO249" i="1"/>
  <c r="BN249" i="1"/>
  <c r="BM249" i="1"/>
  <c r="BP248" i="1"/>
  <c r="BO248" i="1"/>
  <c r="BN248" i="1"/>
  <c r="BM248" i="1"/>
  <c r="BP247" i="1"/>
  <c r="BO247" i="1"/>
  <c r="BN247" i="1"/>
  <c r="BS247" i="1"/>
  <c r="BM247" i="1"/>
  <c r="BP246" i="1"/>
  <c r="BO246" i="1"/>
  <c r="BN246" i="1"/>
  <c r="BM246" i="1"/>
  <c r="BP245" i="1"/>
  <c r="BO245" i="1"/>
  <c r="BN245" i="1"/>
  <c r="BM245" i="1"/>
  <c r="BP244" i="1"/>
  <c r="BO244" i="1"/>
  <c r="BN244" i="1"/>
  <c r="BM244" i="1"/>
  <c r="BP243" i="1"/>
  <c r="BO243" i="1"/>
  <c r="BN243" i="1"/>
  <c r="BM243" i="1"/>
  <c r="BP242" i="1"/>
  <c r="BO242" i="1"/>
  <c r="BN242" i="1"/>
  <c r="BM242" i="1"/>
  <c r="BP241" i="1"/>
  <c r="BO241" i="1"/>
  <c r="BT241" i="1"/>
  <c r="BN241" i="1"/>
  <c r="BM241" i="1"/>
  <c r="BP240" i="1"/>
  <c r="BO240" i="1"/>
  <c r="BN240" i="1"/>
  <c r="BM240" i="1"/>
  <c r="BP239" i="1"/>
  <c r="BO239" i="1"/>
  <c r="BN239" i="1"/>
  <c r="BM239" i="1"/>
  <c r="BP238" i="1"/>
  <c r="BO238" i="1"/>
  <c r="BN238" i="1"/>
  <c r="BM238" i="1"/>
  <c r="BP237" i="1"/>
  <c r="BO237" i="1"/>
  <c r="BN237" i="1"/>
  <c r="BS237" i="1"/>
  <c r="BM237" i="1"/>
  <c r="BP236" i="1"/>
  <c r="BO236" i="1"/>
  <c r="BN236" i="1"/>
  <c r="BM236" i="1"/>
  <c r="BP235" i="1"/>
  <c r="BO235" i="1"/>
  <c r="BN235" i="1"/>
  <c r="BM235" i="1"/>
  <c r="BP180" i="1"/>
  <c r="BO180" i="1"/>
  <c r="BN180" i="1"/>
  <c r="BM180" i="1"/>
  <c r="BP179" i="1"/>
  <c r="BO179" i="1"/>
  <c r="BN179" i="1"/>
  <c r="BS179" i="1"/>
  <c r="BM179" i="1"/>
  <c r="BP178" i="1"/>
  <c r="BO178" i="1"/>
  <c r="BN178" i="1"/>
  <c r="BM178" i="1"/>
  <c r="BP177" i="1"/>
  <c r="BO177" i="1"/>
  <c r="BN177" i="1"/>
  <c r="BS177" i="1"/>
  <c r="BM177" i="1"/>
  <c r="BP176" i="1"/>
  <c r="BO176" i="1"/>
  <c r="BN176" i="1"/>
  <c r="BM176" i="1"/>
  <c r="BP175" i="1"/>
  <c r="BO175" i="1"/>
  <c r="BN175" i="1"/>
  <c r="BS175" i="1"/>
  <c r="BM175" i="1"/>
  <c r="BP174" i="1"/>
  <c r="BO174" i="1"/>
  <c r="BN174" i="1"/>
  <c r="BM174" i="1"/>
  <c r="BP173" i="1"/>
  <c r="BO173" i="1"/>
  <c r="BN173" i="1"/>
  <c r="BM173" i="1"/>
  <c r="BP172" i="1"/>
  <c r="BO172" i="1"/>
  <c r="BN172" i="1"/>
  <c r="BM172" i="1"/>
  <c r="BP171" i="1"/>
  <c r="BO171" i="1"/>
  <c r="BT171" i="1"/>
  <c r="BN171" i="1"/>
  <c r="BS171" i="1"/>
  <c r="BM171" i="1"/>
  <c r="BP170" i="1"/>
  <c r="BO170" i="1"/>
  <c r="BN170" i="1"/>
  <c r="BM170" i="1"/>
  <c r="BP169" i="1"/>
  <c r="BO169" i="1"/>
  <c r="BN169" i="1"/>
  <c r="BM169" i="1"/>
  <c r="BP168" i="1"/>
  <c r="BO168" i="1"/>
  <c r="BN168" i="1"/>
  <c r="BM168" i="1"/>
  <c r="BP167" i="1"/>
  <c r="BO167" i="1"/>
  <c r="BT167" i="1"/>
  <c r="BN167" i="1"/>
  <c r="BM167" i="1"/>
  <c r="BP166" i="1"/>
  <c r="BO166" i="1"/>
  <c r="BN166" i="1"/>
  <c r="BM166" i="1"/>
  <c r="BP165" i="1"/>
  <c r="BO165" i="1"/>
  <c r="BN165" i="1"/>
  <c r="BM165" i="1"/>
  <c r="BP164" i="1"/>
  <c r="BO164" i="1"/>
  <c r="BN164" i="1"/>
  <c r="BM164" i="1"/>
  <c r="BP163" i="1"/>
  <c r="BO163" i="1"/>
  <c r="BN163" i="1"/>
  <c r="BM163" i="1"/>
  <c r="BP162" i="1"/>
  <c r="BO162" i="1"/>
  <c r="BN162" i="1"/>
  <c r="BM162" i="1"/>
  <c r="BP161" i="1"/>
  <c r="BO161" i="1"/>
  <c r="BN161" i="1"/>
  <c r="BM161" i="1"/>
  <c r="BP182" i="1"/>
  <c r="BO182" i="1"/>
  <c r="BN182" i="1"/>
  <c r="BM182" i="1"/>
  <c r="BP181" i="1"/>
  <c r="BO181" i="1"/>
  <c r="BN181" i="1"/>
  <c r="BM181" i="1"/>
  <c r="BP194" i="1"/>
  <c r="BO194" i="1"/>
  <c r="BN194" i="1"/>
  <c r="BM194" i="1"/>
  <c r="BP193" i="1"/>
  <c r="BO193" i="1"/>
  <c r="BN193" i="1"/>
  <c r="BM193" i="1"/>
  <c r="BP192" i="1"/>
  <c r="BO192" i="1"/>
  <c r="BN192" i="1"/>
  <c r="BM192" i="1"/>
  <c r="BP191" i="1"/>
  <c r="BO191" i="1"/>
  <c r="BN191" i="1"/>
  <c r="BM191" i="1"/>
  <c r="BP190" i="1"/>
  <c r="BO190" i="1"/>
  <c r="BN190" i="1"/>
  <c r="BM190" i="1"/>
  <c r="BP189" i="1"/>
  <c r="BO189" i="1"/>
  <c r="BN189" i="1"/>
  <c r="BM189" i="1"/>
  <c r="BP188" i="1"/>
  <c r="BO188" i="1"/>
  <c r="BN188" i="1"/>
  <c r="BM188" i="1"/>
  <c r="BP187" i="1"/>
  <c r="BO187" i="1"/>
  <c r="BT187" i="1"/>
  <c r="BN187" i="1"/>
  <c r="BM187" i="1"/>
  <c r="BP186" i="1"/>
  <c r="BO186" i="1"/>
  <c r="BN186" i="1"/>
  <c r="BM186" i="1"/>
  <c r="BP185" i="1"/>
  <c r="BO185" i="1"/>
  <c r="BN185" i="1"/>
  <c r="BM185" i="1"/>
  <c r="BP184" i="1"/>
  <c r="BO184" i="1"/>
  <c r="BN184" i="1"/>
  <c r="BM184" i="1"/>
  <c r="BP183" i="1"/>
  <c r="BO183" i="1"/>
  <c r="BN183" i="1"/>
  <c r="BM183" i="1"/>
  <c r="BP160" i="1"/>
  <c r="BO160" i="1"/>
  <c r="BN160" i="1"/>
  <c r="BM160" i="1"/>
  <c r="BP159" i="1"/>
  <c r="BO159" i="1"/>
  <c r="BN159" i="1"/>
  <c r="BM159" i="1"/>
  <c r="BP148" i="1"/>
  <c r="BO148" i="1"/>
  <c r="BN148" i="1"/>
  <c r="BM148" i="1"/>
  <c r="BP147" i="1"/>
  <c r="BO147" i="1"/>
  <c r="BN147" i="1"/>
  <c r="BM147" i="1"/>
  <c r="BP158" i="1"/>
  <c r="BO158" i="1"/>
  <c r="BN158" i="1"/>
  <c r="BM158" i="1"/>
  <c r="BP157" i="1"/>
  <c r="BO157" i="1"/>
  <c r="BN157" i="1"/>
  <c r="BM157" i="1"/>
  <c r="BP156" i="1"/>
  <c r="BO156" i="1"/>
  <c r="BN156" i="1"/>
  <c r="BM156" i="1"/>
  <c r="BP155" i="1"/>
  <c r="BO155" i="1"/>
  <c r="BN155" i="1"/>
  <c r="BM155" i="1"/>
  <c r="BP154" i="1"/>
  <c r="BO154" i="1"/>
  <c r="BN154" i="1"/>
  <c r="BM154" i="1"/>
  <c r="BP153" i="1"/>
  <c r="BO153" i="1"/>
  <c r="BN153" i="1"/>
  <c r="BM153" i="1"/>
  <c r="BP152" i="1"/>
  <c r="BO152" i="1"/>
  <c r="BN152" i="1"/>
  <c r="BM152" i="1"/>
  <c r="BP151" i="1"/>
  <c r="BO151" i="1"/>
  <c r="BN151" i="1"/>
  <c r="BM151" i="1"/>
  <c r="BP150" i="1"/>
  <c r="BO150" i="1"/>
  <c r="BN150" i="1"/>
  <c r="BM150" i="1"/>
  <c r="BP149" i="1"/>
  <c r="BO149" i="1"/>
  <c r="BN149" i="1"/>
  <c r="BM149" i="1"/>
  <c r="BP398" i="1"/>
  <c r="BO398" i="1"/>
  <c r="BN398" i="1"/>
  <c r="BM398" i="1"/>
  <c r="BP397" i="1"/>
  <c r="BO397" i="1"/>
  <c r="BN397" i="1"/>
  <c r="BM397" i="1"/>
  <c r="BP396" i="1"/>
  <c r="BO396" i="1"/>
  <c r="BN396" i="1"/>
  <c r="BM396" i="1"/>
  <c r="BP395" i="1"/>
  <c r="BO395" i="1"/>
  <c r="BN395" i="1"/>
  <c r="BM395" i="1"/>
  <c r="BP394" i="1"/>
  <c r="BO394" i="1"/>
  <c r="BN394" i="1"/>
  <c r="BM394" i="1"/>
  <c r="BP393" i="1"/>
  <c r="BO393" i="1"/>
  <c r="BN393" i="1"/>
  <c r="BM393" i="1"/>
  <c r="O409" i="1"/>
  <c r="P409" i="1"/>
  <c r="Q409" i="1"/>
  <c r="R409" i="1"/>
  <c r="S409" i="1"/>
  <c r="T409" i="1"/>
  <c r="U409" i="1"/>
  <c r="V409" i="1"/>
  <c r="W409" i="1"/>
  <c r="X409" i="1"/>
  <c r="Y409" i="1"/>
  <c r="Z409" i="1"/>
  <c r="AB409" i="1"/>
  <c r="AC409" i="1"/>
  <c r="AD409" i="1"/>
  <c r="AE409" i="1"/>
  <c r="AF409" i="1"/>
  <c r="AG409" i="1"/>
  <c r="AH409" i="1"/>
  <c r="AI409" i="1"/>
  <c r="AJ409" i="1"/>
  <c r="AK409" i="1"/>
  <c r="AL409" i="1"/>
  <c r="AM409" i="1"/>
  <c r="AN409" i="1"/>
  <c r="AO409" i="1"/>
  <c r="AP409" i="1"/>
  <c r="AQ409" i="1"/>
  <c r="AR409" i="1"/>
  <c r="AS409" i="1"/>
  <c r="AT409" i="1"/>
  <c r="AU409" i="1"/>
  <c r="AV409" i="1"/>
  <c r="AW409" i="1"/>
  <c r="AX409" i="1"/>
  <c r="AY409" i="1"/>
  <c r="AZ409" i="1"/>
  <c r="BA409" i="1"/>
  <c r="BB409" i="1"/>
  <c r="BD409" i="1"/>
  <c r="BE409" i="1"/>
  <c r="BF409" i="1"/>
  <c r="BG409" i="1"/>
  <c r="BH409" i="1"/>
  <c r="BI409" i="1"/>
  <c r="BJ409" i="1"/>
  <c r="BK409" i="1"/>
  <c r="BL409" i="1"/>
  <c r="O410" i="1"/>
  <c r="P410" i="1"/>
  <c r="Q410" i="1"/>
  <c r="R410" i="1"/>
  <c r="S410" i="1"/>
  <c r="T410" i="1"/>
  <c r="U410" i="1"/>
  <c r="V410" i="1"/>
  <c r="W410" i="1"/>
  <c r="X410" i="1"/>
  <c r="Y410" i="1"/>
  <c r="Z410" i="1"/>
  <c r="AB410" i="1"/>
  <c r="AC410" i="1"/>
  <c r="AD410" i="1"/>
  <c r="AE410" i="1"/>
  <c r="AF410" i="1"/>
  <c r="AG410" i="1"/>
  <c r="AH410" i="1"/>
  <c r="AI410" i="1"/>
  <c r="AJ410" i="1"/>
  <c r="AK410" i="1"/>
  <c r="AL410" i="1"/>
  <c r="AM410" i="1"/>
  <c r="AN410" i="1"/>
  <c r="AO410" i="1"/>
  <c r="AP410" i="1"/>
  <c r="AQ410" i="1"/>
  <c r="AR410" i="1"/>
  <c r="AS410" i="1"/>
  <c r="AT410" i="1"/>
  <c r="AU410" i="1"/>
  <c r="AV410" i="1"/>
  <c r="AW410" i="1"/>
  <c r="AX410" i="1"/>
  <c r="AY410" i="1"/>
  <c r="AZ410" i="1"/>
  <c r="BA410" i="1"/>
  <c r="BB410" i="1"/>
  <c r="BD410" i="1"/>
  <c r="BE410" i="1"/>
  <c r="BF410" i="1"/>
  <c r="BG410" i="1"/>
  <c r="BH410" i="1"/>
  <c r="BI410" i="1"/>
  <c r="BJ410" i="1"/>
  <c r="BK410" i="1"/>
  <c r="BL410" i="1"/>
  <c r="BP402" i="1"/>
  <c r="BO402" i="1"/>
  <c r="BN402" i="1"/>
  <c r="BM402" i="1"/>
  <c r="BP401" i="1"/>
  <c r="BO401" i="1"/>
  <c r="BN401" i="1"/>
  <c r="BM401" i="1"/>
  <c r="BP400" i="1"/>
  <c r="BO400" i="1"/>
  <c r="BN400" i="1"/>
  <c r="BM400" i="1"/>
  <c r="BP399" i="1"/>
  <c r="BO399" i="1"/>
  <c r="BN399" i="1"/>
  <c r="BM399" i="1"/>
  <c r="BP392" i="1"/>
  <c r="BO392" i="1"/>
  <c r="BN392" i="1"/>
  <c r="BM392" i="1"/>
  <c r="BP391" i="1"/>
  <c r="BO391" i="1"/>
  <c r="BN391" i="1"/>
  <c r="BM391" i="1"/>
  <c r="BP390" i="1"/>
  <c r="BO390" i="1"/>
  <c r="BN390" i="1"/>
  <c r="BM390" i="1"/>
  <c r="BP389" i="1"/>
  <c r="BO389" i="1"/>
  <c r="BN389" i="1"/>
  <c r="BM389" i="1"/>
  <c r="BP388" i="1"/>
  <c r="BO388" i="1"/>
  <c r="BN388" i="1"/>
  <c r="BM388" i="1"/>
  <c r="BP387" i="1"/>
  <c r="BO387" i="1"/>
  <c r="BN387" i="1"/>
  <c r="BM387" i="1"/>
  <c r="BP386" i="1"/>
  <c r="BO386" i="1"/>
  <c r="BN386" i="1"/>
  <c r="BM386" i="1"/>
  <c r="BP385" i="1"/>
  <c r="BO385" i="1"/>
  <c r="BN385" i="1"/>
  <c r="BM385" i="1"/>
  <c r="BP297" i="1"/>
  <c r="BO297" i="1"/>
  <c r="BT297" i="1"/>
  <c r="BN297" i="1"/>
  <c r="BS297" i="1"/>
  <c r="BM297" i="1"/>
  <c r="BR297" i="1"/>
  <c r="BM295" i="1"/>
  <c r="BP295" i="1"/>
  <c r="BU295" i="1"/>
  <c r="BO295" i="1"/>
  <c r="BN295" i="1"/>
  <c r="BS295" i="1"/>
  <c r="BM296" i="1"/>
  <c r="R55" i="12"/>
  <c r="P55" i="12"/>
  <c r="Q55" i="12"/>
  <c r="S55" i="12"/>
  <c r="T55" i="12"/>
  <c r="R53" i="12"/>
  <c r="P53" i="12"/>
  <c r="Q53" i="12"/>
  <c r="S53" i="12"/>
  <c r="T53" i="12"/>
  <c r="R54" i="12"/>
  <c r="Q54" i="12"/>
  <c r="P54" i="12"/>
  <c r="Q52" i="12"/>
  <c r="P52" i="12"/>
  <c r="BM373" i="1"/>
  <c r="BN373" i="1"/>
  <c r="BO373" i="1"/>
  <c r="BP373" i="1"/>
  <c r="BM374" i="1"/>
  <c r="BN374" i="1"/>
  <c r="BO374" i="1"/>
  <c r="BT373" i="1"/>
  <c r="BP374" i="1"/>
  <c r="BM375" i="1"/>
  <c r="BN375" i="1"/>
  <c r="BO375" i="1"/>
  <c r="BP375" i="1"/>
  <c r="BM376" i="1"/>
  <c r="BN376" i="1"/>
  <c r="BO376" i="1"/>
  <c r="BP376" i="1"/>
  <c r="BM377" i="1"/>
  <c r="BN377" i="1"/>
  <c r="BO377" i="1"/>
  <c r="BP377" i="1"/>
  <c r="BM378" i="1"/>
  <c r="BN378" i="1"/>
  <c r="BO378" i="1"/>
  <c r="BP378" i="1"/>
  <c r="BM379" i="1"/>
  <c r="BN379" i="1"/>
  <c r="BO379" i="1"/>
  <c r="BP379" i="1"/>
  <c r="BM380" i="1"/>
  <c r="BN380" i="1"/>
  <c r="BO380" i="1"/>
  <c r="BP380" i="1"/>
  <c r="BM381" i="1"/>
  <c r="BN381" i="1"/>
  <c r="BO381" i="1"/>
  <c r="BP381" i="1"/>
  <c r="BM382" i="1"/>
  <c r="BN382" i="1"/>
  <c r="BO382" i="1"/>
  <c r="BP382" i="1"/>
  <c r="BM383" i="1"/>
  <c r="BN383" i="1"/>
  <c r="BO383" i="1"/>
  <c r="BP383" i="1"/>
  <c r="BM384" i="1"/>
  <c r="BN384" i="1"/>
  <c r="BO384" i="1"/>
  <c r="BP384" i="1"/>
  <c r="BM365" i="1"/>
  <c r="BN365" i="1"/>
  <c r="BO365" i="1"/>
  <c r="BP365" i="1"/>
  <c r="BM366" i="1"/>
  <c r="BN366" i="1"/>
  <c r="BO366" i="1"/>
  <c r="BP366" i="1"/>
  <c r="BM367" i="1"/>
  <c r="BN367" i="1"/>
  <c r="BO367" i="1"/>
  <c r="BP367" i="1"/>
  <c r="BM368" i="1"/>
  <c r="BN368" i="1"/>
  <c r="BO368" i="1"/>
  <c r="BP368" i="1"/>
  <c r="BM329" i="1"/>
  <c r="BN329" i="1"/>
  <c r="BO329" i="1"/>
  <c r="BP329" i="1"/>
  <c r="BM330" i="1"/>
  <c r="BN330" i="1"/>
  <c r="BO330" i="1"/>
  <c r="BP330" i="1"/>
  <c r="BM331" i="1"/>
  <c r="BN331" i="1"/>
  <c r="BO331" i="1"/>
  <c r="BP331" i="1"/>
  <c r="BM332" i="1"/>
  <c r="BN332" i="1"/>
  <c r="BO332" i="1"/>
  <c r="BP332" i="1"/>
  <c r="BM333" i="1"/>
  <c r="BN333" i="1"/>
  <c r="BO333" i="1"/>
  <c r="BP333" i="1"/>
  <c r="BM334" i="1"/>
  <c r="BN334" i="1"/>
  <c r="BO334" i="1"/>
  <c r="BP334" i="1"/>
  <c r="BM337" i="1"/>
  <c r="BN337" i="1"/>
  <c r="BO337" i="1"/>
  <c r="BP337" i="1"/>
  <c r="BM338" i="1"/>
  <c r="BN338" i="1"/>
  <c r="BO338" i="1"/>
  <c r="BP338" i="1"/>
  <c r="BM341" i="1"/>
  <c r="BN341" i="1"/>
  <c r="BO341" i="1"/>
  <c r="BP341" i="1"/>
  <c r="BM342" i="1"/>
  <c r="BN342" i="1"/>
  <c r="BO342" i="1"/>
  <c r="BP342" i="1"/>
  <c r="BM315" i="1"/>
  <c r="BN315" i="1"/>
  <c r="BO315" i="1"/>
  <c r="BP315" i="1"/>
  <c r="BM316" i="1"/>
  <c r="BN316" i="1"/>
  <c r="BO316" i="1"/>
  <c r="BP316" i="1"/>
  <c r="BM317" i="1"/>
  <c r="BN317" i="1"/>
  <c r="BO317" i="1"/>
  <c r="BP317" i="1"/>
  <c r="BM318" i="1"/>
  <c r="BN318" i="1"/>
  <c r="BO318" i="1"/>
  <c r="BP318" i="1"/>
  <c r="BM319" i="1"/>
  <c r="BN319" i="1"/>
  <c r="BO319" i="1"/>
  <c r="BP319" i="1"/>
  <c r="BM320" i="1"/>
  <c r="BN320" i="1"/>
  <c r="BO320" i="1"/>
  <c r="BP320" i="1"/>
  <c r="BM321" i="1"/>
  <c r="BN321" i="1"/>
  <c r="BO321" i="1"/>
  <c r="BP321" i="1"/>
  <c r="BM322" i="1"/>
  <c r="BN322" i="1"/>
  <c r="BO322" i="1"/>
  <c r="BP322" i="1"/>
  <c r="BM323" i="1"/>
  <c r="BN323" i="1"/>
  <c r="BO323" i="1"/>
  <c r="BP323" i="1"/>
  <c r="BP324" i="1"/>
  <c r="BU323" i="1"/>
  <c r="BM324" i="1"/>
  <c r="BN324" i="1"/>
  <c r="BO324" i="1"/>
  <c r="BP314" i="1"/>
  <c r="BO314" i="1"/>
  <c r="BN314" i="1"/>
  <c r="BM314" i="1"/>
  <c r="BP313" i="1"/>
  <c r="BO313" i="1"/>
  <c r="BN313" i="1"/>
  <c r="BM313" i="1"/>
  <c r="BM305" i="1"/>
  <c r="BN305" i="1"/>
  <c r="BO305" i="1"/>
  <c r="BP305" i="1"/>
  <c r="BM306" i="1"/>
  <c r="BN306" i="1"/>
  <c r="BO306" i="1"/>
  <c r="BP306" i="1"/>
  <c r="BM307" i="1"/>
  <c r="BN307" i="1"/>
  <c r="BO307" i="1"/>
  <c r="BP307" i="1"/>
  <c r="BM308" i="1"/>
  <c r="BN308" i="1"/>
  <c r="BO308" i="1"/>
  <c r="BP308" i="1"/>
  <c r="BM309" i="1"/>
  <c r="BN309" i="1"/>
  <c r="BO309" i="1"/>
  <c r="BP309" i="1"/>
  <c r="BM310" i="1"/>
  <c r="BN310" i="1"/>
  <c r="BO310" i="1"/>
  <c r="BP310" i="1"/>
  <c r="BM287" i="1"/>
  <c r="BN287" i="1"/>
  <c r="BO287" i="1"/>
  <c r="BP287" i="1"/>
  <c r="BM288" i="1"/>
  <c r="BN288" i="1"/>
  <c r="BO288" i="1"/>
  <c r="BP288" i="1"/>
  <c r="BM289" i="1"/>
  <c r="BN289" i="1"/>
  <c r="BO289" i="1"/>
  <c r="BP289" i="1"/>
  <c r="BM290" i="1"/>
  <c r="BN290" i="1"/>
  <c r="BO290" i="1"/>
  <c r="BP290" i="1"/>
  <c r="BM291" i="1"/>
  <c r="BN291" i="1"/>
  <c r="BO291" i="1"/>
  <c r="BP291" i="1"/>
  <c r="BM292" i="1"/>
  <c r="BN292" i="1"/>
  <c r="BO292" i="1"/>
  <c r="BP292" i="1"/>
  <c r="BM293" i="1"/>
  <c r="BN293" i="1"/>
  <c r="BO293" i="1"/>
  <c r="BP293" i="1"/>
  <c r="BM294" i="1"/>
  <c r="BN294" i="1"/>
  <c r="BO294" i="1"/>
  <c r="BP294" i="1"/>
  <c r="BM299" i="1"/>
  <c r="BN299" i="1"/>
  <c r="BO299" i="1"/>
  <c r="BO300" i="1"/>
  <c r="BT299" i="1"/>
  <c r="BP299" i="1"/>
  <c r="BM300" i="1"/>
  <c r="BN300" i="1"/>
  <c r="BP300" i="1"/>
  <c r="BM275" i="1"/>
  <c r="BN275" i="1"/>
  <c r="BO275" i="1"/>
  <c r="BP275" i="1"/>
  <c r="BM276" i="1"/>
  <c r="BN276" i="1"/>
  <c r="BO276" i="1"/>
  <c r="BP276" i="1"/>
  <c r="BM281" i="1"/>
  <c r="BN281" i="1"/>
  <c r="BO281" i="1"/>
  <c r="BP281" i="1"/>
  <c r="BM282" i="1"/>
  <c r="BN282" i="1"/>
  <c r="BO282" i="1"/>
  <c r="BP282" i="1"/>
  <c r="BM265" i="1"/>
  <c r="BN265" i="1"/>
  <c r="BO265" i="1"/>
  <c r="BP265" i="1"/>
  <c r="BM266" i="1"/>
  <c r="BN266" i="1"/>
  <c r="BO266" i="1"/>
  <c r="BP266" i="1"/>
  <c r="BM267" i="1"/>
  <c r="BN267" i="1"/>
  <c r="BO267" i="1"/>
  <c r="BO268" i="1"/>
  <c r="BT267" i="1"/>
  <c r="BP267" i="1"/>
  <c r="BM268" i="1"/>
  <c r="BN268" i="1"/>
  <c r="BP268" i="1"/>
  <c r="BM269" i="1"/>
  <c r="BN269" i="1"/>
  <c r="BO269" i="1"/>
  <c r="BP269" i="1"/>
  <c r="BM270" i="1"/>
  <c r="BN270" i="1"/>
  <c r="BO270" i="1"/>
  <c r="BP270" i="1"/>
  <c r="BM229" i="1"/>
  <c r="BN229" i="1"/>
  <c r="BO229" i="1"/>
  <c r="BP229" i="1"/>
  <c r="BM230" i="1"/>
  <c r="BN230" i="1"/>
  <c r="BO230" i="1"/>
  <c r="BP230" i="1"/>
  <c r="BM231" i="1"/>
  <c r="BN231" i="1"/>
  <c r="BO231" i="1"/>
  <c r="BP231" i="1"/>
  <c r="BM232" i="1"/>
  <c r="BR231" i="1"/>
  <c r="BN232" i="1"/>
  <c r="BO232" i="1"/>
  <c r="BP232" i="1"/>
  <c r="BO227" i="1"/>
  <c r="BP228" i="1"/>
  <c r="BO228" i="1"/>
  <c r="BN228" i="1"/>
  <c r="BM228" i="1"/>
  <c r="BP227" i="1"/>
  <c r="BN227" i="1"/>
  <c r="BM227" i="1"/>
  <c r="BM211" i="1"/>
  <c r="BN211" i="1"/>
  <c r="BO211" i="1"/>
  <c r="BP211" i="1"/>
  <c r="BM212" i="1"/>
  <c r="BN212" i="1"/>
  <c r="BO212" i="1"/>
  <c r="BP212" i="1"/>
  <c r="BM213" i="1"/>
  <c r="BN213" i="1"/>
  <c r="BO213" i="1"/>
  <c r="BP213" i="1"/>
  <c r="BM214" i="1"/>
  <c r="BN214" i="1"/>
  <c r="BO214" i="1"/>
  <c r="BP214" i="1"/>
  <c r="BM215" i="1"/>
  <c r="BN215" i="1"/>
  <c r="BO215" i="1"/>
  <c r="BP215" i="1"/>
  <c r="BM216" i="1"/>
  <c r="BN216" i="1"/>
  <c r="BO216" i="1"/>
  <c r="BP216" i="1"/>
  <c r="BM217" i="1"/>
  <c r="BN217" i="1"/>
  <c r="BO217" i="1"/>
  <c r="BP217" i="1"/>
  <c r="BM218" i="1"/>
  <c r="BN218" i="1"/>
  <c r="BO218" i="1"/>
  <c r="BP218" i="1"/>
  <c r="BM219" i="1"/>
  <c r="BN219" i="1"/>
  <c r="BO219" i="1"/>
  <c r="BP219" i="1"/>
  <c r="BM220" i="1"/>
  <c r="BN220" i="1"/>
  <c r="BO220" i="1"/>
  <c r="BP220" i="1"/>
  <c r="BM221" i="1"/>
  <c r="BN221" i="1"/>
  <c r="BO221" i="1"/>
  <c r="BP221" i="1"/>
  <c r="BM222" i="1"/>
  <c r="BN222" i="1"/>
  <c r="BO222" i="1"/>
  <c r="BP222" i="1"/>
  <c r="BM223" i="1"/>
  <c r="BN223" i="1"/>
  <c r="BO223" i="1"/>
  <c r="BP223" i="1"/>
  <c r="BM224" i="1"/>
  <c r="BN224" i="1"/>
  <c r="BO224" i="1"/>
  <c r="BP224" i="1"/>
  <c r="BP210" i="1"/>
  <c r="BO210" i="1"/>
  <c r="BN210" i="1"/>
  <c r="BM210" i="1"/>
  <c r="BP209" i="1"/>
  <c r="BO209" i="1"/>
  <c r="BN209" i="1"/>
  <c r="BM209" i="1"/>
  <c r="BM199" i="1"/>
  <c r="BN199" i="1"/>
  <c r="BO199" i="1"/>
  <c r="BP199" i="1"/>
  <c r="BM200" i="1"/>
  <c r="BN200" i="1"/>
  <c r="BO200" i="1"/>
  <c r="BP200" i="1"/>
  <c r="BQ200" i="1"/>
  <c r="BM201" i="1"/>
  <c r="BN201" i="1"/>
  <c r="BO201" i="1"/>
  <c r="BP201" i="1"/>
  <c r="BM202" i="1"/>
  <c r="BN202" i="1"/>
  <c r="BO202" i="1"/>
  <c r="BP202" i="1"/>
  <c r="BM203" i="1"/>
  <c r="BN203" i="1"/>
  <c r="BO203" i="1"/>
  <c r="BP203" i="1"/>
  <c r="BM204" i="1"/>
  <c r="BN204" i="1"/>
  <c r="BO204" i="1"/>
  <c r="BP204" i="1"/>
  <c r="BQ204" i="1"/>
  <c r="BM205" i="1"/>
  <c r="BN205" i="1"/>
  <c r="BO205" i="1"/>
  <c r="BO206" i="1"/>
  <c r="BT205" i="1"/>
  <c r="BP205" i="1"/>
  <c r="BM206" i="1"/>
  <c r="BR205" i="1"/>
  <c r="BN206" i="1"/>
  <c r="BP206" i="1"/>
  <c r="BM129" i="1"/>
  <c r="BN129" i="1"/>
  <c r="BO129" i="1"/>
  <c r="BP129" i="1"/>
  <c r="BM130" i="1"/>
  <c r="BN130" i="1"/>
  <c r="BO130" i="1"/>
  <c r="BP130" i="1"/>
  <c r="BQ130" i="1"/>
  <c r="BM131" i="1"/>
  <c r="BN131" i="1"/>
  <c r="BO131" i="1"/>
  <c r="BP131" i="1"/>
  <c r="BM132" i="1"/>
  <c r="BR131" i="1"/>
  <c r="BN132" i="1"/>
  <c r="BO132" i="1"/>
  <c r="BP132" i="1"/>
  <c r="BM133" i="1"/>
  <c r="BN133" i="1"/>
  <c r="BO133" i="1"/>
  <c r="BP133" i="1"/>
  <c r="BM134" i="1"/>
  <c r="BN134" i="1"/>
  <c r="BO134" i="1"/>
  <c r="BP134" i="1"/>
  <c r="BQ134" i="1"/>
  <c r="BM135" i="1"/>
  <c r="BN135" i="1"/>
  <c r="BO135" i="1"/>
  <c r="BP135" i="1"/>
  <c r="BM136" i="1"/>
  <c r="BN136" i="1"/>
  <c r="BO136" i="1"/>
  <c r="BP136" i="1"/>
  <c r="BM137" i="1"/>
  <c r="BN137" i="1"/>
  <c r="BO137" i="1"/>
  <c r="BP137" i="1"/>
  <c r="BQ137" i="1"/>
  <c r="BM138" i="1"/>
  <c r="BN138" i="1"/>
  <c r="BO138" i="1"/>
  <c r="BP138" i="1"/>
  <c r="BM139" i="1"/>
  <c r="BN139" i="1"/>
  <c r="BN140" i="1"/>
  <c r="BS139" i="1"/>
  <c r="BO139" i="1"/>
  <c r="BP139" i="1"/>
  <c r="BM140" i="1"/>
  <c r="BO140" i="1"/>
  <c r="BP140" i="1"/>
  <c r="BM141" i="1"/>
  <c r="BN141" i="1"/>
  <c r="BO141" i="1"/>
  <c r="BP141" i="1"/>
  <c r="BM142" i="1"/>
  <c r="BN142" i="1"/>
  <c r="BO142" i="1"/>
  <c r="BP142" i="1"/>
  <c r="BM143" i="1"/>
  <c r="BN143" i="1"/>
  <c r="BO143" i="1"/>
  <c r="BP143" i="1"/>
  <c r="BQ143" i="1"/>
  <c r="BM144" i="1"/>
  <c r="BN144" i="1"/>
  <c r="BO144" i="1"/>
  <c r="BP144" i="1"/>
  <c r="BN128" i="1"/>
  <c r="BM109" i="1"/>
  <c r="BN109" i="1"/>
  <c r="BO109" i="1"/>
  <c r="BO110" i="1"/>
  <c r="BT109" i="1"/>
  <c r="BP109" i="1"/>
  <c r="BM110" i="1"/>
  <c r="BN110" i="1"/>
  <c r="BP110" i="1"/>
  <c r="BM111" i="1"/>
  <c r="BN111" i="1"/>
  <c r="BO111" i="1"/>
  <c r="BP111" i="1"/>
  <c r="BM112" i="1"/>
  <c r="BN112" i="1"/>
  <c r="BO112" i="1"/>
  <c r="BP112" i="1"/>
  <c r="BM113" i="1"/>
  <c r="BN113" i="1"/>
  <c r="BO113" i="1"/>
  <c r="BP113" i="1"/>
  <c r="BM114" i="1"/>
  <c r="BN114" i="1"/>
  <c r="BO114" i="1"/>
  <c r="BP114" i="1"/>
  <c r="BM115" i="1"/>
  <c r="BN115" i="1"/>
  <c r="BO115" i="1"/>
  <c r="BP115" i="1"/>
  <c r="BQ115" i="1"/>
  <c r="BM116" i="1"/>
  <c r="BN116" i="1"/>
  <c r="BO116" i="1"/>
  <c r="BP116" i="1"/>
  <c r="BM107" i="1"/>
  <c r="BM97" i="1"/>
  <c r="BN97" i="1"/>
  <c r="BO97" i="1"/>
  <c r="BP97" i="1"/>
  <c r="BM98" i="1"/>
  <c r="BN98" i="1"/>
  <c r="BO98" i="1"/>
  <c r="BP98" i="1"/>
  <c r="BM99" i="1"/>
  <c r="BN99" i="1"/>
  <c r="BO99" i="1"/>
  <c r="BP99" i="1"/>
  <c r="BM100" i="1"/>
  <c r="BN100" i="1"/>
  <c r="BO100" i="1"/>
  <c r="BP100" i="1"/>
  <c r="BM101" i="1"/>
  <c r="BN101" i="1"/>
  <c r="BO101" i="1"/>
  <c r="BP101" i="1"/>
  <c r="BM102" i="1"/>
  <c r="BN102" i="1"/>
  <c r="BO102" i="1"/>
  <c r="BP102" i="1"/>
  <c r="BP96" i="1"/>
  <c r="BO96" i="1"/>
  <c r="BN96" i="1"/>
  <c r="BM96" i="1"/>
  <c r="BP95" i="1"/>
  <c r="BO95" i="1"/>
  <c r="BN95" i="1"/>
  <c r="BM95" i="1"/>
  <c r="BM87" i="1"/>
  <c r="BN87" i="1"/>
  <c r="BO87" i="1"/>
  <c r="BP87" i="1"/>
  <c r="BM88" i="1"/>
  <c r="BN88" i="1"/>
  <c r="BO88" i="1"/>
  <c r="BP88" i="1"/>
  <c r="BM89" i="1"/>
  <c r="BN89" i="1"/>
  <c r="BO89" i="1"/>
  <c r="BP89" i="1"/>
  <c r="BM90" i="1"/>
  <c r="BN90" i="1"/>
  <c r="BO90" i="1"/>
  <c r="BP90" i="1"/>
  <c r="BM91" i="1"/>
  <c r="BN91" i="1"/>
  <c r="BO91" i="1"/>
  <c r="BP91" i="1"/>
  <c r="BM92" i="1"/>
  <c r="BN92" i="1"/>
  <c r="BO92" i="1"/>
  <c r="BP92" i="1"/>
  <c r="BP86" i="1"/>
  <c r="BO86" i="1"/>
  <c r="BN86" i="1"/>
  <c r="BM86" i="1"/>
  <c r="BP85" i="1"/>
  <c r="BO85" i="1"/>
  <c r="BN85" i="1"/>
  <c r="BM85" i="1"/>
  <c r="BM77" i="1"/>
  <c r="BN77" i="1"/>
  <c r="BO77" i="1"/>
  <c r="BP77" i="1"/>
  <c r="BM78" i="1"/>
  <c r="BN78" i="1"/>
  <c r="BO78" i="1"/>
  <c r="BP78" i="1"/>
  <c r="BM79" i="1"/>
  <c r="BN79" i="1"/>
  <c r="BO79" i="1"/>
  <c r="BP79" i="1"/>
  <c r="BM80" i="1"/>
  <c r="BN80" i="1"/>
  <c r="BO80" i="1"/>
  <c r="BP80" i="1"/>
  <c r="BM81" i="1"/>
  <c r="BN81" i="1"/>
  <c r="BO81" i="1"/>
  <c r="BP81" i="1"/>
  <c r="BM82" i="1"/>
  <c r="BN82" i="1"/>
  <c r="BO82" i="1"/>
  <c r="BP82" i="1"/>
  <c r="BP76" i="1"/>
  <c r="BO76" i="1"/>
  <c r="BN76" i="1"/>
  <c r="BM76" i="1"/>
  <c r="BP75" i="1"/>
  <c r="BO75" i="1"/>
  <c r="BN75" i="1"/>
  <c r="BM75" i="1"/>
  <c r="BM71" i="1"/>
  <c r="BN71" i="1"/>
  <c r="BO71" i="1"/>
  <c r="BP71" i="1"/>
  <c r="BM72" i="1"/>
  <c r="BN72" i="1"/>
  <c r="BO72" i="1"/>
  <c r="BP72" i="1"/>
  <c r="BM41" i="1"/>
  <c r="BM42" i="1"/>
  <c r="BR41" i="1"/>
  <c r="BN41" i="1"/>
  <c r="BO41" i="1"/>
  <c r="BP41" i="1"/>
  <c r="BN42" i="1"/>
  <c r="BO42" i="1"/>
  <c r="BP42" i="1"/>
  <c r="BU41" i="1"/>
  <c r="BM43" i="1"/>
  <c r="BN43" i="1"/>
  <c r="BO43" i="1"/>
  <c r="BP43" i="1"/>
  <c r="BM44" i="1"/>
  <c r="BN44" i="1"/>
  <c r="BO44" i="1"/>
  <c r="BP44" i="1"/>
  <c r="BU43" i="1"/>
  <c r="BM45" i="1"/>
  <c r="BN45" i="1"/>
  <c r="BO45" i="1"/>
  <c r="BP45" i="1"/>
  <c r="BM46" i="1"/>
  <c r="BN46" i="1"/>
  <c r="BO46" i="1"/>
  <c r="BP46" i="1"/>
  <c r="BQ46" i="1"/>
  <c r="BM47" i="1"/>
  <c r="BM48" i="1"/>
  <c r="BR47" i="1"/>
  <c r="BN47" i="1"/>
  <c r="BO47" i="1"/>
  <c r="BP47" i="1"/>
  <c r="BN48" i="1"/>
  <c r="BO48" i="1"/>
  <c r="BP48" i="1"/>
  <c r="BM49" i="1"/>
  <c r="BM50" i="1"/>
  <c r="BR49" i="1"/>
  <c r="BN49" i="1"/>
  <c r="BO49" i="1"/>
  <c r="BP49" i="1"/>
  <c r="BN50" i="1"/>
  <c r="BO50" i="1"/>
  <c r="BP50" i="1"/>
  <c r="BM51" i="1"/>
  <c r="BN51" i="1"/>
  <c r="BO51" i="1"/>
  <c r="BP51" i="1"/>
  <c r="BM52" i="1"/>
  <c r="BN52" i="1"/>
  <c r="BO52" i="1"/>
  <c r="BP52" i="1"/>
  <c r="BM40" i="1"/>
  <c r="BN40" i="1"/>
  <c r="BO40" i="1"/>
  <c r="BP40" i="1"/>
  <c r="BP39" i="1"/>
  <c r="BO39" i="1"/>
  <c r="BN39" i="1"/>
  <c r="BM39" i="1"/>
  <c r="BP33" i="1"/>
  <c r="BN13" i="1"/>
  <c r="BM57" i="1"/>
  <c r="BN57" i="1"/>
  <c r="BO57" i="1"/>
  <c r="BP57" i="1"/>
  <c r="BM58" i="1"/>
  <c r="BN58" i="1"/>
  <c r="BO58" i="1"/>
  <c r="BP58" i="1"/>
  <c r="BM59" i="1"/>
  <c r="BN59" i="1"/>
  <c r="BO59" i="1"/>
  <c r="BP59" i="1"/>
  <c r="BM60" i="1"/>
  <c r="BN60" i="1"/>
  <c r="BS59" i="1"/>
  <c r="BO60" i="1"/>
  <c r="BT59" i="1"/>
  <c r="BP60" i="1"/>
  <c r="BM56" i="1"/>
  <c r="BN56" i="1"/>
  <c r="BO56" i="1"/>
  <c r="BP56" i="1"/>
  <c r="BP55" i="1"/>
  <c r="BO55" i="1"/>
  <c r="BN55" i="1"/>
  <c r="BM55" i="1"/>
  <c r="BM15" i="1"/>
  <c r="BN15" i="1"/>
  <c r="BO15" i="1"/>
  <c r="BP15" i="1"/>
  <c r="BM16" i="1"/>
  <c r="BN16" i="1"/>
  <c r="BS15" i="1"/>
  <c r="BO16" i="1"/>
  <c r="BT15" i="1"/>
  <c r="BP16" i="1"/>
  <c r="BM17" i="1"/>
  <c r="BN17" i="1"/>
  <c r="BO17" i="1"/>
  <c r="BP17" i="1"/>
  <c r="BM18" i="1"/>
  <c r="BN18" i="1"/>
  <c r="BO18" i="1"/>
  <c r="BT17" i="1"/>
  <c r="BP18" i="1"/>
  <c r="BM19" i="1"/>
  <c r="BN19" i="1"/>
  <c r="BO19" i="1"/>
  <c r="BP19" i="1"/>
  <c r="BM20" i="1"/>
  <c r="BN20" i="1"/>
  <c r="BS19" i="1"/>
  <c r="BO20" i="1"/>
  <c r="BT19" i="1"/>
  <c r="BP20" i="1"/>
  <c r="BM21" i="1"/>
  <c r="BN21" i="1"/>
  <c r="BO21" i="1"/>
  <c r="BP21" i="1"/>
  <c r="BM22" i="1"/>
  <c r="BN22" i="1"/>
  <c r="BO22" i="1"/>
  <c r="BT21" i="1"/>
  <c r="BP22" i="1"/>
  <c r="BM23" i="1"/>
  <c r="BN23" i="1"/>
  <c r="BO23" i="1"/>
  <c r="BP23" i="1"/>
  <c r="BM24" i="1"/>
  <c r="BN24" i="1"/>
  <c r="BS23" i="1"/>
  <c r="BO24" i="1"/>
  <c r="BP24" i="1"/>
  <c r="BM25" i="1"/>
  <c r="BN25" i="1"/>
  <c r="BO25" i="1"/>
  <c r="BP25" i="1"/>
  <c r="BM26" i="1"/>
  <c r="BN26" i="1"/>
  <c r="BS25" i="1"/>
  <c r="BO26" i="1"/>
  <c r="BP26" i="1"/>
  <c r="BM27" i="1"/>
  <c r="BN27" i="1"/>
  <c r="BO27" i="1"/>
  <c r="BP27" i="1"/>
  <c r="BM28" i="1"/>
  <c r="BN28" i="1"/>
  <c r="BS27" i="1"/>
  <c r="BO28" i="1"/>
  <c r="BP28" i="1"/>
  <c r="BM29" i="1"/>
  <c r="BN29" i="1"/>
  <c r="BO29" i="1"/>
  <c r="BP29" i="1"/>
  <c r="BM30" i="1"/>
  <c r="BN30" i="1"/>
  <c r="BS29" i="1"/>
  <c r="BO30" i="1"/>
  <c r="BP30" i="1"/>
  <c r="P419" i="1"/>
  <c r="Q419" i="1"/>
  <c r="R419" i="1"/>
  <c r="S419" i="1"/>
  <c r="T419" i="1"/>
  <c r="U419" i="1"/>
  <c r="V419" i="1"/>
  <c r="W419" i="1"/>
  <c r="X419" i="1"/>
  <c r="Y419" i="1"/>
  <c r="Z419" i="1"/>
  <c r="AB419" i="1"/>
  <c r="AC419" i="1"/>
  <c r="AD419" i="1"/>
  <c r="AE419" i="1"/>
  <c r="AF419" i="1"/>
  <c r="AG419" i="1"/>
  <c r="AH419" i="1"/>
  <c r="AI419" i="1"/>
  <c r="AJ419" i="1"/>
  <c r="AK419" i="1"/>
  <c r="AL419" i="1"/>
  <c r="AM419" i="1"/>
  <c r="AN419" i="1"/>
  <c r="AO419" i="1"/>
  <c r="AP419" i="1"/>
  <c r="AQ419" i="1"/>
  <c r="AR419" i="1"/>
  <c r="AS419" i="1"/>
  <c r="AT419" i="1"/>
  <c r="AU419" i="1"/>
  <c r="AV419" i="1"/>
  <c r="AW419" i="1"/>
  <c r="AX419" i="1"/>
  <c r="AY419" i="1"/>
  <c r="AZ419" i="1"/>
  <c r="BA419" i="1"/>
  <c r="BB419" i="1"/>
  <c r="BD419" i="1"/>
  <c r="BE419" i="1"/>
  <c r="BF419" i="1"/>
  <c r="BG419" i="1"/>
  <c r="BH419" i="1"/>
  <c r="BI419" i="1"/>
  <c r="BJ419" i="1"/>
  <c r="BK419" i="1"/>
  <c r="BL419" i="1"/>
  <c r="P420" i="1"/>
  <c r="Q420" i="1"/>
  <c r="R420" i="1"/>
  <c r="S420" i="1"/>
  <c r="T420" i="1"/>
  <c r="U420" i="1"/>
  <c r="V420" i="1"/>
  <c r="W420" i="1"/>
  <c r="X420" i="1"/>
  <c r="Y420" i="1"/>
  <c r="Z420" i="1"/>
  <c r="AB420" i="1"/>
  <c r="AC420" i="1"/>
  <c r="AD420" i="1"/>
  <c r="AE420" i="1"/>
  <c r="AF420" i="1"/>
  <c r="AG420" i="1"/>
  <c r="AH420" i="1"/>
  <c r="AI420" i="1"/>
  <c r="AJ420" i="1"/>
  <c r="AK420" i="1"/>
  <c r="AL420" i="1"/>
  <c r="AM420" i="1"/>
  <c r="L31" i="12"/>
  <c r="AN420" i="1"/>
  <c r="AO420" i="1"/>
  <c r="AP420" i="1"/>
  <c r="AQ420" i="1"/>
  <c r="AR420" i="1"/>
  <c r="AS420" i="1"/>
  <c r="AT420" i="1"/>
  <c r="AU420" i="1"/>
  <c r="AV420" i="1"/>
  <c r="AW420" i="1"/>
  <c r="AX420" i="1"/>
  <c r="AY420" i="1"/>
  <c r="AZ420" i="1"/>
  <c r="BA420" i="1"/>
  <c r="BB420" i="1"/>
  <c r="BD420" i="1"/>
  <c r="BE420" i="1"/>
  <c r="BF420" i="1"/>
  <c r="BG420" i="1"/>
  <c r="BH420" i="1"/>
  <c r="BI420" i="1"/>
  <c r="BJ420" i="1"/>
  <c r="BK420" i="1"/>
  <c r="BL420" i="1"/>
  <c r="R31" i="12"/>
  <c r="P369" i="1"/>
  <c r="Q369" i="1"/>
  <c r="R369" i="1"/>
  <c r="S369" i="1"/>
  <c r="T369" i="1"/>
  <c r="U369" i="1"/>
  <c r="V369" i="1"/>
  <c r="W369" i="1"/>
  <c r="X369" i="1"/>
  <c r="Y369" i="1"/>
  <c r="Z369" i="1"/>
  <c r="AB369" i="1"/>
  <c r="AC369" i="1"/>
  <c r="AD369" i="1"/>
  <c r="AE369" i="1"/>
  <c r="AF369" i="1"/>
  <c r="AG369" i="1"/>
  <c r="AH369" i="1"/>
  <c r="AI369" i="1"/>
  <c r="AJ369" i="1"/>
  <c r="AK369" i="1"/>
  <c r="AL369" i="1"/>
  <c r="AM369" i="1"/>
  <c r="AN369" i="1"/>
  <c r="AO369" i="1"/>
  <c r="AP369" i="1"/>
  <c r="AQ369" i="1"/>
  <c r="AR369" i="1"/>
  <c r="AS369" i="1"/>
  <c r="AT369" i="1"/>
  <c r="AU369" i="1"/>
  <c r="AV369" i="1"/>
  <c r="AW369" i="1"/>
  <c r="AX369" i="1"/>
  <c r="AY369" i="1"/>
  <c r="AZ369" i="1"/>
  <c r="BA369" i="1"/>
  <c r="BB369" i="1"/>
  <c r="BD369" i="1"/>
  <c r="BE369" i="1"/>
  <c r="BF369" i="1"/>
  <c r="BG369" i="1"/>
  <c r="BH369" i="1"/>
  <c r="BI369" i="1"/>
  <c r="BJ369" i="1"/>
  <c r="BK369" i="1"/>
  <c r="BL369" i="1"/>
  <c r="P370" i="1"/>
  <c r="Q370" i="1"/>
  <c r="R370" i="1"/>
  <c r="S370" i="1"/>
  <c r="T370" i="1"/>
  <c r="U370" i="1"/>
  <c r="V370" i="1"/>
  <c r="W370" i="1"/>
  <c r="X370" i="1"/>
  <c r="Y370" i="1"/>
  <c r="Z370" i="1"/>
  <c r="AB370" i="1"/>
  <c r="AC370" i="1"/>
  <c r="AD370" i="1"/>
  <c r="AE370" i="1"/>
  <c r="AF370" i="1"/>
  <c r="AG370" i="1"/>
  <c r="AH370" i="1"/>
  <c r="AI370" i="1"/>
  <c r="AJ370" i="1"/>
  <c r="AK370" i="1"/>
  <c r="AL370" i="1"/>
  <c r="AM370" i="1"/>
  <c r="AN370" i="1"/>
  <c r="AO370" i="1"/>
  <c r="AP370" i="1"/>
  <c r="AQ370" i="1"/>
  <c r="AR370" i="1"/>
  <c r="AS370" i="1"/>
  <c r="AT370" i="1"/>
  <c r="AU370" i="1"/>
  <c r="AV370" i="1"/>
  <c r="AW370" i="1"/>
  <c r="AX370" i="1"/>
  <c r="AY370" i="1"/>
  <c r="AZ370" i="1"/>
  <c r="BA370" i="1"/>
  <c r="BB370" i="1"/>
  <c r="BD370" i="1"/>
  <c r="BE370" i="1"/>
  <c r="BF370" i="1"/>
  <c r="BG370" i="1"/>
  <c r="BH370" i="1"/>
  <c r="BI370" i="1"/>
  <c r="BJ370" i="1"/>
  <c r="BK370" i="1"/>
  <c r="BL370" i="1"/>
  <c r="P361" i="1"/>
  <c r="Q361" i="1"/>
  <c r="R361" i="1"/>
  <c r="S361" i="1"/>
  <c r="T361" i="1"/>
  <c r="U361" i="1"/>
  <c r="V361" i="1"/>
  <c r="W361" i="1"/>
  <c r="X361" i="1"/>
  <c r="Y361" i="1"/>
  <c r="Z361" i="1"/>
  <c r="AB361" i="1"/>
  <c r="AC361" i="1"/>
  <c r="AD361" i="1"/>
  <c r="AE361" i="1"/>
  <c r="AF361" i="1"/>
  <c r="AG361" i="1"/>
  <c r="AH361" i="1"/>
  <c r="AI361" i="1"/>
  <c r="AJ361" i="1"/>
  <c r="AK361" i="1"/>
  <c r="AL361" i="1"/>
  <c r="AM361" i="1"/>
  <c r="AN361" i="1"/>
  <c r="AO361" i="1"/>
  <c r="AP361" i="1"/>
  <c r="AQ361" i="1"/>
  <c r="AR361" i="1"/>
  <c r="AS361" i="1"/>
  <c r="AT361" i="1"/>
  <c r="AU361" i="1"/>
  <c r="AV361" i="1"/>
  <c r="AW361" i="1"/>
  <c r="AX361" i="1"/>
  <c r="AY361" i="1"/>
  <c r="AZ361" i="1"/>
  <c r="BA361" i="1"/>
  <c r="BB361" i="1"/>
  <c r="BD361" i="1"/>
  <c r="BE361" i="1"/>
  <c r="BF361" i="1"/>
  <c r="BG361" i="1"/>
  <c r="BH361" i="1"/>
  <c r="BI361" i="1"/>
  <c r="BJ361" i="1"/>
  <c r="BK361" i="1"/>
  <c r="BL361" i="1"/>
  <c r="P362" i="1"/>
  <c r="Q362" i="1"/>
  <c r="R362" i="1"/>
  <c r="S362" i="1"/>
  <c r="T362" i="1"/>
  <c r="U362" i="1"/>
  <c r="V362" i="1"/>
  <c r="W362" i="1"/>
  <c r="X362" i="1"/>
  <c r="Y362" i="1"/>
  <c r="Z362" i="1"/>
  <c r="AB362" i="1"/>
  <c r="AC362" i="1"/>
  <c r="AD362" i="1"/>
  <c r="AE362" i="1"/>
  <c r="AF362" i="1"/>
  <c r="AG362" i="1"/>
  <c r="AH362" i="1"/>
  <c r="AI362" i="1"/>
  <c r="AJ362" i="1"/>
  <c r="AK362" i="1"/>
  <c r="AL362" i="1"/>
  <c r="AM362" i="1"/>
  <c r="AN362" i="1"/>
  <c r="AO362" i="1"/>
  <c r="AP362" i="1"/>
  <c r="AQ362" i="1"/>
  <c r="AR362" i="1"/>
  <c r="AS362" i="1"/>
  <c r="AT362" i="1"/>
  <c r="AU362" i="1"/>
  <c r="AV362" i="1"/>
  <c r="AW362" i="1"/>
  <c r="AX362" i="1"/>
  <c r="AY362" i="1"/>
  <c r="AZ362" i="1"/>
  <c r="BA362" i="1"/>
  <c r="BC362" i="1"/>
  <c r="BD362" i="1"/>
  <c r="BE362" i="1"/>
  <c r="BF362" i="1"/>
  <c r="BG362" i="1"/>
  <c r="BH362" i="1"/>
  <c r="BI362" i="1"/>
  <c r="BJ362" i="1"/>
  <c r="BK362" i="1"/>
  <c r="BL362" i="1"/>
  <c r="O362" i="1"/>
  <c r="O361" i="1"/>
  <c r="P349" i="1"/>
  <c r="Q349" i="1"/>
  <c r="R349" i="1"/>
  <c r="S349" i="1"/>
  <c r="T349" i="1"/>
  <c r="U349" i="1"/>
  <c r="V349" i="1"/>
  <c r="W349" i="1"/>
  <c r="X349" i="1"/>
  <c r="Y349" i="1"/>
  <c r="Z349" i="1"/>
  <c r="AB349" i="1"/>
  <c r="AC349" i="1"/>
  <c r="AD349" i="1"/>
  <c r="AE349" i="1"/>
  <c r="AF349" i="1"/>
  <c r="AG349" i="1"/>
  <c r="AH349" i="1"/>
  <c r="AI349" i="1"/>
  <c r="AJ349" i="1"/>
  <c r="AK349" i="1"/>
  <c r="AL349" i="1"/>
  <c r="AM349" i="1"/>
  <c r="AN349" i="1"/>
  <c r="AO349" i="1"/>
  <c r="AP349" i="1"/>
  <c r="AQ349" i="1"/>
  <c r="AR349" i="1"/>
  <c r="AS349" i="1"/>
  <c r="AT349" i="1"/>
  <c r="AU349" i="1"/>
  <c r="AV349" i="1"/>
  <c r="AW349" i="1"/>
  <c r="AX349" i="1"/>
  <c r="AY349" i="1"/>
  <c r="AZ349" i="1"/>
  <c r="BA349" i="1"/>
  <c r="BB349" i="1"/>
  <c r="BD349" i="1"/>
  <c r="BE349" i="1"/>
  <c r="BF349" i="1"/>
  <c r="BG349" i="1"/>
  <c r="BH349" i="1"/>
  <c r="BI349" i="1"/>
  <c r="BJ349" i="1"/>
  <c r="BK349" i="1"/>
  <c r="BL349" i="1"/>
  <c r="P350" i="1"/>
  <c r="Q350" i="1"/>
  <c r="R350" i="1"/>
  <c r="S350" i="1"/>
  <c r="T350" i="1"/>
  <c r="U350" i="1"/>
  <c r="V350" i="1"/>
  <c r="W350" i="1"/>
  <c r="X350" i="1"/>
  <c r="Y350" i="1"/>
  <c r="Z350" i="1"/>
  <c r="AB350" i="1"/>
  <c r="AC350" i="1"/>
  <c r="AD350" i="1"/>
  <c r="AE350" i="1"/>
  <c r="AF350" i="1"/>
  <c r="AG350" i="1"/>
  <c r="AH350" i="1"/>
  <c r="AI350" i="1"/>
  <c r="AJ350" i="1"/>
  <c r="AK350" i="1"/>
  <c r="AL350" i="1"/>
  <c r="AM350" i="1"/>
  <c r="AN350" i="1"/>
  <c r="AO350" i="1"/>
  <c r="AP350" i="1"/>
  <c r="AQ350" i="1"/>
  <c r="AR350" i="1"/>
  <c r="AS350" i="1"/>
  <c r="AT350" i="1"/>
  <c r="AU350" i="1"/>
  <c r="AV350" i="1"/>
  <c r="AW350" i="1"/>
  <c r="AX350" i="1"/>
  <c r="AY350" i="1"/>
  <c r="AZ350" i="1"/>
  <c r="BA350" i="1"/>
  <c r="BB350" i="1"/>
  <c r="BD350" i="1"/>
  <c r="BE350" i="1"/>
  <c r="BF350" i="1"/>
  <c r="BG350" i="1"/>
  <c r="BH350" i="1"/>
  <c r="BI350" i="1"/>
  <c r="BJ350" i="1"/>
  <c r="BK350" i="1"/>
  <c r="BL350" i="1"/>
  <c r="P343" i="1"/>
  <c r="Q343" i="1"/>
  <c r="R343" i="1"/>
  <c r="S343" i="1"/>
  <c r="T343" i="1"/>
  <c r="U343" i="1"/>
  <c r="V343" i="1"/>
  <c r="W343" i="1"/>
  <c r="X343" i="1"/>
  <c r="Y343" i="1"/>
  <c r="Z343" i="1"/>
  <c r="AB343" i="1"/>
  <c r="AC343" i="1"/>
  <c r="AD343" i="1"/>
  <c r="AE343" i="1"/>
  <c r="AF343" i="1"/>
  <c r="AG343" i="1"/>
  <c r="AH343" i="1"/>
  <c r="AI343" i="1"/>
  <c r="AJ343" i="1"/>
  <c r="AK343" i="1"/>
  <c r="AL343" i="1"/>
  <c r="AM343" i="1"/>
  <c r="AN343" i="1"/>
  <c r="AO343" i="1"/>
  <c r="AP343" i="1"/>
  <c r="AQ343" i="1"/>
  <c r="AR343" i="1"/>
  <c r="AS343" i="1"/>
  <c r="AT343" i="1"/>
  <c r="AU343" i="1"/>
  <c r="AV343" i="1"/>
  <c r="AW343" i="1"/>
  <c r="AX343" i="1"/>
  <c r="AY343" i="1"/>
  <c r="AZ343" i="1"/>
  <c r="BA343" i="1"/>
  <c r="BB343" i="1"/>
  <c r="BD343" i="1"/>
  <c r="BE343" i="1"/>
  <c r="BF343" i="1"/>
  <c r="BG343" i="1"/>
  <c r="BH343" i="1"/>
  <c r="BI343" i="1"/>
  <c r="BJ343" i="1"/>
  <c r="BK343" i="1"/>
  <c r="BL343" i="1"/>
  <c r="P344" i="1"/>
  <c r="Q344" i="1"/>
  <c r="R344" i="1"/>
  <c r="S344" i="1"/>
  <c r="T344" i="1"/>
  <c r="U344" i="1"/>
  <c r="V344" i="1"/>
  <c r="W344" i="1"/>
  <c r="X344" i="1"/>
  <c r="Y344" i="1"/>
  <c r="Z344" i="1"/>
  <c r="AB344" i="1"/>
  <c r="AC344" i="1"/>
  <c r="AD344" i="1"/>
  <c r="AE344" i="1"/>
  <c r="AF344" i="1"/>
  <c r="AG344" i="1"/>
  <c r="AH344" i="1"/>
  <c r="AI344" i="1"/>
  <c r="AJ344" i="1"/>
  <c r="AK344" i="1"/>
  <c r="AL344" i="1"/>
  <c r="AM344" i="1"/>
  <c r="AN344" i="1"/>
  <c r="AO344" i="1"/>
  <c r="AP344" i="1"/>
  <c r="AQ344" i="1"/>
  <c r="AR344" i="1"/>
  <c r="AS344" i="1"/>
  <c r="AT344" i="1"/>
  <c r="AU344" i="1"/>
  <c r="AV344" i="1"/>
  <c r="AW344" i="1"/>
  <c r="AX344" i="1"/>
  <c r="AY344" i="1"/>
  <c r="AZ344" i="1"/>
  <c r="BA344" i="1"/>
  <c r="BB344" i="1"/>
  <c r="BD344" i="1"/>
  <c r="BE344" i="1"/>
  <c r="BF344" i="1"/>
  <c r="BG344" i="1"/>
  <c r="BH344" i="1"/>
  <c r="BI344" i="1"/>
  <c r="BJ344" i="1"/>
  <c r="BK344" i="1"/>
  <c r="BL344" i="1"/>
  <c r="O326" i="1"/>
  <c r="P325" i="1"/>
  <c r="Q325" i="1"/>
  <c r="R325" i="1"/>
  <c r="S325" i="1"/>
  <c r="T325" i="1"/>
  <c r="U325" i="1"/>
  <c r="V325" i="1"/>
  <c r="W325" i="1"/>
  <c r="X325" i="1"/>
  <c r="Y325" i="1"/>
  <c r="Z325" i="1"/>
  <c r="AB325" i="1"/>
  <c r="AC325" i="1"/>
  <c r="AD325" i="1"/>
  <c r="AE325" i="1"/>
  <c r="AF325" i="1"/>
  <c r="AG325" i="1"/>
  <c r="AH325" i="1"/>
  <c r="AI325" i="1"/>
  <c r="AJ325" i="1"/>
  <c r="AK325" i="1"/>
  <c r="AL325" i="1"/>
  <c r="AM325" i="1"/>
  <c r="AN325" i="1"/>
  <c r="AO325" i="1"/>
  <c r="AP325" i="1"/>
  <c r="AQ325" i="1"/>
  <c r="AR325" i="1"/>
  <c r="AS325" i="1"/>
  <c r="AT325" i="1"/>
  <c r="AU325" i="1"/>
  <c r="AV325" i="1"/>
  <c r="AW325" i="1"/>
  <c r="AX325" i="1"/>
  <c r="AY325" i="1"/>
  <c r="AZ325" i="1"/>
  <c r="BA325" i="1"/>
  <c r="BB325" i="1"/>
  <c r="BD325" i="1"/>
  <c r="BE325" i="1"/>
  <c r="BF325" i="1"/>
  <c r="BG325" i="1"/>
  <c r="BH325" i="1"/>
  <c r="BI325" i="1"/>
  <c r="BJ325" i="1"/>
  <c r="BK325" i="1"/>
  <c r="BL325" i="1"/>
  <c r="P326" i="1"/>
  <c r="Q326" i="1"/>
  <c r="R326" i="1"/>
  <c r="S326" i="1"/>
  <c r="T326" i="1"/>
  <c r="U326" i="1"/>
  <c r="V326" i="1"/>
  <c r="W326" i="1"/>
  <c r="X326" i="1"/>
  <c r="Y326" i="1"/>
  <c r="Z326" i="1"/>
  <c r="AB326" i="1"/>
  <c r="AC326" i="1"/>
  <c r="AD326" i="1"/>
  <c r="AE326" i="1"/>
  <c r="AF326" i="1"/>
  <c r="AG326" i="1"/>
  <c r="AH326" i="1"/>
  <c r="AI326" i="1"/>
  <c r="AJ326" i="1"/>
  <c r="AK326" i="1"/>
  <c r="AL326" i="1"/>
  <c r="AM326" i="1"/>
  <c r="AN326" i="1"/>
  <c r="AO326" i="1"/>
  <c r="AP326" i="1"/>
  <c r="AQ326" i="1"/>
  <c r="AR326" i="1"/>
  <c r="AS326" i="1"/>
  <c r="AT326" i="1"/>
  <c r="AU326" i="1"/>
  <c r="AV326" i="1"/>
  <c r="AW326" i="1"/>
  <c r="AX326" i="1"/>
  <c r="AY326" i="1"/>
  <c r="AZ326" i="1"/>
  <c r="BA326" i="1"/>
  <c r="BB326" i="1"/>
  <c r="BD326" i="1"/>
  <c r="BE326" i="1"/>
  <c r="BF326" i="1"/>
  <c r="BG326" i="1"/>
  <c r="BH326" i="1"/>
  <c r="BI326" i="1"/>
  <c r="BJ326" i="1"/>
  <c r="BK326" i="1"/>
  <c r="BL326" i="1"/>
  <c r="P311" i="1"/>
  <c r="Q311" i="1"/>
  <c r="R311" i="1"/>
  <c r="S311" i="1"/>
  <c r="T311" i="1"/>
  <c r="U311" i="1"/>
  <c r="V311" i="1"/>
  <c r="W311" i="1"/>
  <c r="X311" i="1"/>
  <c r="Y311" i="1"/>
  <c r="Z311" i="1"/>
  <c r="AB311" i="1"/>
  <c r="AC311" i="1"/>
  <c r="AD311" i="1"/>
  <c r="AE311" i="1"/>
  <c r="AF311" i="1"/>
  <c r="AG311" i="1"/>
  <c r="AH311" i="1"/>
  <c r="AI311" i="1"/>
  <c r="AJ311" i="1"/>
  <c r="AK311" i="1"/>
  <c r="AL311" i="1"/>
  <c r="AM311" i="1"/>
  <c r="AN311" i="1"/>
  <c r="AO311" i="1"/>
  <c r="AP311" i="1"/>
  <c r="AQ311" i="1"/>
  <c r="AR311" i="1"/>
  <c r="AS311" i="1"/>
  <c r="AT311" i="1"/>
  <c r="AU311" i="1"/>
  <c r="AV311" i="1"/>
  <c r="AW311" i="1"/>
  <c r="AX311" i="1"/>
  <c r="AY311" i="1"/>
  <c r="AZ311" i="1"/>
  <c r="BA311" i="1"/>
  <c r="BB311" i="1"/>
  <c r="BD311" i="1"/>
  <c r="BE311" i="1"/>
  <c r="BF311" i="1"/>
  <c r="BG311" i="1"/>
  <c r="BH311" i="1"/>
  <c r="BI311" i="1"/>
  <c r="BJ311" i="1"/>
  <c r="BK311" i="1"/>
  <c r="BL311" i="1"/>
  <c r="P312" i="1"/>
  <c r="Q312" i="1"/>
  <c r="R312" i="1"/>
  <c r="S312" i="1"/>
  <c r="T312" i="1"/>
  <c r="U312" i="1"/>
  <c r="V312" i="1"/>
  <c r="W312" i="1"/>
  <c r="X312" i="1"/>
  <c r="Y312" i="1"/>
  <c r="Z312" i="1"/>
  <c r="AB312" i="1"/>
  <c r="AC312" i="1"/>
  <c r="AD312" i="1"/>
  <c r="AE312" i="1"/>
  <c r="AF312" i="1"/>
  <c r="AG312" i="1"/>
  <c r="AH312" i="1"/>
  <c r="AI312" i="1"/>
  <c r="AJ312" i="1"/>
  <c r="AK312" i="1"/>
  <c r="AL312" i="1"/>
  <c r="AM312" i="1"/>
  <c r="AN312" i="1"/>
  <c r="AO312" i="1"/>
  <c r="AP312" i="1"/>
  <c r="AQ312" i="1"/>
  <c r="AR312" i="1"/>
  <c r="AS312" i="1"/>
  <c r="AT312" i="1"/>
  <c r="AU312" i="1"/>
  <c r="AV312" i="1"/>
  <c r="AW312" i="1"/>
  <c r="AX312" i="1"/>
  <c r="AY312" i="1"/>
  <c r="AZ312" i="1"/>
  <c r="BA312" i="1"/>
  <c r="BB312" i="1"/>
  <c r="BD312" i="1"/>
  <c r="BE312" i="1"/>
  <c r="BF312" i="1"/>
  <c r="BG312" i="1"/>
  <c r="BH312" i="1"/>
  <c r="BI312" i="1"/>
  <c r="BJ312" i="1"/>
  <c r="BK312" i="1"/>
  <c r="BL312" i="1"/>
  <c r="P301" i="1"/>
  <c r="Q301" i="1"/>
  <c r="R301" i="1"/>
  <c r="S301" i="1"/>
  <c r="T301" i="1"/>
  <c r="U301" i="1"/>
  <c r="V301" i="1"/>
  <c r="W301" i="1"/>
  <c r="X301" i="1"/>
  <c r="Y301" i="1"/>
  <c r="Z301" i="1"/>
  <c r="AB301" i="1"/>
  <c r="AC301" i="1"/>
  <c r="AD301" i="1"/>
  <c r="AE301" i="1"/>
  <c r="AF301" i="1"/>
  <c r="AG301" i="1"/>
  <c r="AH301" i="1"/>
  <c r="AI301" i="1"/>
  <c r="AJ301" i="1"/>
  <c r="AK301" i="1"/>
  <c r="AL301" i="1"/>
  <c r="AM301" i="1"/>
  <c r="AN301" i="1"/>
  <c r="AO301" i="1"/>
  <c r="AP301" i="1"/>
  <c r="AQ301" i="1"/>
  <c r="AR301" i="1"/>
  <c r="AS301" i="1"/>
  <c r="AT301" i="1"/>
  <c r="AU301" i="1"/>
  <c r="AV301" i="1"/>
  <c r="AW301" i="1"/>
  <c r="AX301" i="1"/>
  <c r="AY301" i="1"/>
  <c r="AZ301" i="1"/>
  <c r="BA301" i="1"/>
  <c r="BB301" i="1"/>
  <c r="BD301" i="1"/>
  <c r="BE301" i="1"/>
  <c r="BF301" i="1"/>
  <c r="BG301" i="1"/>
  <c r="BH301" i="1"/>
  <c r="BI301" i="1"/>
  <c r="BJ301" i="1"/>
  <c r="BK301" i="1"/>
  <c r="BL301" i="1"/>
  <c r="P302" i="1"/>
  <c r="Q302" i="1"/>
  <c r="R302" i="1"/>
  <c r="S302" i="1"/>
  <c r="T302" i="1"/>
  <c r="U302" i="1"/>
  <c r="V302" i="1"/>
  <c r="W302" i="1"/>
  <c r="X302" i="1"/>
  <c r="Y302" i="1"/>
  <c r="Z302" i="1"/>
  <c r="AB302" i="1"/>
  <c r="AC302" i="1"/>
  <c r="AD302" i="1"/>
  <c r="AE302" i="1"/>
  <c r="AF302" i="1"/>
  <c r="AG302" i="1"/>
  <c r="AH302" i="1"/>
  <c r="AI302" i="1"/>
  <c r="AJ302" i="1"/>
  <c r="AK302" i="1"/>
  <c r="AL302" i="1"/>
  <c r="AM302" i="1"/>
  <c r="AN302" i="1"/>
  <c r="AO302" i="1"/>
  <c r="AP302" i="1"/>
  <c r="AQ302" i="1"/>
  <c r="AR302" i="1"/>
  <c r="AS302" i="1"/>
  <c r="AT302" i="1"/>
  <c r="AU302" i="1"/>
  <c r="AV302" i="1"/>
  <c r="AW302" i="1"/>
  <c r="AX302" i="1"/>
  <c r="AY302" i="1"/>
  <c r="AZ302" i="1"/>
  <c r="BA302" i="1"/>
  <c r="BB302" i="1"/>
  <c r="BD302" i="1"/>
  <c r="BE302" i="1"/>
  <c r="BF302" i="1"/>
  <c r="BG302" i="1"/>
  <c r="BH302" i="1"/>
  <c r="BI302" i="1"/>
  <c r="BJ302" i="1"/>
  <c r="BK302" i="1"/>
  <c r="BL302" i="1"/>
  <c r="P283" i="1"/>
  <c r="Q283" i="1"/>
  <c r="R283" i="1"/>
  <c r="S283" i="1"/>
  <c r="T283" i="1"/>
  <c r="U283" i="1"/>
  <c r="V283" i="1"/>
  <c r="W283" i="1"/>
  <c r="X283" i="1"/>
  <c r="Y283" i="1"/>
  <c r="Z283" i="1"/>
  <c r="AB283" i="1"/>
  <c r="AC283" i="1"/>
  <c r="AD283" i="1"/>
  <c r="AE283" i="1"/>
  <c r="AF283" i="1"/>
  <c r="AG283" i="1"/>
  <c r="AH283" i="1"/>
  <c r="AI283" i="1"/>
  <c r="AJ283" i="1"/>
  <c r="AK283" i="1"/>
  <c r="AL283" i="1"/>
  <c r="AM283" i="1"/>
  <c r="AN283" i="1"/>
  <c r="AO283" i="1"/>
  <c r="AP283" i="1"/>
  <c r="AQ283" i="1"/>
  <c r="AR283" i="1"/>
  <c r="AS283" i="1"/>
  <c r="AT283" i="1"/>
  <c r="AU283" i="1"/>
  <c r="AV283" i="1"/>
  <c r="AW283" i="1"/>
  <c r="AX283" i="1"/>
  <c r="AY283" i="1"/>
  <c r="AZ283" i="1"/>
  <c r="BA283" i="1"/>
  <c r="BB283" i="1"/>
  <c r="BD283" i="1"/>
  <c r="BE283" i="1"/>
  <c r="BF283" i="1"/>
  <c r="BG283" i="1"/>
  <c r="BH283" i="1"/>
  <c r="BI283" i="1"/>
  <c r="BJ283" i="1"/>
  <c r="BK283" i="1"/>
  <c r="BL283" i="1"/>
  <c r="P284" i="1"/>
  <c r="Q284" i="1"/>
  <c r="R284" i="1"/>
  <c r="S284" i="1"/>
  <c r="T284" i="1"/>
  <c r="U284" i="1"/>
  <c r="V284" i="1"/>
  <c r="W284" i="1"/>
  <c r="X284" i="1"/>
  <c r="Y284" i="1"/>
  <c r="Z284" i="1"/>
  <c r="AB284" i="1"/>
  <c r="AC284" i="1"/>
  <c r="AD284" i="1"/>
  <c r="AE284" i="1"/>
  <c r="AF284" i="1"/>
  <c r="AG284" i="1"/>
  <c r="AH284" i="1"/>
  <c r="AI284" i="1"/>
  <c r="AJ284" i="1"/>
  <c r="AK284" i="1"/>
  <c r="AL284" i="1"/>
  <c r="AM284" i="1"/>
  <c r="AN284" i="1"/>
  <c r="AO284" i="1"/>
  <c r="AP284" i="1"/>
  <c r="AQ284" i="1"/>
  <c r="AR284" i="1"/>
  <c r="AS284" i="1"/>
  <c r="AT284" i="1"/>
  <c r="AU284" i="1"/>
  <c r="AV284" i="1"/>
  <c r="AW284" i="1"/>
  <c r="AX284" i="1"/>
  <c r="AY284" i="1"/>
  <c r="AZ284" i="1"/>
  <c r="BA284" i="1"/>
  <c r="BB284" i="1"/>
  <c r="BD284" i="1"/>
  <c r="BE284" i="1"/>
  <c r="BF284" i="1"/>
  <c r="BG284" i="1"/>
  <c r="BH284" i="1"/>
  <c r="BI284" i="1"/>
  <c r="BJ284" i="1"/>
  <c r="BK284" i="1"/>
  <c r="BL284" i="1"/>
  <c r="P271" i="1"/>
  <c r="Q271" i="1"/>
  <c r="R271" i="1"/>
  <c r="S271" i="1"/>
  <c r="T271" i="1"/>
  <c r="U271" i="1"/>
  <c r="V271" i="1"/>
  <c r="W271" i="1"/>
  <c r="X271" i="1"/>
  <c r="Y271" i="1"/>
  <c r="Z271" i="1"/>
  <c r="AB271" i="1"/>
  <c r="AC271" i="1"/>
  <c r="AD271" i="1"/>
  <c r="AE271" i="1"/>
  <c r="AF271" i="1"/>
  <c r="AG271" i="1"/>
  <c r="AH271" i="1"/>
  <c r="AI271" i="1"/>
  <c r="AJ271" i="1"/>
  <c r="AK271" i="1"/>
  <c r="AL271" i="1"/>
  <c r="AM271" i="1"/>
  <c r="AN271" i="1"/>
  <c r="AO271" i="1"/>
  <c r="AP271" i="1"/>
  <c r="AQ271" i="1"/>
  <c r="AR271" i="1"/>
  <c r="AS271" i="1"/>
  <c r="AT271" i="1"/>
  <c r="AU271" i="1"/>
  <c r="AV271" i="1"/>
  <c r="AW271" i="1"/>
  <c r="AX271" i="1"/>
  <c r="AY271" i="1"/>
  <c r="AZ271" i="1"/>
  <c r="BA271" i="1"/>
  <c r="BB271" i="1"/>
  <c r="BD271" i="1"/>
  <c r="BE271" i="1"/>
  <c r="BF271" i="1"/>
  <c r="BG271" i="1"/>
  <c r="BH271" i="1"/>
  <c r="BI271" i="1"/>
  <c r="BJ271" i="1"/>
  <c r="BK271" i="1"/>
  <c r="BL271" i="1"/>
  <c r="P272" i="1"/>
  <c r="Q272" i="1"/>
  <c r="R272" i="1"/>
  <c r="S272" i="1"/>
  <c r="T272" i="1"/>
  <c r="U272" i="1"/>
  <c r="V272" i="1"/>
  <c r="W272" i="1"/>
  <c r="X272" i="1"/>
  <c r="Y272" i="1"/>
  <c r="Z272" i="1"/>
  <c r="AB272" i="1"/>
  <c r="AC272" i="1"/>
  <c r="AD272" i="1"/>
  <c r="AE272" i="1"/>
  <c r="AF272" i="1"/>
  <c r="AG272" i="1"/>
  <c r="AH272" i="1"/>
  <c r="AI272" i="1"/>
  <c r="AJ272" i="1"/>
  <c r="AK272" i="1"/>
  <c r="AL272" i="1"/>
  <c r="AM272" i="1"/>
  <c r="AN272" i="1"/>
  <c r="AO272" i="1"/>
  <c r="AP272" i="1"/>
  <c r="AQ272" i="1"/>
  <c r="AR272" i="1"/>
  <c r="AS272" i="1"/>
  <c r="AT272" i="1"/>
  <c r="AU272" i="1"/>
  <c r="AV272" i="1"/>
  <c r="AW272" i="1"/>
  <c r="AX272" i="1"/>
  <c r="AY272" i="1"/>
  <c r="AZ272" i="1"/>
  <c r="BA272" i="1"/>
  <c r="BB272" i="1"/>
  <c r="BD272" i="1"/>
  <c r="BE272" i="1"/>
  <c r="BF272" i="1"/>
  <c r="BG272" i="1"/>
  <c r="BH272" i="1"/>
  <c r="BI272" i="1"/>
  <c r="BJ272" i="1"/>
  <c r="BK272" i="1"/>
  <c r="BL272" i="1"/>
  <c r="P261" i="1"/>
  <c r="Q261" i="1"/>
  <c r="R261" i="1"/>
  <c r="S261" i="1"/>
  <c r="T261" i="1"/>
  <c r="U261" i="1"/>
  <c r="V261" i="1"/>
  <c r="W261" i="1"/>
  <c r="X261" i="1"/>
  <c r="Y261" i="1"/>
  <c r="Z261" i="1"/>
  <c r="AB261" i="1"/>
  <c r="AC261" i="1"/>
  <c r="AD261" i="1"/>
  <c r="AE261" i="1"/>
  <c r="AF261" i="1"/>
  <c r="AG261" i="1"/>
  <c r="AH261" i="1"/>
  <c r="AI261" i="1"/>
  <c r="AJ261" i="1"/>
  <c r="AK261" i="1"/>
  <c r="AL261" i="1"/>
  <c r="AM261" i="1"/>
  <c r="AN261" i="1"/>
  <c r="AO261" i="1"/>
  <c r="AP261" i="1"/>
  <c r="AQ261" i="1"/>
  <c r="AR261" i="1"/>
  <c r="AS261" i="1"/>
  <c r="AT261" i="1"/>
  <c r="AU261" i="1"/>
  <c r="AV261" i="1"/>
  <c r="AW261" i="1"/>
  <c r="AX261" i="1"/>
  <c r="AY261" i="1"/>
  <c r="AZ261" i="1"/>
  <c r="BA261" i="1"/>
  <c r="BB261" i="1"/>
  <c r="BD261" i="1"/>
  <c r="BE261" i="1"/>
  <c r="BF261" i="1"/>
  <c r="BG261" i="1"/>
  <c r="BH261" i="1"/>
  <c r="BI261" i="1"/>
  <c r="BJ261" i="1"/>
  <c r="BK261" i="1"/>
  <c r="BL261" i="1"/>
  <c r="P262" i="1"/>
  <c r="Q262" i="1"/>
  <c r="R262" i="1"/>
  <c r="S262" i="1"/>
  <c r="T262" i="1"/>
  <c r="U262" i="1"/>
  <c r="V262" i="1"/>
  <c r="W262" i="1"/>
  <c r="X262" i="1"/>
  <c r="Y262" i="1"/>
  <c r="Z262" i="1"/>
  <c r="AB262" i="1"/>
  <c r="AC262" i="1"/>
  <c r="AD262" i="1"/>
  <c r="AE262" i="1"/>
  <c r="AF262" i="1"/>
  <c r="AG262" i="1"/>
  <c r="AH262" i="1"/>
  <c r="AI262" i="1"/>
  <c r="AJ262" i="1"/>
  <c r="AK262" i="1"/>
  <c r="AL262" i="1"/>
  <c r="AM262" i="1"/>
  <c r="AN262" i="1"/>
  <c r="AO262" i="1"/>
  <c r="AP262" i="1"/>
  <c r="AQ262" i="1"/>
  <c r="AR262" i="1"/>
  <c r="AS262" i="1"/>
  <c r="AT262" i="1"/>
  <c r="AU262" i="1"/>
  <c r="AV262" i="1"/>
  <c r="AW262" i="1"/>
  <c r="AX262" i="1"/>
  <c r="AY262" i="1"/>
  <c r="AZ262" i="1"/>
  <c r="BA262" i="1"/>
  <c r="BB262" i="1"/>
  <c r="BD262" i="1"/>
  <c r="BE262" i="1"/>
  <c r="BF262" i="1"/>
  <c r="BG262" i="1"/>
  <c r="BH262" i="1"/>
  <c r="BI262" i="1"/>
  <c r="BJ262" i="1"/>
  <c r="BK262" i="1"/>
  <c r="BL262" i="1"/>
  <c r="O262" i="1"/>
  <c r="O261" i="1"/>
  <c r="P253" i="1"/>
  <c r="Q253" i="1"/>
  <c r="R253" i="1"/>
  <c r="S253" i="1"/>
  <c r="T253" i="1"/>
  <c r="U253" i="1"/>
  <c r="V253" i="1"/>
  <c r="W253" i="1"/>
  <c r="X253" i="1"/>
  <c r="Y253" i="1"/>
  <c r="Z253" i="1"/>
  <c r="AB253" i="1"/>
  <c r="AC253" i="1"/>
  <c r="AD253" i="1"/>
  <c r="AE253" i="1"/>
  <c r="AF253" i="1"/>
  <c r="AG253" i="1"/>
  <c r="AH253" i="1"/>
  <c r="AI253" i="1"/>
  <c r="AJ253" i="1"/>
  <c r="AK253" i="1"/>
  <c r="AL253" i="1"/>
  <c r="AM253" i="1"/>
  <c r="AN253" i="1"/>
  <c r="AO253" i="1"/>
  <c r="AP253" i="1"/>
  <c r="AQ253" i="1"/>
  <c r="AR253" i="1"/>
  <c r="AS253" i="1"/>
  <c r="AT253" i="1"/>
  <c r="AU253" i="1"/>
  <c r="AV253" i="1"/>
  <c r="AW253" i="1"/>
  <c r="AX253" i="1"/>
  <c r="AY253" i="1"/>
  <c r="AZ253" i="1"/>
  <c r="BA253" i="1"/>
  <c r="BB253" i="1"/>
  <c r="BD253" i="1"/>
  <c r="BE253" i="1"/>
  <c r="BF253" i="1"/>
  <c r="BG253" i="1"/>
  <c r="BH253" i="1"/>
  <c r="BI253" i="1"/>
  <c r="BJ253" i="1"/>
  <c r="BK253" i="1"/>
  <c r="BL253" i="1"/>
  <c r="P254" i="1"/>
  <c r="Q254" i="1"/>
  <c r="R254" i="1"/>
  <c r="S254" i="1"/>
  <c r="T254" i="1"/>
  <c r="U254" i="1"/>
  <c r="V254" i="1"/>
  <c r="W254" i="1"/>
  <c r="X254" i="1"/>
  <c r="Y254" i="1"/>
  <c r="Z254" i="1"/>
  <c r="AB254" i="1"/>
  <c r="AC254" i="1"/>
  <c r="AD254" i="1"/>
  <c r="AE254" i="1"/>
  <c r="AF254" i="1"/>
  <c r="AG254" i="1"/>
  <c r="AH254" i="1"/>
  <c r="AI254" i="1"/>
  <c r="AJ254" i="1"/>
  <c r="AK254" i="1"/>
  <c r="AL254" i="1"/>
  <c r="AM254" i="1"/>
  <c r="AN254" i="1"/>
  <c r="AO254" i="1"/>
  <c r="AP254" i="1"/>
  <c r="AQ254" i="1"/>
  <c r="AR254" i="1"/>
  <c r="AS254" i="1"/>
  <c r="AT254" i="1"/>
  <c r="AU254" i="1"/>
  <c r="AV254" i="1"/>
  <c r="AW254" i="1"/>
  <c r="AX254" i="1"/>
  <c r="AY254" i="1"/>
  <c r="AZ254" i="1"/>
  <c r="BA254" i="1"/>
  <c r="BB254" i="1"/>
  <c r="BD254" i="1"/>
  <c r="BE254" i="1"/>
  <c r="BF254" i="1"/>
  <c r="BG254" i="1"/>
  <c r="BH254" i="1"/>
  <c r="BI254" i="1"/>
  <c r="BJ254" i="1"/>
  <c r="BK254" i="1"/>
  <c r="BL254" i="1"/>
  <c r="P233" i="1"/>
  <c r="Q233" i="1"/>
  <c r="R233" i="1"/>
  <c r="S233" i="1"/>
  <c r="T233" i="1"/>
  <c r="U233" i="1"/>
  <c r="V233" i="1"/>
  <c r="W233" i="1"/>
  <c r="X233" i="1"/>
  <c r="Y233" i="1"/>
  <c r="Z233" i="1"/>
  <c r="AB233" i="1"/>
  <c r="AC233" i="1"/>
  <c r="AD233" i="1"/>
  <c r="AE233" i="1"/>
  <c r="AF233" i="1"/>
  <c r="AG233" i="1"/>
  <c r="AH233" i="1"/>
  <c r="AI233" i="1"/>
  <c r="AJ233" i="1"/>
  <c r="AK233" i="1"/>
  <c r="AL233" i="1"/>
  <c r="AM233" i="1"/>
  <c r="AN233" i="1"/>
  <c r="AO233" i="1"/>
  <c r="AP233" i="1"/>
  <c r="AQ233" i="1"/>
  <c r="AR233" i="1"/>
  <c r="AS233" i="1"/>
  <c r="AT233" i="1"/>
  <c r="AU233" i="1"/>
  <c r="AV233" i="1"/>
  <c r="AW233" i="1"/>
  <c r="AX233" i="1"/>
  <c r="AY233" i="1"/>
  <c r="AZ233" i="1"/>
  <c r="BA233" i="1"/>
  <c r="BB233" i="1"/>
  <c r="BD233" i="1"/>
  <c r="BE233" i="1"/>
  <c r="BF233" i="1"/>
  <c r="BG233" i="1"/>
  <c r="BH233" i="1"/>
  <c r="BI233" i="1"/>
  <c r="BJ233" i="1"/>
  <c r="BK233" i="1"/>
  <c r="BL233" i="1"/>
  <c r="P234" i="1"/>
  <c r="Q234" i="1"/>
  <c r="R234" i="1"/>
  <c r="S234" i="1"/>
  <c r="T234" i="1"/>
  <c r="U234" i="1"/>
  <c r="V234" i="1"/>
  <c r="W234" i="1"/>
  <c r="X234" i="1"/>
  <c r="Y234" i="1"/>
  <c r="Z234" i="1"/>
  <c r="AB234" i="1"/>
  <c r="AC234" i="1"/>
  <c r="AD234" i="1"/>
  <c r="AE234" i="1"/>
  <c r="AF234" i="1"/>
  <c r="AG234" i="1"/>
  <c r="AH234" i="1"/>
  <c r="AI234" i="1"/>
  <c r="AJ234" i="1"/>
  <c r="AK234" i="1"/>
  <c r="AL234" i="1"/>
  <c r="AM234" i="1"/>
  <c r="AN234" i="1"/>
  <c r="AO234" i="1"/>
  <c r="AP234" i="1"/>
  <c r="AQ234" i="1"/>
  <c r="AR234" i="1"/>
  <c r="AS234" i="1"/>
  <c r="AT234" i="1"/>
  <c r="AU234" i="1"/>
  <c r="AV234" i="1"/>
  <c r="AW234" i="1"/>
  <c r="AX234" i="1"/>
  <c r="AY234" i="1"/>
  <c r="AZ234" i="1"/>
  <c r="BA234" i="1"/>
  <c r="BB234" i="1"/>
  <c r="BD234" i="1"/>
  <c r="BE234" i="1"/>
  <c r="BF234" i="1"/>
  <c r="BG234" i="1"/>
  <c r="BH234" i="1"/>
  <c r="BI234" i="1"/>
  <c r="BJ234" i="1"/>
  <c r="BK234" i="1"/>
  <c r="BL234" i="1"/>
  <c r="P225" i="1"/>
  <c r="Q225" i="1"/>
  <c r="R225" i="1"/>
  <c r="S225" i="1"/>
  <c r="T225" i="1"/>
  <c r="U225" i="1"/>
  <c r="V225" i="1"/>
  <c r="W225" i="1"/>
  <c r="X225" i="1"/>
  <c r="Y225" i="1"/>
  <c r="Z225" i="1"/>
  <c r="AB225" i="1"/>
  <c r="AC225" i="1"/>
  <c r="AD225" i="1"/>
  <c r="AE225" i="1"/>
  <c r="AF225" i="1"/>
  <c r="AG225" i="1"/>
  <c r="AH225" i="1"/>
  <c r="AI225" i="1"/>
  <c r="AJ225" i="1"/>
  <c r="AK225" i="1"/>
  <c r="AL225" i="1"/>
  <c r="AM225" i="1"/>
  <c r="AN225" i="1"/>
  <c r="AO225" i="1"/>
  <c r="AP225" i="1"/>
  <c r="AQ225" i="1"/>
  <c r="AR225" i="1"/>
  <c r="AS225" i="1"/>
  <c r="AT225" i="1"/>
  <c r="AU225" i="1"/>
  <c r="AV225" i="1"/>
  <c r="AW225" i="1"/>
  <c r="AX225" i="1"/>
  <c r="AY225" i="1"/>
  <c r="AZ225" i="1"/>
  <c r="BA225" i="1"/>
  <c r="BB225" i="1"/>
  <c r="BD225" i="1"/>
  <c r="BE225" i="1"/>
  <c r="BF225" i="1"/>
  <c r="BG225" i="1"/>
  <c r="BH225" i="1"/>
  <c r="BI225" i="1"/>
  <c r="BJ225" i="1"/>
  <c r="BK225" i="1"/>
  <c r="BL225" i="1"/>
  <c r="P226" i="1"/>
  <c r="Q226" i="1"/>
  <c r="R226" i="1"/>
  <c r="S226" i="1"/>
  <c r="T226" i="1"/>
  <c r="U226" i="1"/>
  <c r="V226" i="1"/>
  <c r="W226" i="1"/>
  <c r="X226" i="1"/>
  <c r="Y226" i="1"/>
  <c r="Z226" i="1"/>
  <c r="AB226" i="1"/>
  <c r="AC226" i="1"/>
  <c r="AD226" i="1"/>
  <c r="AE226" i="1"/>
  <c r="AF226" i="1"/>
  <c r="AG226" i="1"/>
  <c r="AH226" i="1"/>
  <c r="AI226" i="1"/>
  <c r="AJ226" i="1"/>
  <c r="AK226" i="1"/>
  <c r="AL226" i="1"/>
  <c r="AM226" i="1"/>
  <c r="AN226" i="1"/>
  <c r="AO226" i="1"/>
  <c r="AP226" i="1"/>
  <c r="AQ226" i="1"/>
  <c r="AR226" i="1"/>
  <c r="AS226" i="1"/>
  <c r="AT226" i="1"/>
  <c r="AU226" i="1"/>
  <c r="AV226" i="1"/>
  <c r="AW226" i="1"/>
  <c r="AX226" i="1"/>
  <c r="AY226" i="1"/>
  <c r="AZ226" i="1"/>
  <c r="BA226" i="1"/>
  <c r="BB226" i="1"/>
  <c r="BD226" i="1"/>
  <c r="BE226" i="1"/>
  <c r="BF226" i="1"/>
  <c r="BG226" i="1"/>
  <c r="BH226" i="1"/>
  <c r="BI226" i="1"/>
  <c r="BJ226" i="1"/>
  <c r="BK226" i="1"/>
  <c r="BL226" i="1"/>
  <c r="P207" i="1"/>
  <c r="Q207" i="1"/>
  <c r="R207" i="1"/>
  <c r="S207" i="1"/>
  <c r="T207" i="1"/>
  <c r="U207" i="1"/>
  <c r="V207" i="1"/>
  <c r="W207" i="1"/>
  <c r="X207" i="1"/>
  <c r="Y207" i="1"/>
  <c r="Z207" i="1"/>
  <c r="AB207" i="1"/>
  <c r="AC207" i="1"/>
  <c r="AD207" i="1"/>
  <c r="AE207" i="1"/>
  <c r="AF207" i="1"/>
  <c r="AG207" i="1"/>
  <c r="AH207" i="1"/>
  <c r="AI207" i="1"/>
  <c r="AJ207" i="1"/>
  <c r="AK207" i="1"/>
  <c r="AL207" i="1"/>
  <c r="AM207" i="1"/>
  <c r="AN207" i="1"/>
  <c r="AO207" i="1"/>
  <c r="AP207" i="1"/>
  <c r="AQ207" i="1"/>
  <c r="AR207" i="1"/>
  <c r="AS207" i="1"/>
  <c r="AT207" i="1"/>
  <c r="AU207" i="1"/>
  <c r="AV207" i="1"/>
  <c r="AW207" i="1"/>
  <c r="AX207" i="1"/>
  <c r="AY207" i="1"/>
  <c r="AZ207" i="1"/>
  <c r="BA207" i="1"/>
  <c r="BB207" i="1"/>
  <c r="BD207" i="1"/>
  <c r="BE207" i="1"/>
  <c r="BF207" i="1"/>
  <c r="BG207" i="1"/>
  <c r="BH207" i="1"/>
  <c r="BI207" i="1"/>
  <c r="BJ207" i="1"/>
  <c r="BK207" i="1"/>
  <c r="BL207" i="1"/>
  <c r="P208" i="1"/>
  <c r="Q208" i="1"/>
  <c r="R208" i="1"/>
  <c r="S208" i="1"/>
  <c r="T208" i="1"/>
  <c r="U208" i="1"/>
  <c r="V208" i="1"/>
  <c r="W208" i="1"/>
  <c r="X208" i="1"/>
  <c r="Y208" i="1"/>
  <c r="Z208" i="1"/>
  <c r="AB208" i="1"/>
  <c r="AC208" i="1"/>
  <c r="AD208" i="1"/>
  <c r="AE208" i="1"/>
  <c r="AF208" i="1"/>
  <c r="AG208" i="1"/>
  <c r="AH208" i="1"/>
  <c r="AI208" i="1"/>
  <c r="AJ208" i="1"/>
  <c r="AK208" i="1"/>
  <c r="AL208" i="1"/>
  <c r="AM208" i="1"/>
  <c r="AN208" i="1"/>
  <c r="AO208" i="1"/>
  <c r="AP208" i="1"/>
  <c r="AQ208" i="1"/>
  <c r="AR208" i="1"/>
  <c r="AS208" i="1"/>
  <c r="AT208" i="1"/>
  <c r="AU208" i="1"/>
  <c r="AV208" i="1"/>
  <c r="AW208" i="1"/>
  <c r="AX208" i="1"/>
  <c r="AY208" i="1"/>
  <c r="AZ208" i="1"/>
  <c r="BA208" i="1"/>
  <c r="BB208" i="1"/>
  <c r="BD208" i="1"/>
  <c r="BE208" i="1"/>
  <c r="BF208" i="1"/>
  <c r="BG208" i="1"/>
  <c r="BH208" i="1"/>
  <c r="BI208" i="1"/>
  <c r="BJ208" i="1"/>
  <c r="BK208" i="1"/>
  <c r="BL208" i="1"/>
  <c r="P195" i="1"/>
  <c r="Q195" i="1"/>
  <c r="R195" i="1"/>
  <c r="S195" i="1"/>
  <c r="T195" i="1"/>
  <c r="U195" i="1"/>
  <c r="V195" i="1"/>
  <c r="W195" i="1"/>
  <c r="X195" i="1"/>
  <c r="Y195" i="1"/>
  <c r="Z195" i="1"/>
  <c r="AB195" i="1"/>
  <c r="AC195" i="1"/>
  <c r="AD195" i="1"/>
  <c r="AE195" i="1"/>
  <c r="AF195" i="1"/>
  <c r="AG195" i="1"/>
  <c r="AH195" i="1"/>
  <c r="AI195" i="1"/>
  <c r="AJ195" i="1"/>
  <c r="AK195" i="1"/>
  <c r="AL195" i="1"/>
  <c r="AM195" i="1"/>
  <c r="AN195" i="1"/>
  <c r="AO195" i="1"/>
  <c r="AP195" i="1"/>
  <c r="AQ195" i="1"/>
  <c r="AR195" i="1"/>
  <c r="AS195" i="1"/>
  <c r="AT195" i="1"/>
  <c r="AU195" i="1"/>
  <c r="AV195" i="1"/>
  <c r="AW195" i="1"/>
  <c r="AX195" i="1"/>
  <c r="AY195" i="1"/>
  <c r="AZ195" i="1"/>
  <c r="BA195" i="1"/>
  <c r="BB195" i="1"/>
  <c r="BD195" i="1"/>
  <c r="BE195" i="1"/>
  <c r="BF195" i="1"/>
  <c r="BG195" i="1"/>
  <c r="BH195" i="1"/>
  <c r="BI195" i="1"/>
  <c r="BJ195" i="1"/>
  <c r="BK195" i="1"/>
  <c r="BL195" i="1"/>
  <c r="P196" i="1"/>
  <c r="Q196" i="1"/>
  <c r="R196" i="1"/>
  <c r="S196" i="1"/>
  <c r="T196" i="1"/>
  <c r="U196" i="1"/>
  <c r="V196" i="1"/>
  <c r="W196" i="1"/>
  <c r="X196" i="1"/>
  <c r="Y196" i="1"/>
  <c r="Z196" i="1"/>
  <c r="AB196" i="1"/>
  <c r="AC196" i="1"/>
  <c r="AD196" i="1"/>
  <c r="AE196" i="1"/>
  <c r="AF196" i="1"/>
  <c r="AG196" i="1"/>
  <c r="AH196" i="1"/>
  <c r="AI196" i="1"/>
  <c r="AJ196" i="1"/>
  <c r="AK196" i="1"/>
  <c r="AL196" i="1"/>
  <c r="AM196" i="1"/>
  <c r="AN196" i="1"/>
  <c r="AO196" i="1"/>
  <c r="AP196" i="1"/>
  <c r="AQ196" i="1"/>
  <c r="AR196" i="1"/>
  <c r="AS196" i="1"/>
  <c r="AT196" i="1"/>
  <c r="AU196" i="1"/>
  <c r="AV196" i="1"/>
  <c r="AW196" i="1"/>
  <c r="AX196" i="1"/>
  <c r="AY196" i="1"/>
  <c r="AZ196" i="1"/>
  <c r="BA196" i="1"/>
  <c r="BB196" i="1"/>
  <c r="BD196" i="1"/>
  <c r="BE196" i="1"/>
  <c r="BF196" i="1"/>
  <c r="BG196" i="1"/>
  <c r="BH196" i="1"/>
  <c r="BI196" i="1"/>
  <c r="BJ196" i="1"/>
  <c r="BK196" i="1"/>
  <c r="BL196" i="1"/>
  <c r="P145" i="1"/>
  <c r="Q145" i="1"/>
  <c r="R145" i="1"/>
  <c r="S145" i="1"/>
  <c r="T145" i="1"/>
  <c r="U145" i="1"/>
  <c r="V145" i="1"/>
  <c r="W145" i="1"/>
  <c r="X145" i="1"/>
  <c r="Y145" i="1"/>
  <c r="Z145" i="1"/>
  <c r="AB145" i="1"/>
  <c r="AC145" i="1"/>
  <c r="AD145" i="1"/>
  <c r="AE145" i="1"/>
  <c r="AF145" i="1"/>
  <c r="AG145" i="1"/>
  <c r="AH145" i="1"/>
  <c r="AI145" i="1"/>
  <c r="AJ145" i="1"/>
  <c r="AK145" i="1"/>
  <c r="AL145" i="1"/>
  <c r="AM145" i="1"/>
  <c r="AN145" i="1"/>
  <c r="AO145" i="1"/>
  <c r="AP145" i="1"/>
  <c r="AQ145" i="1"/>
  <c r="AR145" i="1"/>
  <c r="AS145" i="1"/>
  <c r="AT145" i="1"/>
  <c r="AU145" i="1"/>
  <c r="AV145" i="1"/>
  <c r="AW145" i="1"/>
  <c r="AX145" i="1"/>
  <c r="AY145" i="1"/>
  <c r="AZ145" i="1"/>
  <c r="BA145" i="1"/>
  <c r="BB145" i="1"/>
  <c r="BD145" i="1"/>
  <c r="BE145" i="1"/>
  <c r="BF145" i="1"/>
  <c r="BG145" i="1"/>
  <c r="BH145" i="1"/>
  <c r="BI145" i="1"/>
  <c r="BJ145" i="1"/>
  <c r="BK145" i="1"/>
  <c r="BL145" i="1"/>
  <c r="P146" i="1"/>
  <c r="Q146" i="1"/>
  <c r="R146" i="1"/>
  <c r="S146" i="1"/>
  <c r="T146" i="1"/>
  <c r="U146" i="1"/>
  <c r="V146" i="1"/>
  <c r="W146" i="1"/>
  <c r="X146" i="1"/>
  <c r="Y146" i="1"/>
  <c r="Z146" i="1"/>
  <c r="AB146" i="1"/>
  <c r="AC146" i="1"/>
  <c r="AD146" i="1"/>
  <c r="AE146" i="1"/>
  <c r="AF146" i="1"/>
  <c r="AG146" i="1"/>
  <c r="AH146" i="1"/>
  <c r="AI146" i="1"/>
  <c r="AJ146" i="1"/>
  <c r="AK146" i="1"/>
  <c r="AL146" i="1"/>
  <c r="AM146" i="1"/>
  <c r="AN146" i="1"/>
  <c r="AO146" i="1"/>
  <c r="AP146" i="1"/>
  <c r="AQ146" i="1"/>
  <c r="AR146" i="1"/>
  <c r="AS146" i="1"/>
  <c r="AT146" i="1"/>
  <c r="AU146" i="1"/>
  <c r="AV146" i="1"/>
  <c r="AW146" i="1"/>
  <c r="AX146" i="1"/>
  <c r="AY146" i="1"/>
  <c r="AZ146" i="1"/>
  <c r="BA146" i="1"/>
  <c r="BB146" i="1"/>
  <c r="BD146" i="1"/>
  <c r="BE146" i="1"/>
  <c r="BF146" i="1"/>
  <c r="BG146" i="1"/>
  <c r="BH146" i="1"/>
  <c r="BI146" i="1"/>
  <c r="BJ146" i="1"/>
  <c r="BK146" i="1"/>
  <c r="BL146" i="1"/>
  <c r="O145" i="1"/>
  <c r="P125" i="1"/>
  <c r="Q125" i="1"/>
  <c r="R125" i="1"/>
  <c r="S125" i="1"/>
  <c r="T125" i="1"/>
  <c r="U125" i="1"/>
  <c r="V125" i="1"/>
  <c r="W125" i="1"/>
  <c r="X125" i="1"/>
  <c r="Y125" i="1"/>
  <c r="Z125" i="1"/>
  <c r="AB125" i="1"/>
  <c r="AC125" i="1"/>
  <c r="AD125" i="1"/>
  <c r="AE125" i="1"/>
  <c r="AF125" i="1"/>
  <c r="AG125" i="1"/>
  <c r="AH125" i="1"/>
  <c r="AI125" i="1"/>
  <c r="AJ125" i="1"/>
  <c r="AK125" i="1"/>
  <c r="AL125" i="1"/>
  <c r="AM125" i="1"/>
  <c r="AN125" i="1"/>
  <c r="AO125" i="1"/>
  <c r="AP125" i="1"/>
  <c r="AQ125" i="1"/>
  <c r="AR125" i="1"/>
  <c r="AS125" i="1"/>
  <c r="AT125" i="1"/>
  <c r="AU125" i="1"/>
  <c r="AV125" i="1"/>
  <c r="AW125" i="1"/>
  <c r="AX125" i="1"/>
  <c r="AY125" i="1"/>
  <c r="AZ125" i="1"/>
  <c r="BA125" i="1"/>
  <c r="BB125" i="1"/>
  <c r="BD125" i="1"/>
  <c r="BE125" i="1"/>
  <c r="BF125" i="1"/>
  <c r="BG125" i="1"/>
  <c r="BG105" i="1"/>
  <c r="BG117" i="1"/>
  <c r="BG103" i="1"/>
  <c r="BH125" i="1"/>
  <c r="BI125" i="1"/>
  <c r="BJ125" i="1"/>
  <c r="BK125" i="1"/>
  <c r="BL125" i="1"/>
  <c r="P126" i="1"/>
  <c r="Q126" i="1"/>
  <c r="R126" i="1"/>
  <c r="S126" i="1"/>
  <c r="T126" i="1"/>
  <c r="U126" i="1"/>
  <c r="V126" i="1"/>
  <c r="W126" i="1"/>
  <c r="X126" i="1"/>
  <c r="Y126" i="1"/>
  <c r="Z126" i="1"/>
  <c r="AB126" i="1"/>
  <c r="AC126" i="1"/>
  <c r="AD126" i="1"/>
  <c r="AE126" i="1"/>
  <c r="AF126" i="1"/>
  <c r="AG126" i="1"/>
  <c r="AH126" i="1"/>
  <c r="AI126" i="1"/>
  <c r="AJ126" i="1"/>
  <c r="AK126" i="1"/>
  <c r="AL126" i="1"/>
  <c r="AM126" i="1"/>
  <c r="AN126" i="1"/>
  <c r="AO126" i="1"/>
  <c r="AP126" i="1"/>
  <c r="AQ126" i="1"/>
  <c r="AR126" i="1"/>
  <c r="AS126" i="1"/>
  <c r="AT126" i="1"/>
  <c r="AU126" i="1"/>
  <c r="AV126" i="1"/>
  <c r="AW126" i="1"/>
  <c r="AX126" i="1"/>
  <c r="AY126" i="1"/>
  <c r="AZ126" i="1"/>
  <c r="BA126" i="1"/>
  <c r="BB126" i="1"/>
  <c r="BD126" i="1"/>
  <c r="BE126" i="1"/>
  <c r="BF126" i="1"/>
  <c r="BG126" i="1"/>
  <c r="BH126" i="1"/>
  <c r="BI126" i="1"/>
  <c r="BJ126" i="1"/>
  <c r="BK126" i="1"/>
  <c r="BL126" i="1"/>
  <c r="P117" i="1"/>
  <c r="Q117" i="1"/>
  <c r="R117" i="1"/>
  <c r="S117" i="1"/>
  <c r="T117" i="1"/>
  <c r="U117" i="1"/>
  <c r="V117" i="1"/>
  <c r="W117" i="1"/>
  <c r="X117" i="1"/>
  <c r="Y117" i="1"/>
  <c r="Z117" i="1"/>
  <c r="AB117" i="1"/>
  <c r="AC117" i="1"/>
  <c r="AD117" i="1"/>
  <c r="AE117" i="1"/>
  <c r="AF117" i="1"/>
  <c r="AG117" i="1"/>
  <c r="AH117" i="1"/>
  <c r="AI117" i="1"/>
  <c r="AJ117" i="1"/>
  <c r="AK117" i="1"/>
  <c r="AL117" i="1"/>
  <c r="AM117" i="1"/>
  <c r="AN117" i="1"/>
  <c r="AO117" i="1"/>
  <c r="AP117" i="1"/>
  <c r="AQ117" i="1"/>
  <c r="AR117" i="1"/>
  <c r="AS117" i="1"/>
  <c r="AT117" i="1"/>
  <c r="AU117" i="1"/>
  <c r="AV117" i="1"/>
  <c r="AW117" i="1"/>
  <c r="AX117" i="1"/>
  <c r="AY117" i="1"/>
  <c r="AZ117" i="1"/>
  <c r="BA117" i="1"/>
  <c r="BB117" i="1"/>
  <c r="BD117" i="1"/>
  <c r="BE117" i="1"/>
  <c r="BF117" i="1"/>
  <c r="BH117" i="1"/>
  <c r="BI117" i="1"/>
  <c r="BJ117" i="1"/>
  <c r="BK117" i="1"/>
  <c r="BL117" i="1"/>
  <c r="P118" i="1"/>
  <c r="Q118" i="1"/>
  <c r="R118" i="1"/>
  <c r="S118" i="1"/>
  <c r="T118" i="1"/>
  <c r="U118" i="1"/>
  <c r="V118" i="1"/>
  <c r="W118" i="1"/>
  <c r="X118" i="1"/>
  <c r="Y118" i="1"/>
  <c r="Z118" i="1"/>
  <c r="AB118" i="1"/>
  <c r="AC118" i="1"/>
  <c r="AD118" i="1"/>
  <c r="AE118" i="1"/>
  <c r="AF118" i="1"/>
  <c r="AG118" i="1"/>
  <c r="AH118" i="1"/>
  <c r="AI118" i="1"/>
  <c r="AJ118" i="1"/>
  <c r="AK118" i="1"/>
  <c r="AL118" i="1"/>
  <c r="AM118" i="1"/>
  <c r="AN118" i="1"/>
  <c r="AO118" i="1"/>
  <c r="AP118" i="1"/>
  <c r="AQ118" i="1"/>
  <c r="AR118" i="1"/>
  <c r="AS118" i="1"/>
  <c r="AT118" i="1"/>
  <c r="AU118" i="1"/>
  <c r="AV118" i="1"/>
  <c r="AW118" i="1"/>
  <c r="AX118" i="1"/>
  <c r="AY118" i="1"/>
  <c r="AZ118" i="1"/>
  <c r="BA118" i="1"/>
  <c r="BB118" i="1"/>
  <c r="BD118" i="1"/>
  <c r="BE118" i="1"/>
  <c r="BF118" i="1"/>
  <c r="BG118" i="1"/>
  <c r="BH118" i="1"/>
  <c r="BI118" i="1"/>
  <c r="BJ118" i="1"/>
  <c r="BK118" i="1"/>
  <c r="BL118" i="1"/>
  <c r="O117" i="1"/>
  <c r="P105" i="1"/>
  <c r="Q105" i="1"/>
  <c r="R105" i="1"/>
  <c r="S105" i="1"/>
  <c r="T105" i="1"/>
  <c r="U105" i="1"/>
  <c r="V105" i="1"/>
  <c r="W105" i="1"/>
  <c r="X105" i="1"/>
  <c r="Y105" i="1"/>
  <c r="Z105" i="1"/>
  <c r="AB105" i="1"/>
  <c r="AC105" i="1"/>
  <c r="AD105" i="1"/>
  <c r="AE105" i="1"/>
  <c r="AF105" i="1"/>
  <c r="AG105" i="1"/>
  <c r="AH105" i="1"/>
  <c r="AI105" i="1"/>
  <c r="AJ105" i="1"/>
  <c r="AK105" i="1"/>
  <c r="AL105" i="1"/>
  <c r="AM105" i="1"/>
  <c r="AN105" i="1"/>
  <c r="AO105" i="1"/>
  <c r="AP105" i="1"/>
  <c r="AQ105" i="1"/>
  <c r="AR105" i="1"/>
  <c r="AS105" i="1"/>
  <c r="AT105" i="1"/>
  <c r="AU105" i="1"/>
  <c r="AV105" i="1"/>
  <c r="AW105" i="1"/>
  <c r="AX105" i="1"/>
  <c r="AY105" i="1"/>
  <c r="AZ105" i="1"/>
  <c r="BA105" i="1"/>
  <c r="BB105" i="1"/>
  <c r="BD105" i="1"/>
  <c r="BE105" i="1"/>
  <c r="BF105" i="1"/>
  <c r="BH105" i="1"/>
  <c r="BI105" i="1"/>
  <c r="BJ105" i="1"/>
  <c r="BK105" i="1"/>
  <c r="BL105" i="1"/>
  <c r="P106" i="1"/>
  <c r="Q106" i="1"/>
  <c r="R106" i="1"/>
  <c r="S106" i="1"/>
  <c r="T106" i="1"/>
  <c r="U106" i="1"/>
  <c r="V106" i="1"/>
  <c r="W106" i="1"/>
  <c r="X106" i="1"/>
  <c r="Y106" i="1"/>
  <c r="Z106" i="1"/>
  <c r="AB106" i="1"/>
  <c r="AC106" i="1"/>
  <c r="AD106" i="1"/>
  <c r="AE106" i="1"/>
  <c r="AF106" i="1"/>
  <c r="AG106" i="1"/>
  <c r="AH106" i="1"/>
  <c r="AI106" i="1"/>
  <c r="AJ106" i="1"/>
  <c r="AK106" i="1"/>
  <c r="AL106" i="1"/>
  <c r="AM106" i="1"/>
  <c r="AN106" i="1"/>
  <c r="AO106" i="1"/>
  <c r="AP106" i="1"/>
  <c r="AQ106" i="1"/>
  <c r="AR106" i="1"/>
  <c r="AS106" i="1"/>
  <c r="AT106" i="1"/>
  <c r="AU106" i="1"/>
  <c r="AV106" i="1"/>
  <c r="AW106" i="1"/>
  <c r="AX106" i="1"/>
  <c r="AY106" i="1"/>
  <c r="AZ106" i="1"/>
  <c r="BA106" i="1"/>
  <c r="BB106" i="1"/>
  <c r="BD106" i="1"/>
  <c r="BE106" i="1"/>
  <c r="BF106" i="1"/>
  <c r="BG106" i="1"/>
  <c r="BH106" i="1"/>
  <c r="BI106" i="1"/>
  <c r="BJ106" i="1"/>
  <c r="BK106" i="1"/>
  <c r="BL106" i="1"/>
  <c r="O73" i="1"/>
  <c r="P37" i="1"/>
  <c r="Q37" i="1"/>
  <c r="R37" i="1"/>
  <c r="S37" i="1"/>
  <c r="T37" i="1"/>
  <c r="U37" i="1"/>
  <c r="V37" i="1"/>
  <c r="W37" i="1"/>
  <c r="X37" i="1"/>
  <c r="Y37" i="1"/>
  <c r="Z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BD37" i="1"/>
  <c r="BE37" i="1"/>
  <c r="BF37" i="1"/>
  <c r="BG37" i="1"/>
  <c r="BH37" i="1"/>
  <c r="BI37" i="1"/>
  <c r="BJ37" i="1"/>
  <c r="BK37" i="1"/>
  <c r="BL37" i="1"/>
  <c r="P38" i="1"/>
  <c r="Q38" i="1"/>
  <c r="R38" i="1"/>
  <c r="S38" i="1"/>
  <c r="T38" i="1"/>
  <c r="U38" i="1"/>
  <c r="V38" i="1"/>
  <c r="W38" i="1"/>
  <c r="X38" i="1"/>
  <c r="Y38" i="1"/>
  <c r="Z38" i="1"/>
  <c r="AB38" i="1"/>
  <c r="AC38" i="1"/>
  <c r="AD38" i="1"/>
  <c r="AE38" i="1"/>
  <c r="AF38" i="1"/>
  <c r="AG38" i="1"/>
  <c r="AH38" i="1"/>
  <c r="AI38" i="1"/>
  <c r="AJ38" i="1"/>
  <c r="AK38" i="1"/>
  <c r="AL38" i="1"/>
  <c r="AM38" i="1"/>
  <c r="AN38" i="1"/>
  <c r="AO38" i="1"/>
  <c r="AP38" i="1"/>
  <c r="AQ38" i="1"/>
  <c r="AR38" i="1"/>
  <c r="AS38" i="1"/>
  <c r="AT38" i="1"/>
  <c r="AU38" i="1"/>
  <c r="AV38" i="1"/>
  <c r="AW38" i="1"/>
  <c r="AX38" i="1"/>
  <c r="AY38" i="1"/>
  <c r="AZ38" i="1"/>
  <c r="BA38" i="1"/>
  <c r="BB38" i="1"/>
  <c r="BD38" i="1"/>
  <c r="BE38" i="1"/>
  <c r="BF38" i="1"/>
  <c r="BG38" i="1"/>
  <c r="BH38" i="1"/>
  <c r="BI38" i="1"/>
  <c r="BJ38" i="1"/>
  <c r="BK38" i="1"/>
  <c r="BL38" i="1"/>
  <c r="P31" i="1"/>
  <c r="Q31" i="1"/>
  <c r="R31" i="1"/>
  <c r="S31" i="1"/>
  <c r="T31" i="1"/>
  <c r="U31" i="1"/>
  <c r="V31" i="1"/>
  <c r="W31" i="1"/>
  <c r="X31" i="1"/>
  <c r="Y31" i="1"/>
  <c r="Z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D31" i="1"/>
  <c r="BE31" i="1"/>
  <c r="BF31" i="1"/>
  <c r="BG31" i="1"/>
  <c r="BH31" i="1"/>
  <c r="BI31" i="1"/>
  <c r="BJ31" i="1"/>
  <c r="BK31" i="1"/>
  <c r="BL31" i="1"/>
  <c r="P32" i="1"/>
  <c r="Q32" i="1"/>
  <c r="R32" i="1"/>
  <c r="S32" i="1"/>
  <c r="T32" i="1"/>
  <c r="U32" i="1"/>
  <c r="V32" i="1"/>
  <c r="W32" i="1"/>
  <c r="X32" i="1"/>
  <c r="Y32" i="1"/>
  <c r="Z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D32" i="1"/>
  <c r="BE32" i="1"/>
  <c r="BF32" i="1"/>
  <c r="BG32" i="1"/>
  <c r="BH32" i="1"/>
  <c r="BI32" i="1"/>
  <c r="BJ32" i="1"/>
  <c r="BK32" i="1"/>
  <c r="BL32" i="1"/>
  <c r="S11" i="1"/>
  <c r="T11" i="1"/>
  <c r="U11" i="1"/>
  <c r="V11" i="1"/>
  <c r="W11" i="1"/>
  <c r="X11" i="1"/>
  <c r="Y11" i="1"/>
  <c r="Z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D11" i="1"/>
  <c r="BE11" i="1"/>
  <c r="BF11" i="1"/>
  <c r="BG11" i="1"/>
  <c r="BH11" i="1"/>
  <c r="BI11" i="1"/>
  <c r="BJ11" i="1"/>
  <c r="BK11" i="1"/>
  <c r="BL11" i="1"/>
  <c r="S12" i="1"/>
  <c r="T12" i="1"/>
  <c r="U12" i="1"/>
  <c r="V12" i="1"/>
  <c r="W12" i="1"/>
  <c r="X12" i="1"/>
  <c r="Y12" i="1"/>
  <c r="Z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D12" i="1"/>
  <c r="BE12" i="1"/>
  <c r="BF12" i="1"/>
  <c r="BG12" i="1"/>
  <c r="BH12" i="1"/>
  <c r="BI12" i="1"/>
  <c r="BJ12" i="1"/>
  <c r="BK12" i="1"/>
  <c r="BL12" i="1"/>
  <c r="P11" i="1"/>
  <c r="Q11" i="1"/>
  <c r="R11" i="1"/>
  <c r="P12" i="1"/>
  <c r="Q12" i="1"/>
  <c r="R12" i="1"/>
  <c r="O12" i="1"/>
  <c r="O11" i="1"/>
  <c r="BL94" i="1"/>
  <c r="BK94" i="1"/>
  <c r="BJ94" i="1"/>
  <c r="BI94" i="1"/>
  <c r="BH94" i="1"/>
  <c r="BG94" i="1"/>
  <c r="BF94" i="1"/>
  <c r="BE94" i="1"/>
  <c r="BD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Z94" i="1"/>
  <c r="Y94" i="1"/>
  <c r="X94" i="1"/>
  <c r="W94" i="1"/>
  <c r="V94" i="1"/>
  <c r="U94" i="1"/>
  <c r="T94" i="1"/>
  <c r="S94" i="1"/>
  <c r="R94" i="1"/>
  <c r="Q94" i="1"/>
  <c r="P94" i="1"/>
  <c r="O94" i="1"/>
  <c r="BL93" i="1"/>
  <c r="BK93" i="1"/>
  <c r="BJ93" i="1"/>
  <c r="BI93" i="1"/>
  <c r="BH93" i="1"/>
  <c r="BG93" i="1"/>
  <c r="BF93" i="1"/>
  <c r="BE93" i="1"/>
  <c r="BD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Z93" i="1"/>
  <c r="Y93" i="1"/>
  <c r="X93" i="1"/>
  <c r="W93" i="1"/>
  <c r="V93" i="1"/>
  <c r="U93" i="1"/>
  <c r="T93" i="1"/>
  <c r="S93" i="1"/>
  <c r="R93" i="1"/>
  <c r="Q93" i="1"/>
  <c r="P93" i="1"/>
  <c r="O93" i="1"/>
  <c r="BL84" i="1"/>
  <c r="BK84" i="1"/>
  <c r="BJ84" i="1"/>
  <c r="BI84" i="1"/>
  <c r="BH84" i="1"/>
  <c r="BG84" i="1"/>
  <c r="BF84" i="1"/>
  <c r="BE84" i="1"/>
  <c r="BD84" i="1"/>
  <c r="BB84" i="1"/>
  <c r="BA84" i="1"/>
  <c r="AZ84" i="1"/>
  <c r="AY84" i="1"/>
  <c r="AX84" i="1"/>
  <c r="AW84" i="1"/>
  <c r="AV84" i="1"/>
  <c r="AU84" i="1"/>
  <c r="AT84" i="1"/>
  <c r="AS84" i="1"/>
  <c r="AR84" i="1"/>
  <c r="AQ84" i="1"/>
  <c r="AP84" i="1"/>
  <c r="AO84" i="1"/>
  <c r="AN84" i="1"/>
  <c r="AM84" i="1"/>
  <c r="AL84" i="1"/>
  <c r="AK84" i="1"/>
  <c r="AJ84" i="1"/>
  <c r="AI84" i="1"/>
  <c r="AH84" i="1"/>
  <c r="AG84" i="1"/>
  <c r="AF84" i="1"/>
  <c r="AE84" i="1"/>
  <c r="AD84" i="1"/>
  <c r="AC84" i="1"/>
  <c r="AB84" i="1"/>
  <c r="Z84" i="1"/>
  <c r="Y84" i="1"/>
  <c r="X84" i="1"/>
  <c r="W84" i="1"/>
  <c r="V84" i="1"/>
  <c r="U84" i="1"/>
  <c r="T84" i="1"/>
  <c r="S84" i="1"/>
  <c r="R84" i="1"/>
  <c r="Q84" i="1"/>
  <c r="P84" i="1"/>
  <c r="O84" i="1"/>
  <c r="BL83" i="1"/>
  <c r="BK83" i="1"/>
  <c r="BJ83" i="1"/>
  <c r="BI83" i="1"/>
  <c r="BH83" i="1"/>
  <c r="BG83" i="1"/>
  <c r="BF83" i="1"/>
  <c r="BE83" i="1"/>
  <c r="BD83" i="1"/>
  <c r="BB83" i="1"/>
  <c r="BA83" i="1"/>
  <c r="AZ83" i="1"/>
  <c r="AY83" i="1"/>
  <c r="AX83" i="1"/>
  <c r="AW83" i="1"/>
  <c r="AV83" i="1"/>
  <c r="AU83" i="1"/>
  <c r="AT83" i="1"/>
  <c r="AS83" i="1"/>
  <c r="AR83" i="1"/>
  <c r="AQ83" i="1"/>
  <c r="AP83" i="1"/>
  <c r="AO83" i="1"/>
  <c r="AN83" i="1"/>
  <c r="AM83" i="1"/>
  <c r="AL83" i="1"/>
  <c r="AK83" i="1"/>
  <c r="AJ83" i="1"/>
  <c r="AI83" i="1"/>
  <c r="AH83" i="1"/>
  <c r="AG83" i="1"/>
  <c r="AF83" i="1"/>
  <c r="AE83" i="1"/>
  <c r="AD83" i="1"/>
  <c r="AC83" i="1"/>
  <c r="AB83" i="1"/>
  <c r="Z83" i="1"/>
  <c r="Y83" i="1"/>
  <c r="X83" i="1"/>
  <c r="W83" i="1"/>
  <c r="V83" i="1"/>
  <c r="U83" i="1"/>
  <c r="T83" i="1"/>
  <c r="S83" i="1"/>
  <c r="R83" i="1"/>
  <c r="Q83" i="1"/>
  <c r="P83" i="1"/>
  <c r="O83" i="1"/>
  <c r="BL74" i="1"/>
  <c r="BK74" i="1"/>
  <c r="BJ74" i="1"/>
  <c r="BI74" i="1"/>
  <c r="BH74" i="1"/>
  <c r="BG74" i="1"/>
  <c r="BF74" i="1"/>
  <c r="BE74" i="1"/>
  <c r="BD74" i="1"/>
  <c r="BB74" i="1"/>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Z74" i="1"/>
  <c r="Y74" i="1"/>
  <c r="X74" i="1"/>
  <c r="W74" i="1"/>
  <c r="V74" i="1"/>
  <c r="U74" i="1"/>
  <c r="T74" i="1"/>
  <c r="S74" i="1"/>
  <c r="R74" i="1"/>
  <c r="Q74" i="1"/>
  <c r="P74" i="1"/>
  <c r="O74" i="1"/>
  <c r="BL73" i="1"/>
  <c r="BK73" i="1"/>
  <c r="BJ73" i="1"/>
  <c r="BI73" i="1"/>
  <c r="BH73" i="1"/>
  <c r="BG73" i="1"/>
  <c r="BF73" i="1"/>
  <c r="BE73" i="1"/>
  <c r="BD73" i="1"/>
  <c r="BB73" i="1"/>
  <c r="BA73" i="1"/>
  <c r="AZ73" i="1"/>
  <c r="AY73" i="1"/>
  <c r="AX73" i="1"/>
  <c r="AW73" i="1"/>
  <c r="AV73" i="1"/>
  <c r="AU73" i="1"/>
  <c r="AT73" i="1"/>
  <c r="AS73" i="1"/>
  <c r="AR73" i="1"/>
  <c r="AQ73" i="1"/>
  <c r="AP73" i="1"/>
  <c r="AO73" i="1"/>
  <c r="AN73" i="1"/>
  <c r="AM73" i="1"/>
  <c r="AL73" i="1"/>
  <c r="AK73" i="1"/>
  <c r="AJ73" i="1"/>
  <c r="AI73" i="1"/>
  <c r="AH73" i="1"/>
  <c r="AG73" i="1"/>
  <c r="AF73" i="1"/>
  <c r="AE73" i="1"/>
  <c r="AD73" i="1"/>
  <c r="AC73" i="1"/>
  <c r="AB73" i="1"/>
  <c r="Z73" i="1"/>
  <c r="Y73" i="1"/>
  <c r="X73" i="1"/>
  <c r="W73" i="1"/>
  <c r="V73" i="1"/>
  <c r="U73" i="1"/>
  <c r="T73" i="1"/>
  <c r="S73" i="1"/>
  <c r="R73" i="1"/>
  <c r="Q73" i="1"/>
  <c r="P73" i="1"/>
  <c r="O61" i="12"/>
  <c r="O369" i="1"/>
  <c r="O370" i="1"/>
  <c r="BM425" i="1"/>
  <c r="BM426" i="1"/>
  <c r="BR425" i="1"/>
  <c r="BN425" i="1"/>
  <c r="BO425" i="1"/>
  <c r="BP425" i="1"/>
  <c r="BN426" i="1"/>
  <c r="BO426" i="1"/>
  <c r="BP426" i="1"/>
  <c r="BM327" i="1"/>
  <c r="BN327" i="1"/>
  <c r="BO327" i="1"/>
  <c r="BP327" i="1"/>
  <c r="BM328" i="1"/>
  <c r="BN328" i="1"/>
  <c r="BO328" i="1"/>
  <c r="BP328" i="1"/>
  <c r="BP325" i="1"/>
  <c r="BM127" i="1"/>
  <c r="BN127" i="1"/>
  <c r="BO127" i="1"/>
  <c r="BM128" i="1"/>
  <c r="BO128" i="1"/>
  <c r="BM33" i="1"/>
  <c r="S54" i="12"/>
  <c r="S52" i="12"/>
  <c r="R52" i="12"/>
  <c r="D43" i="12"/>
  <c r="O254" i="1"/>
  <c r="O253" i="1"/>
  <c r="O196" i="1"/>
  <c r="O118" i="1"/>
  <c r="P65" i="1"/>
  <c r="Q65" i="1"/>
  <c r="R65" i="1"/>
  <c r="S65" i="1"/>
  <c r="T65" i="1"/>
  <c r="U65" i="1"/>
  <c r="V65" i="1"/>
  <c r="W65" i="1"/>
  <c r="X65" i="1"/>
  <c r="Y65" i="1"/>
  <c r="Z65" i="1"/>
  <c r="AB65" i="1"/>
  <c r="AC65" i="1"/>
  <c r="AD65" i="1"/>
  <c r="AE65" i="1"/>
  <c r="AF65" i="1"/>
  <c r="AG65" i="1"/>
  <c r="AH65" i="1"/>
  <c r="AI65" i="1"/>
  <c r="AJ65" i="1"/>
  <c r="AK65" i="1"/>
  <c r="AL65" i="1"/>
  <c r="AM65" i="1"/>
  <c r="AN65" i="1"/>
  <c r="AO65" i="1"/>
  <c r="AP65" i="1"/>
  <c r="AQ65" i="1"/>
  <c r="AR65" i="1"/>
  <c r="AS65" i="1"/>
  <c r="AT65" i="1"/>
  <c r="AU65" i="1"/>
  <c r="AV65" i="1"/>
  <c r="AW65" i="1"/>
  <c r="AX65" i="1"/>
  <c r="AY65" i="1"/>
  <c r="AZ65" i="1"/>
  <c r="BA65" i="1"/>
  <c r="BB65" i="1"/>
  <c r="BD65" i="1"/>
  <c r="BE65" i="1"/>
  <c r="BF65" i="1"/>
  <c r="BG65" i="1"/>
  <c r="BH65" i="1"/>
  <c r="BI65" i="1"/>
  <c r="BJ65" i="1"/>
  <c r="BK65" i="1"/>
  <c r="BL65" i="1"/>
  <c r="P66" i="1"/>
  <c r="Q66" i="1"/>
  <c r="R66" i="1"/>
  <c r="S66" i="1"/>
  <c r="T66" i="1"/>
  <c r="U66" i="1"/>
  <c r="V66" i="1"/>
  <c r="W66" i="1"/>
  <c r="X66" i="1"/>
  <c r="Y66" i="1"/>
  <c r="Z66" i="1"/>
  <c r="AB66" i="1"/>
  <c r="AC66" i="1"/>
  <c r="AD66" i="1"/>
  <c r="AE66" i="1"/>
  <c r="AF66" i="1"/>
  <c r="AG66" i="1"/>
  <c r="AH66" i="1"/>
  <c r="AI66" i="1"/>
  <c r="AJ66" i="1"/>
  <c r="AK66" i="1"/>
  <c r="AL66" i="1"/>
  <c r="AM66" i="1"/>
  <c r="AN66" i="1"/>
  <c r="AO66" i="1"/>
  <c r="AP66" i="1"/>
  <c r="AQ66" i="1"/>
  <c r="AR66" i="1"/>
  <c r="AS66" i="1"/>
  <c r="AT66" i="1"/>
  <c r="AU66" i="1"/>
  <c r="AV66" i="1"/>
  <c r="AW66" i="1"/>
  <c r="AX66" i="1"/>
  <c r="AY66" i="1"/>
  <c r="AZ66" i="1"/>
  <c r="BA66" i="1"/>
  <c r="BB66" i="1"/>
  <c r="BD66" i="1"/>
  <c r="BE66" i="1"/>
  <c r="BF66" i="1"/>
  <c r="BG66" i="1"/>
  <c r="BH66" i="1"/>
  <c r="BI66" i="1"/>
  <c r="BJ66" i="1"/>
  <c r="BK66" i="1"/>
  <c r="BL66" i="1"/>
  <c r="O66" i="1"/>
  <c r="O65" i="1"/>
  <c r="P61" i="1"/>
  <c r="Q61" i="1"/>
  <c r="R61" i="1"/>
  <c r="S61" i="1"/>
  <c r="T61" i="1"/>
  <c r="U61" i="1"/>
  <c r="V61" i="1"/>
  <c r="W61" i="1"/>
  <c r="X61" i="1"/>
  <c r="Y61" i="1"/>
  <c r="Z61" i="1"/>
  <c r="AB61" i="1"/>
  <c r="AC61" i="1"/>
  <c r="AD61" i="1"/>
  <c r="AE61" i="1"/>
  <c r="AF61" i="1"/>
  <c r="AG61" i="1"/>
  <c r="AH61" i="1"/>
  <c r="AI61" i="1"/>
  <c r="AJ61" i="1"/>
  <c r="AK61" i="1"/>
  <c r="AL61" i="1"/>
  <c r="AM61" i="1"/>
  <c r="AN61" i="1"/>
  <c r="AO61" i="1"/>
  <c r="AP61" i="1"/>
  <c r="AQ61" i="1"/>
  <c r="AR61" i="1"/>
  <c r="AS61" i="1"/>
  <c r="AT61" i="1"/>
  <c r="AU61" i="1"/>
  <c r="AV61" i="1"/>
  <c r="AW61" i="1"/>
  <c r="AX61" i="1"/>
  <c r="AY61" i="1"/>
  <c r="AZ61" i="1"/>
  <c r="BA61" i="1"/>
  <c r="BB61" i="1"/>
  <c r="BD61" i="1"/>
  <c r="BE61" i="1"/>
  <c r="BF61" i="1"/>
  <c r="BG61" i="1"/>
  <c r="BH61" i="1"/>
  <c r="BI61" i="1"/>
  <c r="BJ61" i="1"/>
  <c r="BK61" i="1"/>
  <c r="BL61" i="1"/>
  <c r="P62" i="1"/>
  <c r="Q62" i="1"/>
  <c r="R62" i="1"/>
  <c r="S62" i="1"/>
  <c r="T62" i="1"/>
  <c r="U62" i="1"/>
  <c r="V62" i="1"/>
  <c r="W62" i="1"/>
  <c r="X62" i="1"/>
  <c r="Y62" i="1"/>
  <c r="Z62" i="1"/>
  <c r="AB62" i="1"/>
  <c r="AC62" i="1"/>
  <c r="AD62" i="1"/>
  <c r="AE62" i="1"/>
  <c r="AF62" i="1"/>
  <c r="AG62" i="1"/>
  <c r="AH62" i="1"/>
  <c r="AI62" i="1"/>
  <c r="AJ62" i="1"/>
  <c r="AK62" i="1"/>
  <c r="AL62" i="1"/>
  <c r="AM62" i="1"/>
  <c r="AN62" i="1"/>
  <c r="AO62" i="1"/>
  <c r="AP62" i="1"/>
  <c r="AQ62" i="1"/>
  <c r="AR62" i="1"/>
  <c r="AS62" i="1"/>
  <c r="AT62" i="1"/>
  <c r="AU62" i="1"/>
  <c r="AV62" i="1"/>
  <c r="AW62" i="1"/>
  <c r="AX62" i="1"/>
  <c r="AY62" i="1"/>
  <c r="AZ62" i="1"/>
  <c r="BA62" i="1"/>
  <c r="BB62" i="1"/>
  <c r="BD62" i="1"/>
  <c r="BE62" i="1"/>
  <c r="BF62" i="1"/>
  <c r="BG62" i="1"/>
  <c r="BH62" i="1"/>
  <c r="BI62" i="1"/>
  <c r="BJ62" i="1"/>
  <c r="BK62" i="1"/>
  <c r="BL62" i="1"/>
  <c r="P53" i="1"/>
  <c r="Q53" i="1"/>
  <c r="R53" i="1"/>
  <c r="S53" i="1"/>
  <c r="T53" i="1"/>
  <c r="U53" i="1"/>
  <c r="V53" i="1"/>
  <c r="W53" i="1"/>
  <c r="X53" i="1"/>
  <c r="Y53" i="1"/>
  <c r="Z53" i="1"/>
  <c r="AB53" i="1"/>
  <c r="AC53" i="1"/>
  <c r="AD53" i="1"/>
  <c r="AE53" i="1"/>
  <c r="AF53" i="1"/>
  <c r="AG53" i="1"/>
  <c r="AH53" i="1"/>
  <c r="AI53" i="1"/>
  <c r="AJ53" i="1"/>
  <c r="AK53" i="1"/>
  <c r="AL53" i="1"/>
  <c r="AM53" i="1"/>
  <c r="AN53" i="1"/>
  <c r="AO53" i="1"/>
  <c r="AP53" i="1"/>
  <c r="AQ53" i="1"/>
  <c r="AR53" i="1"/>
  <c r="AS53" i="1"/>
  <c r="AT53" i="1"/>
  <c r="AU53" i="1"/>
  <c r="AV53" i="1"/>
  <c r="AW53" i="1"/>
  <c r="AX53" i="1"/>
  <c r="AY53" i="1"/>
  <c r="AZ53" i="1"/>
  <c r="BA53" i="1"/>
  <c r="BB53" i="1"/>
  <c r="BD53" i="1"/>
  <c r="BE53" i="1"/>
  <c r="BF53" i="1"/>
  <c r="BG53" i="1"/>
  <c r="BH53" i="1"/>
  <c r="BI53" i="1"/>
  <c r="BJ53" i="1"/>
  <c r="BK53" i="1"/>
  <c r="BL53" i="1"/>
  <c r="P54" i="1"/>
  <c r="Q54" i="1"/>
  <c r="R54" i="1"/>
  <c r="S54" i="1"/>
  <c r="T54" i="1"/>
  <c r="U54" i="1"/>
  <c r="V54" i="1"/>
  <c r="W54" i="1"/>
  <c r="X54" i="1"/>
  <c r="Y54" i="1"/>
  <c r="Z54" i="1"/>
  <c r="AB54" i="1"/>
  <c r="AC54" i="1"/>
  <c r="AD54" i="1"/>
  <c r="AE54" i="1"/>
  <c r="AF54" i="1"/>
  <c r="AG54" i="1"/>
  <c r="AH54" i="1"/>
  <c r="AI54" i="1"/>
  <c r="AJ54" i="1"/>
  <c r="AK54" i="1"/>
  <c r="AL54" i="1"/>
  <c r="AM54" i="1"/>
  <c r="AN54" i="1"/>
  <c r="AO54" i="1"/>
  <c r="AP54" i="1"/>
  <c r="AQ54" i="1"/>
  <c r="AR54" i="1"/>
  <c r="AS54" i="1"/>
  <c r="AT54" i="1"/>
  <c r="AU54" i="1"/>
  <c r="AV54" i="1"/>
  <c r="AW54" i="1"/>
  <c r="AX54" i="1"/>
  <c r="AY54" i="1"/>
  <c r="AZ54" i="1"/>
  <c r="BA54" i="1"/>
  <c r="BB54" i="1"/>
  <c r="BD54" i="1"/>
  <c r="BE54" i="1"/>
  <c r="BF54" i="1"/>
  <c r="BG54" i="1"/>
  <c r="BH54" i="1"/>
  <c r="BI54" i="1"/>
  <c r="BJ54" i="1"/>
  <c r="BK54" i="1"/>
  <c r="BL54" i="1"/>
  <c r="O31" i="1"/>
  <c r="BP70" i="1"/>
  <c r="BO70" i="1"/>
  <c r="BN70" i="1"/>
  <c r="BM70" i="1"/>
  <c r="BP69" i="1"/>
  <c r="BO69" i="1"/>
  <c r="BN69" i="1"/>
  <c r="BM69" i="1"/>
  <c r="BP416" i="1"/>
  <c r="BO416" i="1"/>
  <c r="BN416" i="1"/>
  <c r="BM416" i="1"/>
  <c r="BP415" i="1"/>
  <c r="BO415" i="1"/>
  <c r="BN415" i="1"/>
  <c r="BM415" i="1"/>
  <c r="BR415" i="1"/>
  <c r="BP274" i="1"/>
  <c r="BO274" i="1"/>
  <c r="BN274" i="1"/>
  <c r="BM274" i="1"/>
  <c r="BP273" i="1"/>
  <c r="BO273" i="1"/>
  <c r="BN273" i="1"/>
  <c r="BM273" i="1"/>
  <c r="O272" i="1"/>
  <c r="O271" i="1"/>
  <c r="O234" i="1"/>
  <c r="O233" i="1"/>
  <c r="O226" i="1"/>
  <c r="O225" i="1"/>
  <c r="BM355" i="1"/>
  <c r="BM119" i="1"/>
  <c r="BN119" i="1"/>
  <c r="BO119" i="1"/>
  <c r="BP119" i="1"/>
  <c r="BM120" i="1"/>
  <c r="BN120" i="1"/>
  <c r="BO120" i="1"/>
  <c r="BP120" i="1"/>
  <c r="BM121" i="1"/>
  <c r="BN121" i="1"/>
  <c r="BO121" i="1"/>
  <c r="BP121" i="1"/>
  <c r="BM122" i="1"/>
  <c r="BN122" i="1"/>
  <c r="BO122" i="1"/>
  <c r="BP122" i="1"/>
  <c r="O284" i="1"/>
  <c r="O283" i="1"/>
  <c r="BN256" i="1"/>
  <c r="BM256" i="1"/>
  <c r="BN255" i="1"/>
  <c r="BO255" i="1"/>
  <c r="BP255" i="1"/>
  <c r="BM13" i="1"/>
  <c r="BP412" i="1"/>
  <c r="BP417" i="1"/>
  <c r="BP357" i="1"/>
  <c r="BO256" i="1"/>
  <c r="BP256" i="1"/>
  <c r="BP197" i="1"/>
  <c r="BP124" i="1"/>
  <c r="BP63" i="1"/>
  <c r="BP35" i="1"/>
  <c r="BP34" i="1"/>
  <c r="BU33" i="1"/>
  <c r="BO35" i="1"/>
  <c r="BN35" i="1"/>
  <c r="BM35" i="1"/>
  <c r="BO33" i="1"/>
  <c r="BN33" i="1"/>
  <c r="BP107" i="1"/>
  <c r="BP123" i="1"/>
  <c r="BP258" i="1"/>
  <c r="BP13" i="1"/>
  <c r="BO63" i="1"/>
  <c r="BN63" i="1"/>
  <c r="BM63" i="1"/>
  <c r="BP128" i="1"/>
  <c r="BP198" i="1"/>
  <c r="BO198" i="1"/>
  <c r="BN198" i="1"/>
  <c r="BM198" i="1"/>
  <c r="BM255" i="1"/>
  <c r="BP257" i="1"/>
  <c r="BO257" i="1"/>
  <c r="BN257" i="1"/>
  <c r="BM257" i="1"/>
  <c r="BO124" i="1"/>
  <c r="BN124" i="1"/>
  <c r="BM124" i="1"/>
  <c r="BP108" i="1"/>
  <c r="BO108" i="1"/>
  <c r="BN108" i="1"/>
  <c r="BM108" i="1"/>
  <c r="BP424" i="1"/>
  <c r="BO424" i="1"/>
  <c r="BN424" i="1"/>
  <c r="BM424" i="1"/>
  <c r="BP422" i="1"/>
  <c r="BO422" i="1"/>
  <c r="BN422" i="1"/>
  <c r="BM422" i="1"/>
  <c r="BP418" i="1"/>
  <c r="BO418" i="1"/>
  <c r="BN418" i="1"/>
  <c r="BM418" i="1"/>
  <c r="BP414" i="1"/>
  <c r="BO414" i="1"/>
  <c r="BN414" i="1"/>
  <c r="BM414" i="1"/>
  <c r="BO412" i="1"/>
  <c r="BN412" i="1"/>
  <c r="BM412" i="1"/>
  <c r="BP372" i="1"/>
  <c r="BO372" i="1"/>
  <c r="BN372" i="1"/>
  <c r="BM372" i="1"/>
  <c r="BM371" i="1"/>
  <c r="BN371" i="1"/>
  <c r="BO371" i="1"/>
  <c r="BP371" i="1"/>
  <c r="BU371" i="1"/>
  <c r="BP364" i="1"/>
  <c r="BO364" i="1"/>
  <c r="BN364" i="1"/>
  <c r="BM364" i="1"/>
  <c r="BP360" i="1"/>
  <c r="BO360" i="1"/>
  <c r="BN360" i="1"/>
  <c r="BM360" i="1"/>
  <c r="BP358" i="1"/>
  <c r="BO358" i="1"/>
  <c r="BN358" i="1"/>
  <c r="BM358" i="1"/>
  <c r="BP356" i="1"/>
  <c r="BO356" i="1"/>
  <c r="BN356" i="1"/>
  <c r="BM356" i="1"/>
  <c r="BP354" i="1"/>
  <c r="BO354" i="1"/>
  <c r="BN354" i="1"/>
  <c r="BM354" i="1"/>
  <c r="BP352" i="1"/>
  <c r="BO352" i="1"/>
  <c r="BN352" i="1"/>
  <c r="BM352" i="1"/>
  <c r="BP348" i="1"/>
  <c r="BO348" i="1"/>
  <c r="BN348" i="1"/>
  <c r="BM348" i="1"/>
  <c r="BP346" i="1"/>
  <c r="BO346" i="1"/>
  <c r="BN346" i="1"/>
  <c r="BM346" i="1"/>
  <c r="BP304" i="1"/>
  <c r="BO304" i="1"/>
  <c r="BN304" i="1"/>
  <c r="BM304" i="1"/>
  <c r="BP286" i="1"/>
  <c r="BO286" i="1"/>
  <c r="BN286" i="1"/>
  <c r="BM286" i="1"/>
  <c r="BP264" i="1"/>
  <c r="BO264" i="1"/>
  <c r="BN264" i="1"/>
  <c r="BM264" i="1"/>
  <c r="BP423" i="1"/>
  <c r="BO423" i="1"/>
  <c r="BN423" i="1"/>
  <c r="BM423" i="1"/>
  <c r="BP421" i="1"/>
  <c r="BO421" i="1"/>
  <c r="BT421" i="1"/>
  <c r="BN421" i="1"/>
  <c r="BS421" i="1"/>
  <c r="BM421" i="1"/>
  <c r="BO417" i="1"/>
  <c r="BN417" i="1"/>
  <c r="BM417" i="1"/>
  <c r="BP413" i="1"/>
  <c r="BO413" i="1"/>
  <c r="BN413" i="1"/>
  <c r="BM413" i="1"/>
  <c r="BP411" i="1"/>
  <c r="BO411" i="1"/>
  <c r="BT411" i="1"/>
  <c r="BN411" i="1"/>
  <c r="BM411" i="1"/>
  <c r="BR411" i="1"/>
  <c r="BP363" i="1"/>
  <c r="BP361" i="1"/>
  <c r="BO363" i="1"/>
  <c r="BT363" i="1"/>
  <c r="BN363" i="1"/>
  <c r="BM363" i="1"/>
  <c r="BP359" i="1"/>
  <c r="BO359" i="1"/>
  <c r="BN359" i="1"/>
  <c r="BM359" i="1"/>
  <c r="BO357" i="1"/>
  <c r="BN357" i="1"/>
  <c r="BM357" i="1"/>
  <c r="BP355" i="1"/>
  <c r="BO355" i="1"/>
  <c r="BN355" i="1"/>
  <c r="BP353" i="1"/>
  <c r="BU353" i="1"/>
  <c r="BO353" i="1"/>
  <c r="BN353" i="1"/>
  <c r="BM353" i="1"/>
  <c r="BP351" i="1"/>
  <c r="BO351" i="1"/>
  <c r="BT351" i="1"/>
  <c r="BN351" i="1"/>
  <c r="BM351" i="1"/>
  <c r="BP347" i="1"/>
  <c r="BO347" i="1"/>
  <c r="BT347" i="1"/>
  <c r="BN347" i="1"/>
  <c r="BM347" i="1"/>
  <c r="BP345" i="1"/>
  <c r="BO345" i="1"/>
  <c r="BN345" i="1"/>
  <c r="BM345" i="1"/>
  <c r="BP303" i="1"/>
  <c r="BO303" i="1"/>
  <c r="BT303" i="1"/>
  <c r="BN303" i="1"/>
  <c r="BM303" i="1"/>
  <c r="BP285" i="1"/>
  <c r="BO285" i="1"/>
  <c r="BN285" i="1"/>
  <c r="BM285" i="1"/>
  <c r="BP263" i="1"/>
  <c r="BO263" i="1"/>
  <c r="BN263" i="1"/>
  <c r="BM263" i="1"/>
  <c r="BO258" i="1"/>
  <c r="BN258" i="1"/>
  <c r="BM258" i="1"/>
  <c r="BR257" i="1"/>
  <c r="BO197" i="1"/>
  <c r="BN197" i="1"/>
  <c r="BM197" i="1"/>
  <c r="BP145" i="1"/>
  <c r="BP127" i="1"/>
  <c r="BO123" i="1"/>
  <c r="BN123" i="1"/>
  <c r="BM123" i="1"/>
  <c r="BO107" i="1"/>
  <c r="BN107" i="1"/>
  <c r="BP64" i="1"/>
  <c r="BO64" i="1"/>
  <c r="BN64" i="1"/>
  <c r="BN61" i="1"/>
  <c r="BM64" i="1"/>
  <c r="O146" i="1"/>
  <c r="BP36" i="1"/>
  <c r="BO36" i="1"/>
  <c r="BT35" i="1"/>
  <c r="BN36" i="1"/>
  <c r="BO34" i="1"/>
  <c r="BN34" i="1"/>
  <c r="BM36" i="1"/>
  <c r="BM34" i="1"/>
  <c r="BO14" i="1"/>
  <c r="BN14" i="1"/>
  <c r="BN11" i="1"/>
  <c r="BM14" i="1"/>
  <c r="BP14" i="1"/>
  <c r="BU13" i="1"/>
  <c r="BO13" i="1"/>
  <c r="O126" i="1"/>
  <c r="O125" i="1"/>
  <c r="O312" i="1"/>
  <c r="O311" i="1"/>
  <c r="O301" i="1"/>
  <c r="O302" i="1"/>
  <c r="O344" i="1"/>
  <c r="O343" i="1"/>
  <c r="O207" i="1"/>
  <c r="O208" i="1"/>
  <c r="O195" i="1"/>
  <c r="O32" i="1"/>
  <c r="O37" i="1"/>
  <c r="O38" i="1"/>
  <c r="O53" i="1"/>
  <c r="O54" i="1"/>
  <c r="O61" i="1"/>
  <c r="O62" i="1"/>
  <c r="O105" i="1"/>
  <c r="O106" i="1"/>
  <c r="O325" i="1"/>
  <c r="O349" i="1"/>
  <c r="O350" i="1"/>
  <c r="O419" i="1"/>
  <c r="G30" i="12"/>
  <c r="O420" i="1"/>
  <c r="G31" i="12"/>
  <c r="BS109" i="1"/>
  <c r="BR97" i="1"/>
  <c r="BS321" i="1"/>
  <c r="BT321" i="1"/>
  <c r="BS111" i="1"/>
  <c r="BS115" i="1"/>
  <c r="T52" i="12"/>
  <c r="T54" i="12"/>
  <c r="AA427" i="1"/>
  <c r="AA428" i="1"/>
  <c r="BS199" i="1"/>
  <c r="BS205" i="1"/>
  <c r="BS267" i="1"/>
  <c r="BS293" i="1"/>
  <c r="BN145" i="1"/>
  <c r="BU317" i="1"/>
  <c r="BS113" i="1"/>
  <c r="BT287" i="1"/>
  <c r="BR291" i="1"/>
  <c r="BS269" i="1"/>
  <c r="BS265" i="1"/>
  <c r="BS275" i="1"/>
  <c r="BS291" i="1"/>
  <c r="BS221" i="1"/>
  <c r="BU315" i="1"/>
  <c r="BS287" i="1"/>
  <c r="BS201" i="1"/>
  <c r="BT319" i="1"/>
  <c r="BS395" i="1"/>
  <c r="BS401" i="1"/>
  <c r="BS383" i="1"/>
  <c r="BT379" i="1"/>
  <c r="BU133" i="1"/>
  <c r="BT193" i="1"/>
  <c r="BT165" i="1"/>
  <c r="BR155" i="1"/>
  <c r="BT173" i="1"/>
  <c r="BS155" i="1"/>
  <c r="BS159" i="1"/>
  <c r="BS187" i="1"/>
  <c r="BT185" i="1"/>
  <c r="BR179" i="1"/>
  <c r="BS169" i="1"/>
  <c r="BT163" i="1"/>
  <c r="BT315" i="1"/>
  <c r="BU223" i="1"/>
  <c r="BS151" i="1"/>
  <c r="BR161" i="1"/>
  <c r="BS185" i="1"/>
  <c r="BT189" i="1"/>
  <c r="BR181" i="1"/>
  <c r="BT179" i="1"/>
  <c r="BS147" i="1"/>
  <c r="BT153" i="1"/>
  <c r="BT147" i="1"/>
  <c r="BS149" i="1"/>
  <c r="BO145" i="1"/>
  <c r="BM145" i="1"/>
  <c r="BQ145" i="1"/>
  <c r="BS211" i="1"/>
  <c r="BS329" i="1"/>
  <c r="BS203" i="1"/>
  <c r="BS365" i="1"/>
  <c r="BT237" i="1"/>
  <c r="BT243" i="1"/>
  <c r="BT239" i="1"/>
  <c r="BO233" i="1"/>
  <c r="BP233" i="1"/>
  <c r="BM233" i="1"/>
  <c r="BN233" i="1"/>
  <c r="BQ233" i="1"/>
  <c r="BT275" i="1"/>
  <c r="BT293" i="1"/>
  <c r="BT155" i="1"/>
  <c r="BT157" i="1"/>
  <c r="BT159" i="1"/>
  <c r="BS281" i="1"/>
  <c r="BS289" i="1"/>
  <c r="BS307" i="1"/>
  <c r="BS323" i="1"/>
  <c r="BS309" i="1"/>
  <c r="BT175" i="1"/>
  <c r="BT235" i="1"/>
  <c r="BS183" i="1"/>
  <c r="BS299" i="1"/>
  <c r="BS173" i="1"/>
  <c r="BT291" i="1"/>
  <c r="BT367" i="1"/>
  <c r="BS333" i="1"/>
  <c r="BS367" i="1"/>
  <c r="BR191" i="1"/>
  <c r="BT141" i="1"/>
  <c r="BT313" i="1"/>
  <c r="BS193" i="1"/>
  <c r="BR337" i="1"/>
  <c r="BS389" i="1"/>
  <c r="BT23" i="1"/>
  <c r="BR309" i="1"/>
  <c r="BT245" i="1"/>
  <c r="BS397" i="1"/>
  <c r="BT377" i="1"/>
  <c r="BS137" i="1"/>
  <c r="BT399" i="1"/>
  <c r="BT389" i="1"/>
  <c r="BT401" i="1"/>
  <c r="BT391" i="1"/>
  <c r="BT397" i="1"/>
  <c r="BR251" i="1"/>
  <c r="BU227" i="1"/>
  <c r="BS231" i="1"/>
  <c r="BS135" i="1"/>
  <c r="BS133" i="1"/>
  <c r="BR113" i="1"/>
  <c r="BR111" i="1"/>
  <c r="BR115" i="1"/>
  <c r="BU79" i="1"/>
  <c r="BR109" i="1"/>
  <c r="BS331" i="1"/>
  <c r="BU29" i="1"/>
  <c r="BT381" i="1"/>
  <c r="BS391" i="1"/>
  <c r="BS399" i="1"/>
  <c r="BS379" i="1"/>
  <c r="BR393" i="1"/>
  <c r="BU375" i="1"/>
  <c r="BS385" i="1"/>
  <c r="BR71" i="1"/>
  <c r="BT57" i="1"/>
  <c r="BS141" i="1"/>
  <c r="BT385" i="1"/>
  <c r="BS387" i="1"/>
  <c r="BR395" i="1"/>
  <c r="BT181" i="1"/>
  <c r="BR165" i="1"/>
  <c r="BS163" i="1"/>
  <c r="BU91" i="1"/>
  <c r="BS229" i="1"/>
  <c r="BT305" i="1"/>
  <c r="BS129" i="1"/>
  <c r="BR241" i="1"/>
  <c r="BU121" i="1"/>
  <c r="BQ15" i="1"/>
  <c r="BQ139" i="1"/>
  <c r="BQ330" i="1"/>
  <c r="N29" i="12"/>
  <c r="L29" i="12"/>
  <c r="R28" i="12"/>
  <c r="L28" i="12"/>
  <c r="BQ397" i="1"/>
  <c r="BQ135" i="1"/>
  <c r="BQ309" i="1"/>
  <c r="BQ175" i="1"/>
  <c r="BQ408" i="1"/>
  <c r="BU337" i="1"/>
  <c r="BT341" i="1"/>
  <c r="BQ338" i="1"/>
  <c r="BQ342" i="1"/>
  <c r="BR17" i="1"/>
  <c r="BR269" i="1"/>
  <c r="BR289" i="1"/>
  <c r="BN311" i="1"/>
  <c r="BU245" i="1"/>
  <c r="BS315" i="1"/>
  <c r="BU313" i="1"/>
  <c r="BT99" i="1"/>
  <c r="BQ17" i="1"/>
  <c r="BQ56" i="1"/>
  <c r="BQ59" i="1"/>
  <c r="BQ47" i="1"/>
  <c r="BQ41" i="1"/>
  <c r="BT75" i="1"/>
  <c r="BQ77" i="1"/>
  <c r="BQ141" i="1"/>
  <c r="BQ133" i="1"/>
  <c r="BQ131" i="1"/>
  <c r="BR209" i="1"/>
  <c r="BQ299" i="1"/>
  <c r="BQ322" i="1"/>
  <c r="BS341" i="1"/>
  <c r="BT337" i="1"/>
  <c r="BQ334" i="1"/>
  <c r="BQ332" i="1"/>
  <c r="BQ384" i="1"/>
  <c r="BQ378" i="1"/>
  <c r="BQ376" i="1"/>
  <c r="BQ385" i="1"/>
  <c r="BQ391" i="1"/>
  <c r="BQ401" i="1"/>
  <c r="R29" i="12"/>
  <c r="BU113" i="1"/>
  <c r="BR215" i="1"/>
  <c r="BR197" i="1"/>
  <c r="O31" i="12"/>
  <c r="K31" i="12"/>
  <c r="O30" i="12"/>
  <c r="K30" i="12"/>
  <c r="BT47" i="1"/>
  <c r="BR305" i="1"/>
  <c r="BU17" i="1"/>
  <c r="BU383" i="1"/>
  <c r="BR55" i="1"/>
  <c r="BS51" i="1"/>
  <c r="BU413" i="1"/>
  <c r="BK259" i="1"/>
  <c r="Q31" i="12"/>
  <c r="M31" i="12"/>
  <c r="I31" i="12"/>
  <c r="Q30" i="12"/>
  <c r="M30" i="12"/>
  <c r="BQ29" i="1"/>
  <c r="BQ25" i="1"/>
  <c r="BQ281" i="1"/>
  <c r="BQ275" i="1"/>
  <c r="BU199" i="1"/>
  <c r="BT39" i="1"/>
  <c r="BN73" i="1"/>
  <c r="BN67" i="1"/>
  <c r="BQ374" i="1"/>
  <c r="BQ81" i="1"/>
  <c r="BQ79" i="1"/>
  <c r="BQ392" i="1"/>
  <c r="BR391" i="1"/>
  <c r="P29" i="12"/>
  <c r="BQ396" i="1"/>
  <c r="BT137" i="1"/>
  <c r="BQ138" i="1"/>
  <c r="BT133" i="1"/>
  <c r="BT129" i="1"/>
  <c r="BS209" i="1"/>
  <c r="BT281" i="1"/>
  <c r="BQ282" i="1"/>
  <c r="BQ21" i="1"/>
  <c r="BQ307" i="1"/>
  <c r="BQ389" i="1"/>
  <c r="BQ399" i="1"/>
  <c r="BR59" i="1"/>
  <c r="BO37" i="1"/>
  <c r="BQ40" i="1"/>
  <c r="BT45" i="1"/>
  <c r="BQ57" i="1"/>
  <c r="BT375" i="1"/>
  <c r="BQ157" i="1"/>
  <c r="BQ147" i="1"/>
  <c r="BQ159" i="1"/>
  <c r="BQ183" i="1"/>
  <c r="BQ185" i="1"/>
  <c r="BQ187" i="1"/>
  <c r="BQ191" i="1"/>
  <c r="BQ193" i="1"/>
  <c r="BQ305" i="1"/>
  <c r="BT143" i="1"/>
  <c r="BQ223" i="1"/>
  <c r="BQ214" i="1"/>
  <c r="BQ267" i="1"/>
  <c r="BQ265" i="1"/>
  <c r="BQ293" i="1"/>
  <c r="BQ291" i="1"/>
  <c r="BQ289" i="1"/>
  <c r="BQ287" i="1"/>
  <c r="BR307" i="1"/>
  <c r="N28" i="12"/>
  <c r="BS75" i="1"/>
  <c r="BQ318" i="1"/>
  <c r="BQ316" i="1"/>
  <c r="BU329" i="1"/>
  <c r="BT295" i="1"/>
  <c r="BQ295" i="1"/>
  <c r="BV295" i="1"/>
  <c r="BU249" i="1"/>
  <c r="BR401" i="1"/>
  <c r="BR385" i="1"/>
  <c r="BS313" i="1"/>
  <c r="BR149" i="1"/>
  <c r="BR157" i="1"/>
  <c r="BR163" i="1"/>
  <c r="BR171" i="1"/>
  <c r="BQ171" i="1"/>
  <c r="BQ42" i="1"/>
  <c r="BT139" i="1"/>
  <c r="BU215" i="1"/>
  <c r="BR381" i="1"/>
  <c r="BU55" i="1"/>
  <c r="BQ44" i="1"/>
  <c r="BQ140" i="1"/>
  <c r="BT135" i="1"/>
  <c r="BT221" i="1"/>
  <c r="BQ324" i="1"/>
  <c r="BS375" i="1"/>
  <c r="H29" i="12"/>
  <c r="H28" i="12"/>
  <c r="BR335" i="1"/>
  <c r="BP53" i="1"/>
  <c r="BR43" i="1"/>
  <c r="BT209" i="1"/>
  <c r="BU377" i="1"/>
  <c r="J28" i="12"/>
  <c r="BT149" i="1"/>
  <c r="BU27" i="1"/>
  <c r="BU23" i="1"/>
  <c r="BU81" i="1"/>
  <c r="BQ320" i="1"/>
  <c r="J29" i="12"/>
  <c r="M28" i="12"/>
  <c r="BR183" i="1"/>
  <c r="BR187" i="1"/>
  <c r="BR189" i="1"/>
  <c r="BU175" i="1"/>
  <c r="BR147" i="1"/>
  <c r="BQ49" i="1"/>
  <c r="BS71" i="1"/>
  <c r="BS79" i="1"/>
  <c r="BQ314" i="1"/>
  <c r="BO311" i="1"/>
  <c r="BT359" i="1"/>
  <c r="BU107" i="1"/>
  <c r="BQ27" i="1"/>
  <c r="BQ23" i="1"/>
  <c r="BQ19" i="1"/>
  <c r="BO301" i="1"/>
  <c r="BU39" i="1"/>
  <c r="BR51" i="1"/>
  <c r="BQ142" i="1"/>
  <c r="BS131" i="1"/>
  <c r="BQ373" i="1"/>
  <c r="BR373" i="1"/>
  <c r="BQ179" i="1"/>
  <c r="BU357" i="1"/>
  <c r="BS381" i="1"/>
  <c r="I26" i="12"/>
  <c r="BT85" i="1"/>
  <c r="BQ112" i="1"/>
  <c r="BQ109" i="1"/>
  <c r="BU221" i="1"/>
  <c r="BP207" i="1"/>
  <c r="BQ211" i="1"/>
  <c r="BQ387" i="1"/>
  <c r="BQ153" i="1"/>
  <c r="BQ189" i="1"/>
  <c r="BQ165" i="1"/>
  <c r="G26" i="12"/>
  <c r="K27" i="12"/>
  <c r="O26" i="12"/>
  <c r="K26" i="12"/>
  <c r="BQ114" i="1"/>
  <c r="BQ206" i="1"/>
  <c r="BQ203" i="1"/>
  <c r="BR199" i="1"/>
  <c r="BS223" i="1"/>
  <c r="BT191" i="1"/>
  <c r="BS161" i="1"/>
  <c r="BS165" i="1"/>
  <c r="BQ368" i="1"/>
  <c r="BQ367" i="1"/>
  <c r="BV367" i="1"/>
  <c r="BQ149" i="1"/>
  <c r="BQ155" i="1"/>
  <c r="BT177" i="1"/>
  <c r="BQ242" i="1"/>
  <c r="BQ250" i="1"/>
  <c r="BD260" i="1"/>
  <c r="BT331" i="1"/>
  <c r="BT333" i="1"/>
  <c r="J27" i="12"/>
  <c r="BS239" i="1"/>
  <c r="BS235" i="1"/>
  <c r="BS241" i="1"/>
  <c r="BQ248" i="1"/>
  <c r="BQ235" i="1"/>
  <c r="BQ245" i="1"/>
  <c r="BQ247" i="1"/>
  <c r="BR235" i="1"/>
  <c r="BQ249" i="1"/>
  <c r="BT227" i="1"/>
  <c r="BQ231" i="1"/>
  <c r="BM225" i="1"/>
  <c r="BU231" i="1"/>
  <c r="BQ228" i="1"/>
  <c r="BR229" i="1"/>
  <c r="BR227" i="1"/>
  <c r="BQ213" i="1"/>
  <c r="BR217" i="1"/>
  <c r="BU219" i="1"/>
  <c r="BQ210" i="1"/>
  <c r="BQ221" i="1"/>
  <c r="BR203" i="1"/>
  <c r="BQ201" i="1"/>
  <c r="BQ199" i="1"/>
  <c r="BQ177" i="1"/>
  <c r="BR153" i="1"/>
  <c r="BR175" i="1"/>
  <c r="BQ151" i="1"/>
  <c r="BS189" i="1"/>
  <c r="BS157" i="1"/>
  <c r="BS153" i="1"/>
  <c r="BR159" i="1"/>
  <c r="BR193" i="1"/>
  <c r="BQ116" i="1"/>
  <c r="BU111" i="1"/>
  <c r="BP105" i="1"/>
  <c r="BQ110" i="1"/>
  <c r="BS123" i="1"/>
  <c r="BU109" i="1"/>
  <c r="BQ96" i="1"/>
  <c r="BQ102" i="1"/>
  <c r="BQ101" i="1"/>
  <c r="BR85" i="1"/>
  <c r="BS97" i="1"/>
  <c r="BU101" i="1"/>
  <c r="BM93" i="1"/>
  <c r="BR95" i="1"/>
  <c r="BT87" i="1"/>
  <c r="BT89" i="1"/>
  <c r="BS85" i="1"/>
  <c r="BQ92" i="1"/>
  <c r="BO83" i="1"/>
  <c r="BQ89" i="1"/>
  <c r="BU89" i="1"/>
  <c r="BU75" i="1"/>
  <c r="BR81" i="1"/>
  <c r="BR79" i="1"/>
  <c r="BP83" i="1"/>
  <c r="BR89" i="1"/>
  <c r="BM83" i="1"/>
  <c r="BU95" i="1"/>
  <c r="BQ100" i="1"/>
  <c r="BQ98" i="1"/>
  <c r="BT219" i="1"/>
  <c r="BT217" i="1"/>
  <c r="BT213" i="1"/>
  <c r="BQ232" i="1"/>
  <c r="BU229" i="1"/>
  <c r="BU269" i="1"/>
  <c r="BQ266" i="1"/>
  <c r="BU281" i="1"/>
  <c r="BQ276" i="1"/>
  <c r="BV275" i="1"/>
  <c r="BQ290" i="1"/>
  <c r="BQ288" i="1"/>
  <c r="BV287" i="1"/>
  <c r="BU309" i="1"/>
  <c r="BU305" i="1"/>
  <c r="BR313" i="1"/>
  <c r="BQ323" i="1"/>
  <c r="BV323" i="1"/>
  <c r="BQ319" i="1"/>
  <c r="BQ337" i="1"/>
  <c r="BR333" i="1"/>
  <c r="BR331" i="1"/>
  <c r="BR329" i="1"/>
  <c r="BR367" i="1"/>
  <c r="BR365" i="1"/>
  <c r="BQ383" i="1"/>
  <c r="BQ381" i="1"/>
  <c r="BR379" i="1"/>
  <c r="BS373" i="1"/>
  <c r="BU387" i="1"/>
  <c r="BU389" i="1"/>
  <c r="BU391" i="1"/>
  <c r="BP410" i="1"/>
  <c r="O29" i="12"/>
  <c r="I29" i="12"/>
  <c r="BP409" i="1"/>
  <c r="O28" i="12"/>
  <c r="W28" i="12"/>
  <c r="I28" i="12"/>
  <c r="BU395" i="1"/>
  <c r="BQ150" i="1"/>
  <c r="BQ158" i="1"/>
  <c r="BQ160" i="1"/>
  <c r="BU187" i="1"/>
  <c r="BU189" i="1"/>
  <c r="BU191" i="1"/>
  <c r="BQ194" i="1"/>
  <c r="BV193" i="1"/>
  <c r="BU161" i="1"/>
  <c r="BQ164" i="1"/>
  <c r="BQ166" i="1"/>
  <c r="BV165" i="1"/>
  <c r="BQ168" i="1"/>
  <c r="BQ170" i="1"/>
  <c r="BQ174" i="1"/>
  <c r="BQ176" i="1"/>
  <c r="BV175" i="1"/>
  <c r="BQ178" i="1"/>
  <c r="BV177" i="1"/>
  <c r="BQ240" i="1"/>
  <c r="BU241" i="1"/>
  <c r="BQ244" i="1"/>
  <c r="BQ246" i="1"/>
  <c r="BT247" i="1"/>
  <c r="BT249" i="1"/>
  <c r="BT251" i="1"/>
  <c r="AI10" i="1"/>
  <c r="R10" i="1"/>
  <c r="BR239" i="1"/>
  <c r="BR243" i="1"/>
  <c r="BC103" i="1"/>
  <c r="BQ340" i="1"/>
  <c r="BV245" i="1"/>
  <c r="BQ181" i="1"/>
  <c r="BQ161" i="1"/>
  <c r="BQ163" i="1"/>
  <c r="BQ167" i="1"/>
  <c r="BQ173" i="1"/>
  <c r="BQ239" i="1"/>
  <c r="BQ241" i="1"/>
  <c r="BS243" i="1"/>
  <c r="BS245" i="1"/>
  <c r="BR249" i="1"/>
  <c r="BQ251" i="1"/>
  <c r="BQ51" i="1"/>
  <c r="BQ45" i="1"/>
  <c r="BQ43" i="1"/>
  <c r="BQ129" i="1"/>
  <c r="BU415" i="1"/>
  <c r="BA103" i="1"/>
  <c r="AK104" i="1"/>
  <c r="BL103" i="1"/>
  <c r="Q27" i="12"/>
  <c r="O27" i="12"/>
  <c r="I27" i="12"/>
  <c r="V259" i="1"/>
  <c r="T259" i="1"/>
  <c r="AZ260" i="1"/>
  <c r="BI259" i="1"/>
  <c r="Y259" i="1"/>
  <c r="BS35" i="1"/>
  <c r="BS355" i="1"/>
  <c r="BT371" i="1"/>
  <c r="BQ424" i="1"/>
  <c r="BO325" i="1"/>
  <c r="BT425" i="1"/>
  <c r="BL260" i="1"/>
  <c r="AU260" i="1"/>
  <c r="AE260" i="1"/>
  <c r="AT259" i="1"/>
  <c r="AL259" i="1"/>
  <c r="BT71" i="1"/>
  <c r="BT77" i="1"/>
  <c r="BU115" i="1"/>
  <c r="BR137" i="1"/>
  <c r="BN325" i="1"/>
  <c r="BS425" i="1"/>
  <c r="BU217" i="1"/>
  <c r="BR293" i="1"/>
  <c r="BS251" i="1"/>
  <c r="BQ85" i="1"/>
  <c r="BR99" i="1"/>
  <c r="BQ91" i="1"/>
  <c r="BV91" i="1"/>
  <c r="BS89" i="1"/>
  <c r="BQ87" i="1"/>
  <c r="BQ99" i="1"/>
  <c r="BV99" i="1"/>
  <c r="BQ97" i="1"/>
  <c r="BR77" i="1"/>
  <c r="X10" i="1"/>
  <c r="BQ72" i="1"/>
  <c r="BQ75" i="1"/>
  <c r="BQ82" i="1"/>
  <c r="BQ80" i="1"/>
  <c r="BU97" i="1"/>
  <c r="BQ90" i="1"/>
  <c r="BV89" i="1"/>
  <c r="BP93" i="1"/>
  <c r="BQ212" i="1"/>
  <c r="BO207" i="1"/>
  <c r="BU291" i="1"/>
  <c r="BQ292" i="1"/>
  <c r="BU307" i="1"/>
  <c r="BQ308" i="1"/>
  <c r="BQ317" i="1"/>
  <c r="BV317" i="1"/>
  <c r="BR317" i="1"/>
  <c r="BR377" i="1"/>
  <c r="BQ377" i="1"/>
  <c r="BN410" i="1"/>
  <c r="K29" i="12"/>
  <c r="BO409" i="1"/>
  <c r="K28" i="12"/>
  <c r="BN409" i="1"/>
  <c r="BM409" i="1"/>
  <c r="G28" i="12"/>
  <c r="BQ394" i="1"/>
  <c r="BU393" i="1"/>
  <c r="BQ152" i="1"/>
  <c r="BU151" i="1"/>
  <c r="BQ154" i="1"/>
  <c r="BU153" i="1"/>
  <c r="BU155" i="1"/>
  <c r="BQ156" i="1"/>
  <c r="BV155" i="1"/>
  <c r="BU147" i="1"/>
  <c r="BQ148" i="1"/>
  <c r="BV147" i="1"/>
  <c r="BV159" i="1"/>
  <c r="BQ184" i="1"/>
  <c r="BU183" i="1"/>
  <c r="BU181" i="1"/>
  <c r="BQ182" i="1"/>
  <c r="BQ172" i="1"/>
  <c r="BV171" i="1"/>
  <c r="BU171" i="1"/>
  <c r="BU179" i="1"/>
  <c r="BQ180" i="1"/>
  <c r="BQ236" i="1"/>
  <c r="BV235" i="1"/>
  <c r="BU235" i="1"/>
  <c r="BQ238" i="1"/>
  <c r="BU237" i="1"/>
  <c r="BT273" i="1"/>
  <c r="BO271" i="1"/>
  <c r="BT215" i="1"/>
  <c r="BQ216" i="1"/>
  <c r="BR341" i="1"/>
  <c r="BQ341" i="1"/>
  <c r="BV341" i="1"/>
  <c r="BU401" i="1"/>
  <c r="BQ402" i="1"/>
  <c r="BQ398" i="1"/>
  <c r="BV397" i="1"/>
  <c r="BU397" i="1"/>
  <c r="BU265" i="1"/>
  <c r="Q28" i="12"/>
  <c r="BQ220" i="1"/>
  <c r="BS219" i="1"/>
  <c r="BQ230" i="1"/>
  <c r="BQ190" i="1"/>
  <c r="BR135" i="1"/>
  <c r="BQ136" i="1"/>
  <c r="BV135" i="1"/>
  <c r="BQ202" i="1"/>
  <c r="BR201" i="1"/>
  <c r="BU209" i="1"/>
  <c r="BQ209" i="1"/>
  <c r="BR223" i="1"/>
  <c r="BQ224" i="1"/>
  <c r="BR221" i="1"/>
  <c r="BQ222" i="1"/>
  <c r="BV221" i="1"/>
  <c r="BQ315" i="1"/>
  <c r="BR315" i="1"/>
  <c r="BR375" i="1"/>
  <c r="BQ375" i="1"/>
  <c r="BV375" i="1"/>
  <c r="BM410" i="1"/>
  <c r="BM311" i="1"/>
  <c r="BQ416" i="1"/>
  <c r="BR383" i="1"/>
  <c r="BQ379" i="1"/>
  <c r="G29" i="12"/>
  <c r="BT95" i="1"/>
  <c r="BO93" i="1"/>
  <c r="BT113" i="1"/>
  <c r="BQ113" i="1"/>
  <c r="BV113" i="1"/>
  <c r="BT111" i="1"/>
  <c r="BQ111" i="1"/>
  <c r="BV111" i="1"/>
  <c r="BN225" i="1"/>
  <c r="BQ227" i="1"/>
  <c r="BV227" i="1"/>
  <c r="BS227" i="1"/>
  <c r="BU267" i="1"/>
  <c r="BQ268" i="1"/>
  <c r="BU299" i="1"/>
  <c r="BQ300" i="1"/>
  <c r="BV299" i="1"/>
  <c r="BU399" i="1"/>
  <c r="BQ400" i="1"/>
  <c r="M29" i="12"/>
  <c r="BO410" i="1"/>
  <c r="BT409" i="1"/>
  <c r="BQ310" i="1"/>
  <c r="BQ331" i="1"/>
  <c r="BP225" i="1"/>
  <c r="BQ192" i="1"/>
  <c r="BV191" i="1"/>
  <c r="BQ333" i="1"/>
  <c r="BV333" i="1"/>
  <c r="BQ162" i="1"/>
  <c r="BQ218" i="1"/>
  <c r="BQ329" i="1"/>
  <c r="BV329" i="1"/>
  <c r="BQ188" i="1"/>
  <c r="BV187" i="1"/>
  <c r="Q29" i="12"/>
  <c r="Y29" i="12"/>
  <c r="BQ270" i="1"/>
  <c r="BU157" i="1"/>
  <c r="BQ132" i="1"/>
  <c r="BV131" i="1"/>
  <c r="BQ86" i="1"/>
  <c r="BV85" i="1"/>
  <c r="BU85" i="1"/>
  <c r="BS57" i="1"/>
  <c r="BQ58" i="1"/>
  <c r="BQ52" i="1"/>
  <c r="BU51" i="1"/>
  <c r="BQ48" i="1"/>
  <c r="BV47" i="1"/>
  <c r="BU47" i="1"/>
  <c r="BU77" i="1"/>
  <c r="BP73" i="1"/>
  <c r="BP67" i="1"/>
  <c r="BQ78" i="1"/>
  <c r="BV77" i="1"/>
  <c r="BM325" i="1"/>
  <c r="BU287" i="1"/>
  <c r="BP261" i="1"/>
  <c r="BS285" i="1"/>
  <c r="BS351" i="1"/>
  <c r="BU123" i="1"/>
  <c r="BQ365" i="1"/>
  <c r="BS91" i="1"/>
  <c r="BV247" i="1"/>
  <c r="AC104" i="1"/>
  <c r="T104" i="1"/>
  <c r="AR103" i="1"/>
  <c r="AH104" i="1"/>
  <c r="BL104" i="1"/>
  <c r="AM104" i="1"/>
  <c r="AE104" i="1"/>
  <c r="BB103" i="1"/>
  <c r="U103" i="1"/>
  <c r="AX103" i="1"/>
  <c r="H26" i="12"/>
  <c r="BJ260" i="1"/>
  <c r="BA260" i="1"/>
  <c r="AS260" i="1"/>
  <c r="AK260" i="1"/>
  <c r="AC260" i="1"/>
  <c r="T260" i="1"/>
  <c r="AZ259" i="1"/>
  <c r="AR259" i="1"/>
  <c r="AJ259" i="1"/>
  <c r="AB259" i="1"/>
  <c r="S259" i="1"/>
  <c r="R260" i="1"/>
  <c r="BF260" i="1"/>
  <c r="X260" i="1"/>
  <c r="AV259" i="1"/>
  <c r="W259" i="1"/>
  <c r="AY259" i="1"/>
  <c r="AW259" i="1"/>
  <c r="BP370" i="1"/>
  <c r="BO370" i="1"/>
  <c r="BN370" i="1"/>
  <c r="BP369" i="1"/>
  <c r="BO369" i="1"/>
  <c r="BN369" i="1"/>
  <c r="BP420" i="1"/>
  <c r="BO420" i="1"/>
  <c r="BN420" i="1"/>
  <c r="H31" i="12"/>
  <c r="S31" i="12"/>
  <c r="R30" i="12"/>
  <c r="P30" i="12"/>
  <c r="N30" i="12"/>
  <c r="W30" i="12"/>
  <c r="L30" i="12"/>
  <c r="BN419" i="1"/>
  <c r="H30" i="12"/>
  <c r="BU129" i="1"/>
  <c r="BQ205" i="1"/>
  <c r="BV205" i="1"/>
  <c r="BU201" i="1"/>
  <c r="BQ252" i="1"/>
  <c r="BV251" i="1"/>
  <c r="BC259" i="1"/>
  <c r="BQ405" i="1"/>
  <c r="AD260" i="1"/>
  <c r="U260" i="1"/>
  <c r="AK259" i="1"/>
  <c r="BV181" i="1"/>
  <c r="BV163" i="1"/>
  <c r="BV167" i="1"/>
  <c r="BV239" i="1"/>
  <c r="BV241" i="1"/>
  <c r="BN117" i="1"/>
  <c r="BQ273" i="1"/>
  <c r="BQ69" i="1"/>
  <c r="BB10" i="1"/>
  <c r="AT10" i="1"/>
  <c r="AL10" i="1"/>
  <c r="AD10" i="1"/>
  <c r="BA9" i="1"/>
  <c r="BV231" i="1"/>
  <c r="BV265" i="1"/>
  <c r="O104" i="1"/>
  <c r="O103" i="1"/>
  <c r="BR33" i="1"/>
  <c r="BQ123" i="1"/>
  <c r="BQ345" i="1"/>
  <c r="BQ357" i="1"/>
  <c r="BS347" i="1"/>
  <c r="BS357" i="1"/>
  <c r="BS371" i="1"/>
  <c r="BT413" i="1"/>
  <c r="BU257" i="1"/>
  <c r="BQ120" i="1"/>
  <c r="BT115" i="1"/>
  <c r="BU139" i="1"/>
  <c r="BU185" i="1"/>
  <c r="BU165" i="1"/>
  <c r="BU167" i="1"/>
  <c r="BU169" i="1"/>
  <c r="BU177" i="1"/>
  <c r="BU239" i="1"/>
  <c r="BV157" i="1"/>
  <c r="BV399" i="1"/>
  <c r="BV41" i="1"/>
  <c r="BR87" i="1"/>
  <c r="BR101" i="1"/>
  <c r="BT309" i="1"/>
  <c r="BR387" i="1"/>
  <c r="BU247" i="1"/>
  <c r="BV199" i="1"/>
  <c r="BV267" i="1"/>
  <c r="BU59" i="1"/>
  <c r="BS49" i="1"/>
  <c r="BS41" i="1"/>
  <c r="BT203" i="1"/>
  <c r="BR211" i="1"/>
  <c r="BT323" i="1"/>
  <c r="BU373" i="1"/>
  <c r="BM195" i="1"/>
  <c r="BQ417" i="1"/>
  <c r="BR345" i="1"/>
  <c r="BM349" i="1"/>
  <c r="BR359" i="1"/>
  <c r="BN195" i="1"/>
  <c r="BT415" i="1"/>
  <c r="P9" i="1"/>
  <c r="BQ55" i="1"/>
  <c r="BV55" i="1"/>
  <c r="BO53" i="1"/>
  <c r="BM37" i="1"/>
  <c r="BV45" i="1"/>
  <c r="BU45" i="1"/>
  <c r="BQ16" i="1"/>
  <c r="BQ60" i="1"/>
  <c r="BN53" i="1"/>
  <c r="BS55" i="1"/>
  <c r="AU9" i="1"/>
  <c r="T9" i="1"/>
  <c r="BR29" i="1"/>
  <c r="BQ28" i="1"/>
  <c r="BV27" i="1"/>
  <c r="BR25" i="1"/>
  <c r="BQ24" i="1"/>
  <c r="BV23" i="1"/>
  <c r="BR21" i="1"/>
  <c r="BM11" i="1"/>
  <c r="BR15" i="1"/>
  <c r="BT51" i="1"/>
  <c r="BT43" i="1"/>
  <c r="BC9" i="1"/>
  <c r="AX9" i="1"/>
  <c r="AP9" i="1"/>
  <c r="AH9" i="1"/>
  <c r="AF9" i="1"/>
  <c r="AL9" i="1"/>
  <c r="BT25" i="1"/>
  <c r="BV43" i="1"/>
  <c r="BQ18" i="1"/>
  <c r="BV17" i="1"/>
  <c r="AO9" i="1"/>
  <c r="AG9" i="1"/>
  <c r="S29" i="12"/>
  <c r="Y30" i="12"/>
  <c r="BR27" i="1"/>
  <c r="BQ26" i="1"/>
  <c r="BV25" i="1"/>
  <c r="BO419" i="1"/>
  <c r="BT419" i="1"/>
  <c r="BR351" i="1"/>
  <c r="BV149" i="1"/>
  <c r="BS327" i="1"/>
  <c r="BS325" i="1"/>
  <c r="BU251" i="1"/>
  <c r="U259" i="1"/>
  <c r="BS197" i="1"/>
  <c r="BV201" i="1"/>
  <c r="BV315" i="1"/>
  <c r="BV281" i="1"/>
  <c r="BV377" i="1"/>
  <c r="BS167" i="1"/>
  <c r="BQ258" i="1"/>
  <c r="BT285" i="1"/>
  <c r="BT345" i="1"/>
  <c r="BT355" i="1"/>
  <c r="BU423" i="1"/>
  <c r="BS69" i="1"/>
  <c r="BU327" i="1"/>
  <c r="BU325" i="1"/>
  <c r="BU425" i="1"/>
  <c r="BU159" i="1"/>
  <c r="O10" i="1"/>
  <c r="AF10" i="1"/>
  <c r="O9" i="1"/>
  <c r="AY9" i="1"/>
  <c r="BV189" i="1"/>
  <c r="BV133" i="1"/>
  <c r="BU119" i="1"/>
  <c r="BS273" i="1"/>
  <c r="BV209" i="1"/>
  <c r="BL10" i="1"/>
  <c r="AE10" i="1"/>
  <c r="Z9" i="1"/>
  <c r="BV373" i="1"/>
  <c r="BQ20" i="1"/>
  <c r="BV19" i="1"/>
  <c r="P31" i="12"/>
  <c r="Y31" i="12"/>
  <c r="BV81" i="1"/>
  <c r="BV101" i="1"/>
  <c r="BQ237" i="1"/>
  <c r="BV289" i="1"/>
  <c r="BV391" i="1"/>
  <c r="BV383" i="1"/>
  <c r="BV137" i="1"/>
  <c r="BO343" i="1"/>
  <c r="BT357" i="1"/>
  <c r="BU421" i="1"/>
  <c r="BU263" i="1"/>
  <c r="BP301" i="1"/>
  <c r="BR123" i="1"/>
  <c r="BS255" i="1"/>
  <c r="BS63" i="1"/>
  <c r="BQ30" i="1"/>
  <c r="BQ274" i="1"/>
  <c r="BT69" i="1"/>
  <c r="BU205" i="1"/>
  <c r="N31" i="12"/>
  <c r="W31" i="12"/>
  <c r="U29" i="12"/>
  <c r="BS417" i="1"/>
  <c r="BQ352" i="1"/>
  <c r="BQ412" i="1"/>
  <c r="P10" i="1"/>
  <c r="BH10" i="1"/>
  <c r="AY10" i="1"/>
  <c r="AQ10" i="1"/>
  <c r="Z10" i="1"/>
  <c r="BS181" i="1"/>
  <c r="BV291" i="1"/>
  <c r="BQ359" i="1"/>
  <c r="BS423" i="1"/>
  <c r="BQ418" i="1"/>
  <c r="BQ426" i="1"/>
  <c r="BQ327" i="1"/>
  <c r="BR139" i="1"/>
  <c r="BT183" i="1"/>
  <c r="BR245" i="1"/>
  <c r="BQ280" i="1"/>
  <c r="BA10" i="1"/>
  <c r="AC10" i="1"/>
  <c r="AZ9" i="1"/>
  <c r="AJ9" i="1"/>
  <c r="AZ104" i="1"/>
  <c r="AJ104" i="1"/>
  <c r="BH103" i="1"/>
  <c r="AY103" i="1"/>
  <c r="R103" i="1"/>
  <c r="AY104" i="1"/>
  <c r="AQ104" i="1"/>
  <c r="AI104" i="1"/>
  <c r="Z104" i="1"/>
  <c r="AP103" i="1"/>
  <c r="AH103" i="1"/>
  <c r="Y103" i="1"/>
  <c r="AW104" i="1"/>
  <c r="X104" i="1"/>
  <c r="P104" i="1"/>
  <c r="BE103" i="1"/>
  <c r="AV103" i="1"/>
  <c r="AF103" i="1"/>
  <c r="W103" i="1"/>
  <c r="AF104" i="1"/>
  <c r="W104" i="1"/>
  <c r="V103" i="1"/>
  <c r="BB104" i="1"/>
  <c r="AS103" i="1"/>
  <c r="AK103" i="1"/>
  <c r="T103" i="1"/>
  <c r="AP104" i="1"/>
  <c r="Y104" i="1"/>
  <c r="AW103" i="1"/>
  <c r="P103" i="1"/>
  <c r="P27" i="12"/>
  <c r="N27" i="12"/>
  <c r="P26" i="12"/>
  <c r="J26" i="12"/>
  <c r="AR260" i="1"/>
  <c r="AJ260" i="1"/>
  <c r="AB260" i="1"/>
  <c r="J25" i="12"/>
  <c r="S260" i="1"/>
  <c r="BH259" i="1"/>
  <c r="AQ259" i="1"/>
  <c r="AI259" i="1"/>
  <c r="Z259" i="1"/>
  <c r="R259" i="1"/>
  <c r="BG260" i="1"/>
  <c r="AH260" i="1"/>
  <c r="AF260" i="1"/>
  <c r="AG260" i="1"/>
  <c r="AI260" i="1"/>
  <c r="K25" i="12"/>
  <c r="Y260" i="1"/>
  <c r="Q260" i="1"/>
  <c r="BF259" i="1"/>
  <c r="AO259" i="1"/>
  <c r="AG259" i="1"/>
  <c r="X259" i="1"/>
  <c r="P259" i="1"/>
  <c r="BE260" i="1"/>
  <c r="AV260" i="1"/>
  <c r="W260" i="1"/>
  <c r="BL259" i="1"/>
  <c r="AU259" i="1"/>
  <c r="AE259" i="1"/>
  <c r="BH260" i="1"/>
  <c r="AY260" i="1"/>
  <c r="AQ260" i="1"/>
  <c r="Z260" i="1"/>
  <c r="BG259" i="1"/>
  <c r="AX259" i="1"/>
  <c r="AP259" i="1"/>
  <c r="AH259" i="1"/>
  <c r="Q259" i="1"/>
  <c r="AW260" i="1"/>
  <c r="AF259" i="1"/>
  <c r="BM370" i="1"/>
  <c r="BM369" i="1"/>
  <c r="J31" i="12"/>
  <c r="J30" i="12"/>
  <c r="U30" i="12"/>
  <c r="BR39" i="1"/>
  <c r="BU203" i="1"/>
  <c r="BS249" i="1"/>
  <c r="BQ277" i="1"/>
  <c r="BS21" i="1"/>
  <c r="BT55" i="1"/>
  <c r="BU57" i="1"/>
  <c r="BS47" i="1"/>
  <c r="BS43" i="1"/>
  <c r="BS81" i="1"/>
  <c r="BS101" i="1"/>
  <c r="BT97" i="1"/>
  <c r="BR141" i="1"/>
  <c r="BT289" i="1"/>
  <c r="BU319" i="1"/>
  <c r="BU341" i="1"/>
  <c r="BU367" i="1"/>
  <c r="BR173" i="1"/>
  <c r="BR237" i="1"/>
  <c r="BR23" i="1"/>
  <c r="BS17" i="1"/>
  <c r="BR45" i="1"/>
  <c r="BU143" i="1"/>
  <c r="BS305" i="1"/>
  <c r="BT317" i="1"/>
  <c r="BT383" i="1"/>
  <c r="BR389" i="1"/>
  <c r="BR397" i="1"/>
  <c r="BR151" i="1"/>
  <c r="Q9" i="1"/>
  <c r="BF10" i="1"/>
  <c r="AW10" i="1"/>
  <c r="AO10" i="1"/>
  <c r="AG10" i="1"/>
  <c r="BD104" i="1"/>
  <c r="BJ104" i="1"/>
  <c r="BA104" i="1"/>
  <c r="AS104" i="1"/>
  <c r="BI103" i="1"/>
  <c r="AZ103" i="1"/>
  <c r="AJ103" i="1"/>
  <c r="AB103" i="1"/>
  <c r="S103" i="1"/>
  <c r="G27" i="12"/>
  <c r="I30" i="12"/>
  <c r="BU25" i="1"/>
  <c r="BT101" i="1"/>
  <c r="BR133" i="1"/>
  <c r="BU213" i="1"/>
  <c r="BU211" i="1"/>
  <c r="BR267" i="1"/>
  <c r="BR281" i="1"/>
  <c r="BR299" i="1"/>
  <c r="BS319" i="1"/>
  <c r="BS317" i="1"/>
  <c r="BS393" i="1"/>
  <c r="BT81" i="1"/>
  <c r="BU135" i="1"/>
  <c r="BR323" i="1"/>
  <c r="BR319" i="1"/>
  <c r="BT151" i="1"/>
  <c r="BU163" i="1"/>
  <c r="BV183" i="1"/>
  <c r="BV249" i="1"/>
  <c r="H27" i="12"/>
  <c r="BV109" i="1"/>
  <c r="BV29" i="1"/>
  <c r="BV139" i="1"/>
  <c r="BS413" i="1"/>
  <c r="BQ413" i="1"/>
  <c r="BN261" i="1"/>
  <c r="BS263" i="1"/>
  <c r="BT107" i="1"/>
  <c r="R27" i="12"/>
  <c r="Y27" i="12"/>
  <c r="BK260" i="1"/>
  <c r="L27" i="12"/>
  <c r="U27" i="12"/>
  <c r="AL260" i="1"/>
  <c r="BQ53" i="1"/>
  <c r="BU63" i="1"/>
  <c r="BP61" i="1"/>
  <c r="BQ328" i="1"/>
  <c r="BV327" i="1"/>
  <c r="BR327" i="1"/>
  <c r="BR325" i="1"/>
  <c r="R26" i="12"/>
  <c r="BJ259" i="1"/>
  <c r="BS119" i="1"/>
  <c r="BO65" i="1"/>
  <c r="BE10" i="1"/>
  <c r="AV10" i="1"/>
  <c r="AN10" i="1"/>
  <c r="BT127" i="1"/>
  <c r="BQ127" i="1"/>
  <c r="AT260" i="1"/>
  <c r="AC259" i="1"/>
  <c r="BV129" i="1"/>
  <c r="BN343" i="1"/>
  <c r="BS345" i="1"/>
  <c r="BQ124" i="1"/>
  <c r="BV123" i="1"/>
  <c r="BT123" i="1"/>
  <c r="BQ198" i="1"/>
  <c r="BO195" i="1"/>
  <c r="N26" i="12"/>
  <c r="AS259" i="1"/>
  <c r="O260" i="1"/>
  <c r="BQ14" i="1"/>
  <c r="BS13" i="1"/>
  <c r="BI9" i="1"/>
  <c r="BA259" i="1"/>
  <c r="BV307" i="1"/>
  <c r="BV223" i="1"/>
  <c r="BV79" i="1"/>
  <c r="U28" i="12"/>
  <c r="BV115" i="1"/>
  <c r="BV151" i="1"/>
  <c r="BV319" i="1"/>
  <c r="BN271" i="1"/>
  <c r="BU409" i="1"/>
  <c r="BU35" i="1"/>
  <c r="BS411" i="1"/>
  <c r="BR417" i="1"/>
  <c r="BR423" i="1"/>
  <c r="BU417" i="1"/>
  <c r="BS121" i="1"/>
  <c r="O259" i="1"/>
  <c r="BP11" i="1"/>
  <c r="BS45" i="1"/>
  <c r="BT41" i="1"/>
  <c r="BT131" i="1"/>
  <c r="BS213" i="1"/>
  <c r="BT231" i="1"/>
  <c r="BT329" i="1"/>
  <c r="BQ382" i="1"/>
  <c r="BV381" i="1"/>
  <c r="BU385" i="1"/>
  <c r="BR247" i="1"/>
  <c r="BC260" i="1"/>
  <c r="BV161" i="1"/>
  <c r="BV173" i="1"/>
  <c r="BU411" i="1"/>
  <c r="BR119" i="1"/>
  <c r="BQ70" i="1"/>
  <c r="BV69" i="1"/>
  <c r="BD10" i="1"/>
  <c r="AU10" i="1"/>
  <c r="V10" i="1"/>
  <c r="AD9" i="1"/>
  <c r="BK10" i="1"/>
  <c r="U10" i="1"/>
  <c r="BH9" i="1"/>
  <c r="AQ9" i="1"/>
  <c r="AI9" i="1"/>
  <c r="BH104" i="1"/>
  <c r="R104" i="1"/>
  <c r="Q103" i="1"/>
  <c r="L26" i="12"/>
  <c r="BU141" i="1"/>
  <c r="BU131" i="1"/>
  <c r="BR129" i="1"/>
  <c r="BU275" i="1"/>
  <c r="P28" i="12"/>
  <c r="Y28" i="12"/>
  <c r="BV337" i="1"/>
  <c r="BV179" i="1"/>
  <c r="BV211" i="1"/>
  <c r="BV153" i="1"/>
  <c r="BV309" i="1"/>
  <c r="BP349" i="1"/>
  <c r="BU359" i="1"/>
  <c r="BP117" i="1"/>
  <c r="BQ122" i="1"/>
  <c r="BQ415" i="1"/>
  <c r="BR127" i="1"/>
  <c r="BT327" i="1"/>
  <c r="BT325" i="1"/>
  <c r="BT29" i="1"/>
  <c r="BR19" i="1"/>
  <c r="BM53" i="1"/>
  <c r="BS77" i="1"/>
  <c r="BT91" i="1"/>
  <c r="BU87" i="1"/>
  <c r="BS99" i="1"/>
  <c r="BS143" i="1"/>
  <c r="BU137" i="1"/>
  <c r="BT201" i="1"/>
  <c r="BT199" i="1"/>
  <c r="BT211" i="1"/>
  <c r="BR265" i="1"/>
  <c r="BT307" i="1"/>
  <c r="BQ306" i="1"/>
  <c r="BV305" i="1"/>
  <c r="BQ313" i="1"/>
  <c r="BV313" i="1"/>
  <c r="BR321" i="1"/>
  <c r="BU333" i="1"/>
  <c r="BU331" i="1"/>
  <c r="BU365" i="1"/>
  <c r="BR295" i="1"/>
  <c r="BU193" i="1"/>
  <c r="BQ407" i="1"/>
  <c r="BV51" i="1"/>
  <c r="BO31" i="1"/>
  <c r="BN301" i="1"/>
  <c r="BQ354" i="1"/>
  <c r="BQ372" i="1"/>
  <c r="BT257" i="1"/>
  <c r="BQ255" i="1"/>
  <c r="BT27" i="1"/>
  <c r="BU19" i="1"/>
  <c r="BR57" i="1"/>
  <c r="BT223" i="1"/>
  <c r="AZ10" i="1"/>
  <c r="BL9" i="1"/>
  <c r="BD9" i="1"/>
  <c r="AM9" i="1"/>
  <c r="AE9" i="1"/>
  <c r="V9" i="1"/>
  <c r="BE9" i="1"/>
  <c r="AV9" i="1"/>
  <c r="AN9" i="1"/>
  <c r="M20" i="12"/>
  <c r="W9" i="1"/>
  <c r="BE104" i="1"/>
  <c r="AV104" i="1"/>
  <c r="AN104" i="1"/>
  <c r="BD103" i="1"/>
  <c r="AU103" i="1"/>
  <c r="AM103" i="1"/>
  <c r="AE103" i="1"/>
  <c r="BI104" i="1"/>
  <c r="BK104" i="1"/>
  <c r="R23" i="12"/>
  <c r="AI103" i="1"/>
  <c r="Z103" i="1"/>
  <c r="AX104" i="1"/>
  <c r="BF103" i="1"/>
  <c r="Q22" i="12"/>
  <c r="AG103" i="1"/>
  <c r="AX260" i="1"/>
  <c r="AP260" i="1"/>
  <c r="AN260" i="1"/>
  <c r="BD259" i="1"/>
  <c r="AM259" i="1"/>
  <c r="BB260" i="1"/>
  <c r="BI260" i="1"/>
  <c r="BP419" i="1"/>
  <c r="BU419" i="1"/>
  <c r="BT49" i="1"/>
  <c r="BR91" i="1"/>
  <c r="BU99" i="1"/>
  <c r="BR213" i="1"/>
  <c r="BT265" i="1"/>
  <c r="BR275" i="1"/>
  <c r="BR287" i="1"/>
  <c r="BS337" i="1"/>
  <c r="BU149" i="1"/>
  <c r="BS191" i="1"/>
  <c r="BQ403" i="1"/>
  <c r="S26" i="12"/>
  <c r="BV57" i="1"/>
  <c r="BM420" i="1"/>
  <c r="BQ420" i="1"/>
  <c r="BV141" i="1"/>
  <c r="BV59" i="1"/>
  <c r="BQ107" i="1"/>
  <c r="BU303" i="1"/>
  <c r="BU347" i="1"/>
  <c r="BJ10" i="1"/>
  <c r="AS10" i="1"/>
  <c r="AK10" i="1"/>
  <c r="T10" i="1"/>
  <c r="AR9" i="1"/>
  <c r="AS9" i="1"/>
  <c r="R9" i="1"/>
  <c r="BG10" i="1"/>
  <c r="AX10" i="1"/>
  <c r="AP10" i="1"/>
  <c r="AH10" i="1"/>
  <c r="Y10" i="1"/>
  <c r="W10" i="1"/>
  <c r="I21" i="12"/>
  <c r="Q10" i="1"/>
  <c r="AT104" i="1"/>
  <c r="AL104" i="1"/>
  <c r="AD104" i="1"/>
  <c r="U104" i="1"/>
  <c r="BJ103" i="1"/>
  <c r="AC103" i="1"/>
  <c r="BF104" i="1"/>
  <c r="AO104" i="1"/>
  <c r="AG104" i="1"/>
  <c r="AN103" i="1"/>
  <c r="AO260" i="1"/>
  <c r="P260" i="1"/>
  <c r="AM260" i="1"/>
  <c r="V260" i="1"/>
  <c r="BB259" i="1"/>
  <c r="AD259" i="1"/>
  <c r="BU15" i="1"/>
  <c r="BU289" i="1"/>
  <c r="BS377" i="1"/>
  <c r="BR167" i="1"/>
  <c r="BR169" i="1"/>
  <c r="BU173" i="1"/>
  <c r="BO125" i="1"/>
  <c r="BQ390" i="1"/>
  <c r="BV389" i="1"/>
  <c r="BT161" i="1"/>
  <c r="BU243" i="1"/>
  <c r="BQ39" i="1"/>
  <c r="BV39" i="1"/>
  <c r="BN37" i="1"/>
  <c r="BS39" i="1"/>
  <c r="BU71" i="1"/>
  <c r="BQ71" i="1"/>
  <c r="BR75" i="1"/>
  <c r="BQ76" i="1"/>
  <c r="BQ88" i="1"/>
  <c r="BQ83" i="1"/>
  <c r="BS87" i="1"/>
  <c r="BN83" i="1"/>
  <c r="BQ95" i="1"/>
  <c r="BV95" i="1"/>
  <c r="BN93" i="1"/>
  <c r="BS95" i="1"/>
  <c r="BR143" i="1"/>
  <c r="BQ144" i="1"/>
  <c r="BV143" i="1"/>
  <c r="BM125" i="1"/>
  <c r="BS217" i="1"/>
  <c r="BQ217" i="1"/>
  <c r="BV217" i="1"/>
  <c r="BS215" i="1"/>
  <c r="BQ215" i="1"/>
  <c r="BV215" i="1"/>
  <c r="BT229" i="1"/>
  <c r="BQ229" i="1"/>
  <c r="BT269" i="1"/>
  <c r="BQ269" i="1"/>
  <c r="BV269" i="1"/>
  <c r="BU293" i="1"/>
  <c r="BQ294" i="1"/>
  <c r="BV293" i="1"/>
  <c r="BQ321" i="1"/>
  <c r="BP311" i="1"/>
  <c r="BU321" i="1"/>
  <c r="BQ366" i="1"/>
  <c r="BV365" i="1"/>
  <c r="BO361" i="1"/>
  <c r="BQ380" i="1"/>
  <c r="BV379" i="1"/>
  <c r="BU379" i="1"/>
  <c r="BU297" i="1"/>
  <c r="BQ297" i="1"/>
  <c r="BV297" i="1"/>
  <c r="BT387" i="1"/>
  <c r="BQ388" i="1"/>
  <c r="BV387" i="1"/>
  <c r="BR185" i="1"/>
  <c r="BQ186" i="1"/>
  <c r="BV185" i="1"/>
  <c r="BT169" i="1"/>
  <c r="BQ169" i="1"/>
  <c r="BV169" i="1"/>
  <c r="BQ423" i="1"/>
  <c r="BV423" i="1"/>
  <c r="BO225" i="1"/>
  <c r="BQ386" i="1"/>
  <c r="BV385" i="1"/>
  <c r="BM117" i="1"/>
  <c r="BQ121" i="1"/>
  <c r="BR121" i="1"/>
  <c r="BU381" i="1"/>
  <c r="BN207" i="1"/>
  <c r="BT365" i="1"/>
  <c r="BP283" i="1"/>
  <c r="BU285" i="1"/>
  <c r="BP343" i="1"/>
  <c r="BU345" i="1"/>
  <c r="BU355" i="1"/>
  <c r="BQ356" i="1"/>
  <c r="BQ371" i="1"/>
  <c r="BR371" i="1"/>
  <c r="BR413" i="1"/>
  <c r="BQ414" i="1"/>
  <c r="BV413" i="1"/>
  <c r="BR421" i="1"/>
  <c r="BQ422" i="1"/>
  <c r="BM105" i="1"/>
  <c r="BR107" i="1"/>
  <c r="BQ108" i="1"/>
  <c r="BS257" i="1"/>
  <c r="BQ257" i="1"/>
  <c r="BV257" i="1"/>
  <c r="BP125" i="1"/>
  <c r="BQ128" i="1"/>
  <c r="BS33" i="1"/>
  <c r="BN31" i="1"/>
  <c r="BU255" i="1"/>
  <c r="BP253" i="1"/>
  <c r="BU253" i="1"/>
  <c r="BT121" i="1"/>
  <c r="BR219" i="1"/>
  <c r="BQ219" i="1"/>
  <c r="BV219" i="1"/>
  <c r="BM207" i="1"/>
  <c r="BQ264" i="1"/>
  <c r="BM261" i="1"/>
  <c r="BQ358" i="1"/>
  <c r="BV357" i="1"/>
  <c r="BR357" i="1"/>
  <c r="BN105" i="1"/>
  <c r="BS107" i="1"/>
  <c r="BQ346" i="1"/>
  <c r="BU21" i="1"/>
  <c r="BQ22" i="1"/>
  <c r="BV21" i="1"/>
  <c r="BT13" i="1"/>
  <c r="BQ13" i="1"/>
  <c r="BV13" i="1"/>
  <c r="BO11" i="1"/>
  <c r="BT33" i="1"/>
  <c r="BQ119" i="1"/>
  <c r="BT119" i="1"/>
  <c r="BP37" i="1"/>
  <c r="BU49" i="1"/>
  <c r="BQ50" i="1"/>
  <c r="BV49" i="1"/>
  <c r="W29" i="12"/>
  <c r="X28" i="12"/>
  <c r="F43" i="12"/>
  <c r="BO61" i="1"/>
  <c r="BQ64" i="1"/>
  <c r="BT63" i="1"/>
  <c r="BM343" i="1"/>
  <c r="BQ348" i="1"/>
  <c r="BO117" i="1"/>
  <c r="K20" i="12"/>
  <c r="BM73" i="1"/>
  <c r="BM67" i="1"/>
  <c r="BQ303" i="1"/>
  <c r="BS303" i="1"/>
  <c r="BM301" i="1"/>
  <c r="BQ304" i="1"/>
  <c r="BR303" i="1"/>
  <c r="BM361" i="1"/>
  <c r="BQ364" i="1"/>
  <c r="BQ63" i="1"/>
  <c r="BR63" i="1"/>
  <c r="BP195" i="1"/>
  <c r="BU197" i="1"/>
  <c r="BQ243" i="1"/>
  <c r="BV243" i="1"/>
  <c r="U26" i="12"/>
  <c r="BQ33" i="1"/>
  <c r="BT255" i="1"/>
  <c r="BQ411" i="1"/>
  <c r="BV411" i="1"/>
  <c r="S30" i="12"/>
  <c r="BT263" i="1"/>
  <c r="BQ263" i="1"/>
  <c r="BQ353" i="1"/>
  <c r="BV353" i="1"/>
  <c r="BS353" i="1"/>
  <c r="BN361" i="1"/>
  <c r="BS363" i="1"/>
  <c r="BR35" i="1"/>
  <c r="BQ35" i="1"/>
  <c r="BR273" i="1"/>
  <c r="BM271" i="1"/>
  <c r="BN125" i="1"/>
  <c r="BS127" i="1"/>
  <c r="BG9" i="1"/>
  <c r="BJ9" i="1"/>
  <c r="AR10" i="1"/>
  <c r="AJ10" i="1"/>
  <c r="BT353" i="1"/>
  <c r="BO349" i="1"/>
  <c r="BO253" i="1"/>
  <c r="BT253" i="1"/>
  <c r="BR255" i="1"/>
  <c r="BQ256" i="1"/>
  <c r="BM253" i="1"/>
  <c r="BR253" i="1"/>
  <c r="BR355" i="1"/>
  <c r="BQ355" i="1"/>
  <c r="BV415" i="1"/>
  <c r="BR69" i="1"/>
  <c r="BM65" i="1"/>
  <c r="T26" i="12"/>
  <c r="D42" i="12"/>
  <c r="BQ363" i="1"/>
  <c r="BS415" i="1"/>
  <c r="U31" i="12"/>
  <c r="BT197" i="1"/>
  <c r="BQ197" i="1"/>
  <c r="BQ285" i="1"/>
  <c r="BR285" i="1"/>
  <c r="BM283" i="1"/>
  <c r="P22" i="12"/>
  <c r="BU273" i="1"/>
  <c r="BP271" i="1"/>
  <c r="N24" i="12"/>
  <c r="BV331" i="1"/>
  <c r="BN253" i="1"/>
  <c r="BS253" i="1"/>
  <c r="BU69" i="1"/>
  <c r="S9" i="1"/>
  <c r="BK9" i="1"/>
  <c r="BB9" i="1"/>
  <c r="AT9" i="1"/>
  <c r="U9" i="1"/>
  <c r="BF9" i="1"/>
  <c r="AW9" i="1"/>
  <c r="X9" i="1"/>
  <c r="V104" i="1"/>
  <c r="AT103" i="1"/>
  <c r="V28" i="12"/>
  <c r="E43" i="12"/>
  <c r="BM419" i="1"/>
  <c r="BN283" i="1"/>
  <c r="BQ286" i="1"/>
  <c r="BN349" i="1"/>
  <c r="BQ360" i="1"/>
  <c r="BS359" i="1"/>
  <c r="AB9" i="1"/>
  <c r="BO105" i="1"/>
  <c r="BU363" i="1"/>
  <c r="BP31" i="1"/>
  <c r="BO261" i="1"/>
  <c r="BQ410" i="1"/>
  <c r="BP65" i="1"/>
  <c r="S28" i="12"/>
  <c r="BQ425" i="1"/>
  <c r="BV425" i="1"/>
  <c r="BQ370" i="1"/>
  <c r="BM31" i="1"/>
  <c r="BQ36" i="1"/>
  <c r="BM61" i="1"/>
  <c r="Y9" i="1"/>
  <c r="AK9" i="1"/>
  <c r="AC9" i="1"/>
  <c r="BI10" i="1"/>
  <c r="AB10" i="1"/>
  <c r="S10" i="1"/>
  <c r="BG104" i="1"/>
  <c r="Q104" i="1"/>
  <c r="AO103" i="1"/>
  <c r="X103" i="1"/>
  <c r="BV97" i="1"/>
  <c r="AU104" i="1"/>
  <c r="BK103" i="1"/>
  <c r="AL103" i="1"/>
  <c r="AD103" i="1"/>
  <c r="AR104" i="1"/>
  <c r="AB104" i="1"/>
  <c r="S104" i="1"/>
  <c r="AQ103" i="1"/>
  <c r="AQ427" i="1"/>
  <c r="BV203" i="1"/>
  <c r="BR409" i="1"/>
  <c r="BQ409" i="1"/>
  <c r="BV409" i="1"/>
  <c r="BU127" i="1"/>
  <c r="BR263" i="1"/>
  <c r="BV213" i="1"/>
  <c r="BQ34" i="1"/>
  <c r="AM10" i="1"/>
  <c r="Q26" i="12"/>
  <c r="BE259" i="1"/>
  <c r="M26" i="12"/>
  <c r="W26" i="12"/>
  <c r="AN259" i="1"/>
  <c r="M27" i="12"/>
  <c r="BV401" i="1"/>
  <c r="BR347" i="1"/>
  <c r="BQ347" i="1"/>
  <c r="BU351" i="1"/>
  <c r="BT417" i="1"/>
  <c r="BR13" i="1"/>
  <c r="BR363" i="1"/>
  <c r="BQ279" i="1"/>
  <c r="BR399" i="1"/>
  <c r="BN65" i="1"/>
  <c r="BV15" i="1"/>
  <c r="BR353" i="1"/>
  <c r="BQ421" i="1"/>
  <c r="BT423" i="1"/>
  <c r="BO283" i="1"/>
  <c r="BQ393" i="1"/>
  <c r="BV393" i="1"/>
  <c r="BT393" i="1"/>
  <c r="BT395" i="1"/>
  <c r="BQ395" i="1"/>
  <c r="BV395" i="1"/>
  <c r="BO73" i="1"/>
  <c r="BO67" i="1"/>
  <c r="BT79" i="1"/>
  <c r="BC10" i="1"/>
  <c r="BQ351" i="1"/>
  <c r="BV351" i="1"/>
  <c r="BR177" i="1"/>
  <c r="I23" i="12"/>
  <c r="O25" i="12"/>
  <c r="I24" i="12"/>
  <c r="AW427" i="1"/>
  <c r="AW428" i="1"/>
  <c r="H25" i="12"/>
  <c r="R24" i="12"/>
  <c r="BQ369" i="1"/>
  <c r="BV369" i="1"/>
  <c r="O24" i="12"/>
  <c r="K24" i="12"/>
  <c r="H22" i="12"/>
  <c r="BS369" i="1"/>
  <c r="BT369" i="1"/>
  <c r="BQ271" i="1"/>
  <c r="L24" i="12"/>
  <c r="BS419" i="1"/>
  <c r="BU369" i="1"/>
  <c r="H24" i="12"/>
  <c r="L22" i="12"/>
  <c r="Z28" i="12"/>
  <c r="G43" i="12"/>
  <c r="G25" i="12"/>
  <c r="K21" i="12"/>
  <c r="M23" i="12"/>
  <c r="AE427" i="1"/>
  <c r="AE428" i="1"/>
  <c r="BV421" i="1"/>
  <c r="BV371" i="1"/>
  <c r="AV427" i="1"/>
  <c r="G22" i="12"/>
  <c r="AZ427" i="1"/>
  <c r="AZ428" i="1"/>
  <c r="AD427" i="1"/>
  <c r="BA427" i="1"/>
  <c r="BA428" i="1"/>
  <c r="T427" i="1"/>
  <c r="T428" i="1"/>
  <c r="BD427" i="1"/>
  <c r="BD428" i="1"/>
  <c r="V26" i="12"/>
  <c r="E42" i="12"/>
  <c r="BN259" i="1"/>
  <c r="O427" i="1"/>
  <c r="O428" i="1"/>
  <c r="M21" i="12"/>
  <c r="M25" i="12"/>
  <c r="M33" i="12"/>
  <c r="BV87" i="1"/>
  <c r="BV355" i="1"/>
  <c r="L23" i="12"/>
  <c r="AX427" i="1"/>
  <c r="BM260" i="1"/>
  <c r="R22" i="12"/>
  <c r="BV273" i="1"/>
  <c r="S27" i="12"/>
  <c r="BQ253" i="1"/>
  <c r="BV253" i="1"/>
  <c r="I25" i="12"/>
  <c r="S25" i="12"/>
  <c r="BV417" i="1"/>
  <c r="BS409" i="1"/>
  <c r="K22" i="12"/>
  <c r="N25" i="12"/>
  <c r="Z427" i="1"/>
  <c r="Z428" i="1"/>
  <c r="BM259" i="1"/>
  <c r="BP260" i="1"/>
  <c r="O22" i="12"/>
  <c r="BV237" i="1"/>
  <c r="G20" i="12"/>
  <c r="BL427" i="1"/>
  <c r="BL428" i="1"/>
  <c r="BQ37" i="1"/>
  <c r="AH427" i="1"/>
  <c r="AH428" i="1"/>
  <c r="AF427" i="1"/>
  <c r="G21" i="12"/>
  <c r="L25" i="12"/>
  <c r="R25" i="12"/>
  <c r="BO104" i="1"/>
  <c r="N22" i="12"/>
  <c r="X427" i="1"/>
  <c r="X428" i="1"/>
  <c r="AL427" i="1"/>
  <c r="W25" i="12"/>
  <c r="G24" i="12"/>
  <c r="S24" i="12"/>
  <c r="J24" i="12"/>
  <c r="U24" i="12"/>
  <c r="AG427" i="1"/>
  <c r="AG428" i="1"/>
  <c r="Q25" i="12"/>
  <c r="AU427" i="1"/>
  <c r="AY427" i="1"/>
  <c r="AY428" i="1"/>
  <c r="AM427" i="1"/>
  <c r="AM428" i="1"/>
  <c r="BO260" i="1"/>
  <c r="P427" i="1"/>
  <c r="P428" i="1"/>
  <c r="BI427" i="1"/>
  <c r="BI428" i="1"/>
  <c r="U427" i="1"/>
  <c r="U428" i="1"/>
  <c r="AC427" i="1"/>
  <c r="AC428" i="1"/>
  <c r="BV363" i="1"/>
  <c r="AJ427" i="1"/>
  <c r="BV303" i="1"/>
  <c r="AP427" i="1"/>
  <c r="AP428" i="1"/>
  <c r="P23" i="12"/>
  <c r="BM103" i="1"/>
  <c r="M22" i="12"/>
  <c r="P20" i="12"/>
  <c r="R427" i="1"/>
  <c r="R428" i="1"/>
  <c r="P25" i="12"/>
  <c r="BR369" i="1"/>
  <c r="K23" i="12"/>
  <c r="K33" i="12"/>
  <c r="W427" i="1"/>
  <c r="W428" i="1"/>
  <c r="BH427" i="1"/>
  <c r="BH428" i="1"/>
  <c r="Y427" i="1"/>
  <c r="Y428" i="1"/>
  <c r="Q427" i="1"/>
  <c r="BV359" i="1"/>
  <c r="BN260" i="1"/>
  <c r="O20" i="12"/>
  <c r="O23" i="12"/>
  <c r="P24" i="12"/>
  <c r="P32" i="12"/>
  <c r="Q21" i="12"/>
  <c r="BM9" i="1"/>
  <c r="BO10" i="1"/>
  <c r="AL428" i="1"/>
  <c r="BB427" i="1"/>
  <c r="BB428" i="1"/>
  <c r="BJ427" i="1"/>
  <c r="BJ428" i="1"/>
  <c r="Y22" i="12"/>
  <c r="K32" i="12"/>
  <c r="AI427" i="1"/>
  <c r="AI428" i="1"/>
  <c r="BO9" i="1"/>
  <c r="O21" i="12"/>
  <c r="BK427" i="1"/>
  <c r="BK428" i="1"/>
  <c r="BV285" i="1"/>
  <c r="BQ61" i="1"/>
  <c r="BV121" i="1"/>
  <c r="AS427" i="1"/>
  <c r="AS428" i="1"/>
  <c r="BQ325" i="1"/>
  <c r="BV347" i="1"/>
  <c r="BV325" i="1"/>
  <c r="BQ125" i="1"/>
  <c r="AX428" i="1"/>
  <c r="U25" i="12"/>
  <c r="Y26" i="12"/>
  <c r="Z26" i="12"/>
  <c r="G42" i="12"/>
  <c r="H21" i="12"/>
  <c r="BQ361" i="1"/>
  <c r="AQ428" i="1"/>
  <c r="R20" i="12"/>
  <c r="R32" i="12"/>
  <c r="BC427" i="1"/>
  <c r="BQ65" i="1"/>
  <c r="BV71" i="1"/>
  <c r="Q24" i="12"/>
  <c r="BP259" i="1"/>
  <c r="BE427" i="1"/>
  <c r="BE428" i="1"/>
  <c r="Q20" i="12"/>
  <c r="BF427" i="1"/>
  <c r="BF428" i="1"/>
  <c r="BP103" i="1"/>
  <c r="BV263" i="1"/>
  <c r="BQ261" i="1"/>
  <c r="BQ349" i="1"/>
  <c r="BQ93" i="1"/>
  <c r="BV119" i="1"/>
  <c r="BQ117" i="1"/>
  <c r="BV127" i="1"/>
  <c r="BQ11" i="1"/>
  <c r="BQ343" i="1"/>
  <c r="BV345" i="1"/>
  <c r="J20" i="12"/>
  <c r="BN9" i="1"/>
  <c r="AB427" i="1"/>
  <c r="BR419" i="1"/>
  <c r="BQ419" i="1"/>
  <c r="BV419" i="1"/>
  <c r="J21" i="12"/>
  <c r="BN10" i="1"/>
  <c r="BQ31" i="1"/>
  <c r="R21" i="12"/>
  <c r="AD428" i="1"/>
  <c r="Q428" i="1"/>
  <c r="AJ428" i="1"/>
  <c r="L21" i="12"/>
  <c r="BV33" i="1"/>
  <c r="BV255" i="1"/>
  <c r="BQ105" i="1"/>
  <c r="BV107" i="1"/>
  <c r="BP10" i="1"/>
  <c r="S427" i="1"/>
  <c r="S428" i="1"/>
  <c r="H20" i="12"/>
  <c r="H32" i="12"/>
  <c r="N21" i="12"/>
  <c r="BV35" i="1"/>
  <c r="G32" i="12"/>
  <c r="BQ301" i="1"/>
  <c r="BM104" i="1"/>
  <c r="BM10" i="1"/>
  <c r="AF428" i="1"/>
  <c r="BQ73" i="1"/>
  <c r="BQ67" i="1"/>
  <c r="BV75" i="1"/>
  <c r="BR259" i="1"/>
  <c r="BQ207" i="1"/>
  <c r="BV63" i="1"/>
  <c r="W27" i="12"/>
  <c r="X26" i="12"/>
  <c r="F42" i="12"/>
  <c r="BN104" i="1"/>
  <c r="J23" i="12"/>
  <c r="L20" i="12"/>
  <c r="L32" i="12"/>
  <c r="AK427" i="1"/>
  <c r="AK428" i="1"/>
  <c r="I22" i="12"/>
  <c r="S22" i="12"/>
  <c r="BQ283" i="1"/>
  <c r="BP104" i="1"/>
  <c r="AT427" i="1"/>
  <c r="AT428" i="1"/>
  <c r="N20" i="12"/>
  <c r="N32" i="12"/>
  <c r="Q23" i="12"/>
  <c r="BV197" i="1"/>
  <c r="BQ195" i="1"/>
  <c r="G23" i="12"/>
  <c r="BP9" i="1"/>
  <c r="BV229" i="1"/>
  <c r="BQ225" i="1"/>
  <c r="J22" i="12"/>
  <c r="U22" i="12"/>
  <c r="BN103" i="1"/>
  <c r="BV321" i="1"/>
  <c r="BQ311" i="1"/>
  <c r="AU428" i="1"/>
  <c r="H23" i="12"/>
  <c r="BO259" i="1"/>
  <c r="M24" i="12"/>
  <c r="W24" i="12"/>
  <c r="AN427" i="1"/>
  <c r="N23" i="12"/>
  <c r="BO103" i="1"/>
  <c r="AO427" i="1"/>
  <c r="AO428" i="1"/>
  <c r="AV429" i="1"/>
  <c r="L3" i="12"/>
  <c r="AV428" i="1"/>
  <c r="BG427" i="1"/>
  <c r="BG428" i="1"/>
  <c r="AR427" i="1"/>
  <c r="I20" i="12"/>
  <c r="V427" i="1"/>
  <c r="V428" i="1"/>
  <c r="P21" i="12"/>
  <c r="BU259" i="1"/>
  <c r="Z22" i="12"/>
  <c r="G40" i="12"/>
  <c r="W22" i="12"/>
  <c r="AR429" i="1"/>
  <c r="AV430" i="1"/>
  <c r="BT103" i="1"/>
  <c r="L33" i="12"/>
  <c r="L34" i="12"/>
  <c r="W430" i="1"/>
  <c r="W429" i="1"/>
  <c r="W431" i="1"/>
  <c r="F3" i="12"/>
  <c r="I33" i="12"/>
  <c r="BS103" i="1"/>
  <c r="AB429" i="1"/>
  <c r="G3" i="12"/>
  <c r="O32" i="12"/>
  <c r="BQ260" i="1"/>
  <c r="BR9" i="1"/>
  <c r="O430" i="1"/>
  <c r="D4" i="12"/>
  <c r="K34" i="12"/>
  <c r="AF429" i="1"/>
  <c r="H3" i="12"/>
  <c r="O429" i="1"/>
  <c r="BT9" i="1"/>
  <c r="W23" i="12"/>
  <c r="O33" i="12"/>
  <c r="T24" i="12"/>
  <c r="D41" i="12"/>
  <c r="BT259" i="1"/>
  <c r="P33" i="12"/>
  <c r="P34" i="12"/>
  <c r="BS259" i="1"/>
  <c r="I32" i="12"/>
  <c r="Y25" i="12"/>
  <c r="AZ429" i="1"/>
  <c r="M3" i="12"/>
  <c r="V24" i="12"/>
  <c r="E41" i="12"/>
  <c r="AJ430" i="1"/>
  <c r="I4" i="12"/>
  <c r="AB428" i="1"/>
  <c r="AB430" i="1"/>
  <c r="G4" i="12"/>
  <c r="G5" i="12"/>
  <c r="BQ104" i="1"/>
  <c r="AN429" i="1"/>
  <c r="F45" i="12"/>
  <c r="BR103" i="1"/>
  <c r="BI429" i="1"/>
  <c r="O3" i="12"/>
  <c r="BI430" i="1"/>
  <c r="BU103" i="1"/>
  <c r="M32" i="12"/>
  <c r="M34" i="12"/>
  <c r="H33" i="12"/>
  <c r="E4" i="12"/>
  <c r="AF430" i="1"/>
  <c r="H4" i="12"/>
  <c r="S430" i="1"/>
  <c r="K3" i="12"/>
  <c r="W20" i="12"/>
  <c r="N33" i="12"/>
  <c r="N34" i="12"/>
  <c r="BS9" i="1"/>
  <c r="BC428" i="1"/>
  <c r="AZ430" i="1"/>
  <c r="T22" i="12"/>
  <c r="D40" i="12"/>
  <c r="S23" i="12"/>
  <c r="S20" i="12"/>
  <c r="BU9" i="1"/>
  <c r="X22" i="12"/>
  <c r="F40" i="12"/>
  <c r="BE429" i="1"/>
  <c r="N3" i="12"/>
  <c r="BQ9" i="1"/>
  <c r="R33" i="12"/>
  <c r="R34" i="12"/>
  <c r="Y21" i="12"/>
  <c r="Z20" i="12"/>
  <c r="G39" i="12"/>
  <c r="T20" i="12"/>
  <c r="D39" i="12"/>
  <c r="Y23" i="12"/>
  <c r="Q33" i="12"/>
  <c r="BQ103" i="1"/>
  <c r="BV103" i="1"/>
  <c r="BQ10" i="1"/>
  <c r="V22" i="12"/>
  <c r="E40" i="12"/>
  <c r="U23" i="12"/>
  <c r="BE430" i="1"/>
  <c r="AN428" i="1"/>
  <c r="AN430" i="1"/>
  <c r="AR428" i="1"/>
  <c r="AR430" i="1"/>
  <c r="V20" i="12"/>
  <c r="E39" i="12"/>
  <c r="J33" i="12"/>
  <c r="U21" i="12"/>
  <c r="J32" i="12"/>
  <c r="U20" i="12"/>
  <c r="Q32" i="12"/>
  <c r="Y20" i="12"/>
  <c r="BQ259" i="1"/>
  <c r="BV259" i="1"/>
  <c r="S429" i="1"/>
  <c r="X20" i="12"/>
  <c r="F39" i="12"/>
  <c r="S21" i="12"/>
  <c r="X24" i="12"/>
  <c r="F41" i="12"/>
  <c r="L4" i="12"/>
  <c r="L5" i="12"/>
  <c r="AV431" i="1"/>
  <c r="W21" i="12"/>
  <c r="AJ429" i="1"/>
  <c r="I3" i="12"/>
  <c r="O4" i="12"/>
  <c r="O5" i="12"/>
  <c r="Y24" i="12"/>
  <c r="Z24" i="12"/>
  <c r="G41" i="12"/>
  <c r="G33" i="12"/>
  <c r="F4" i="12"/>
  <c r="O431" i="1"/>
  <c r="D46" i="12"/>
  <c r="I34" i="12"/>
  <c r="F5" i="12"/>
  <c r="D3" i="12"/>
  <c r="D5" i="12"/>
  <c r="J3" i="12"/>
  <c r="H5" i="12"/>
  <c r="O432" i="1"/>
  <c r="AB432" i="1"/>
  <c r="AF431" i="1"/>
  <c r="O34" i="12"/>
  <c r="BI431" i="1"/>
  <c r="BM430" i="1"/>
  <c r="AJ431" i="1"/>
  <c r="Z30" i="12"/>
  <c r="G44" i="12"/>
  <c r="G45" i="12"/>
  <c r="F46" i="12"/>
  <c r="H34" i="12"/>
  <c r="G46" i="12"/>
  <c r="E46" i="12"/>
  <c r="Q34" i="12"/>
  <c r="AB431" i="1"/>
  <c r="BM429" i="1"/>
  <c r="J34" i="12"/>
  <c r="V30" i="12"/>
  <c r="E44" i="12"/>
  <c r="E3" i="12"/>
  <c r="E5" i="12"/>
  <c r="E45" i="12"/>
  <c r="BV9" i="1"/>
  <c r="AN431" i="1"/>
  <c r="AN433" i="1"/>
  <c r="J4" i="12"/>
  <c r="J5" i="12"/>
  <c r="F47" i="12"/>
  <c r="AN432" i="1"/>
  <c r="K4" i="12"/>
  <c r="K5" i="12"/>
  <c r="AR431" i="1"/>
  <c r="G34" i="12"/>
  <c r="T30" i="12"/>
  <c r="D44" i="12"/>
  <c r="BE431" i="1"/>
  <c r="N4" i="12"/>
  <c r="N5" i="12"/>
  <c r="X30" i="12"/>
  <c r="F44" i="12"/>
  <c r="I5" i="12"/>
  <c r="S431" i="1"/>
  <c r="M4" i="12"/>
  <c r="M5" i="12"/>
  <c r="AZ432" i="1"/>
  <c r="AZ431" i="1"/>
  <c r="D45" i="12"/>
  <c r="D47" i="12"/>
  <c r="O433" i="1"/>
  <c r="G47" i="12"/>
  <c r="O434" i="1"/>
  <c r="E47" i="12"/>
  <c r="P4" i="12"/>
  <c r="P3" i="12"/>
  <c r="P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ADMSST05</author>
    <author>ADMSST01</author>
    <author>admsst05</author>
    <author>Oscar Bejarano</author>
    <author>Consuelo Arboleda Arias</author>
  </authors>
  <commentList>
    <comment ref="R13" authorId="0" shapeId="0" xr:uid="{00000000-0006-0000-0000-000001000000}">
      <text>
        <r>
          <rPr>
            <b/>
            <sz val="9"/>
            <color indexed="81"/>
            <rFont val="Tahoma"/>
            <family val="2"/>
          </rPr>
          <t>ADMSST05:</t>
        </r>
        <r>
          <rPr>
            <sz val="9"/>
            <color indexed="81"/>
            <rFont val="Tahoma"/>
            <family val="2"/>
          </rPr>
          <t xml:space="preserve">
PLAN DE TRABAJO</t>
        </r>
      </text>
    </comment>
    <comment ref="T13" authorId="0" shapeId="0" xr:uid="{00000000-0006-0000-0000-000002000000}">
      <text>
        <r>
          <rPr>
            <b/>
            <sz val="9"/>
            <color indexed="81"/>
            <rFont val="Tahoma"/>
            <family val="2"/>
          </rPr>
          <t>ADMSST05:</t>
        </r>
        <r>
          <rPr>
            <sz val="9"/>
            <color indexed="81"/>
            <rFont val="Tahoma"/>
            <family val="2"/>
          </rPr>
          <t xml:space="preserve">
PLAN DE CAPACITACION</t>
        </r>
      </text>
    </comment>
    <comment ref="V13" authorId="0" shapeId="0" xr:uid="{00000000-0006-0000-0000-000003000000}">
      <text>
        <r>
          <rPr>
            <b/>
            <sz val="9"/>
            <color indexed="81"/>
            <rFont val="Tahoma"/>
            <family val="2"/>
          </rPr>
          <t>ADMSST05:</t>
        </r>
        <r>
          <rPr>
            <sz val="9"/>
            <color indexed="81"/>
            <rFont val="Tahoma"/>
            <family val="2"/>
          </rPr>
          <t xml:space="preserve">
REINDUCCION- CA</t>
        </r>
      </text>
    </comment>
    <comment ref="W13" authorId="0" shapeId="0" xr:uid="{00000000-0006-0000-0000-000004000000}">
      <text>
        <r>
          <rPr>
            <b/>
            <sz val="9"/>
            <color indexed="81"/>
            <rFont val="Tahoma"/>
            <family val="2"/>
          </rPr>
          <t>ADMSST05:</t>
        </r>
        <r>
          <rPr>
            <sz val="9"/>
            <color indexed="81"/>
            <rFont val="Tahoma"/>
            <family val="2"/>
          </rPr>
          <t xml:space="preserve">
INDUCCION -SST</t>
        </r>
      </text>
    </comment>
    <comment ref="Z13" authorId="0" shapeId="0" xr:uid="{00000000-0006-0000-0000-000005000000}">
      <text>
        <r>
          <rPr>
            <b/>
            <sz val="9"/>
            <color indexed="81"/>
            <rFont val="Tahoma"/>
            <family val="2"/>
          </rPr>
          <t>ADMSST05:</t>
        </r>
        <r>
          <rPr>
            <sz val="9"/>
            <color indexed="81"/>
            <rFont val="Tahoma"/>
            <family val="2"/>
          </rPr>
          <t xml:space="preserve">
MATRIZ LEGAL ACTUALIZACION Y CUMPLIMIENTO</t>
        </r>
      </text>
    </comment>
    <comment ref="BD13" authorId="0" shapeId="0" xr:uid="{00000000-0006-0000-0000-000006000000}">
      <text>
        <r>
          <rPr>
            <b/>
            <sz val="9"/>
            <color indexed="81"/>
            <rFont val="Tahoma"/>
            <family val="2"/>
          </rPr>
          <t>ADMSST05:</t>
        </r>
        <r>
          <rPr>
            <sz val="9"/>
            <color indexed="81"/>
            <rFont val="Tahoma"/>
            <family val="2"/>
          </rPr>
          <t xml:space="preserve">
ACTUALIZACION LISTADO MAESTRO</t>
        </r>
      </text>
    </comment>
    <comment ref="BG13" authorId="0" shapeId="0" xr:uid="{00000000-0006-0000-0000-000007000000}">
      <text>
        <r>
          <rPr>
            <b/>
            <sz val="9"/>
            <color indexed="81"/>
            <rFont val="Tahoma"/>
            <family val="2"/>
          </rPr>
          <t>ADMSST05:</t>
        </r>
        <r>
          <rPr>
            <sz val="9"/>
            <color indexed="81"/>
            <rFont val="Tahoma"/>
            <family val="2"/>
          </rPr>
          <t xml:space="preserve">
MANUAL</t>
        </r>
      </text>
    </comment>
    <comment ref="BH13" authorId="0" shapeId="0" xr:uid="{00000000-0006-0000-0000-000008000000}">
      <text>
        <r>
          <rPr>
            <b/>
            <sz val="9"/>
            <color indexed="81"/>
            <rFont val="Tahoma"/>
            <family val="2"/>
          </rPr>
          <t>ADMSST05:</t>
        </r>
        <r>
          <rPr>
            <sz val="9"/>
            <color indexed="81"/>
            <rFont val="Tahoma"/>
            <family val="2"/>
          </rPr>
          <t xml:space="preserve">
MANUAL</t>
        </r>
      </text>
    </comment>
    <comment ref="BI13" authorId="0" shapeId="0" xr:uid="{00000000-0006-0000-0000-000009000000}">
      <text>
        <r>
          <rPr>
            <b/>
            <sz val="9"/>
            <color indexed="81"/>
            <rFont val="Tahoma"/>
            <family val="2"/>
          </rPr>
          <t>ADMSST05:</t>
        </r>
        <r>
          <rPr>
            <sz val="9"/>
            <color indexed="81"/>
            <rFont val="Tahoma"/>
            <family val="2"/>
          </rPr>
          <t xml:space="preserve">
MANUAL</t>
        </r>
      </text>
    </comment>
    <comment ref="BL14" authorId="0" shapeId="0" xr:uid="{00000000-0006-0000-0000-00000A000000}">
      <text>
        <r>
          <rPr>
            <b/>
            <sz val="9"/>
            <color indexed="81"/>
            <rFont val="Tahoma"/>
            <family val="2"/>
          </rPr>
          <t>ADMSST05:</t>
        </r>
        <r>
          <rPr>
            <sz val="9"/>
            <color indexed="81"/>
            <rFont val="Tahoma"/>
            <family val="2"/>
          </rPr>
          <t xml:space="preserve">
VACACIONES CA</t>
        </r>
      </text>
    </comment>
    <comment ref="V16" authorId="0" shapeId="0" xr:uid="{00000000-0006-0000-0000-00000B000000}">
      <text>
        <r>
          <rPr>
            <b/>
            <sz val="9"/>
            <color indexed="81"/>
            <rFont val="Tahoma"/>
            <family val="2"/>
          </rPr>
          <t>ADMSST05:</t>
        </r>
        <r>
          <rPr>
            <sz val="9"/>
            <color indexed="81"/>
            <rFont val="Tahoma"/>
            <family val="2"/>
          </rPr>
          <t xml:space="preserve">
</t>
        </r>
        <r>
          <rPr>
            <sz val="8"/>
            <color indexed="81"/>
            <rFont val="Tahoma"/>
            <family val="2"/>
          </rPr>
          <t>INDICADORES ESTRUCTURA,PROCESO Y RESULTADO</t>
        </r>
      </text>
    </comment>
    <comment ref="Z16" authorId="0" shapeId="0" xr:uid="{00000000-0006-0000-0000-00000C000000}">
      <text>
        <r>
          <rPr>
            <b/>
            <sz val="9"/>
            <color indexed="81"/>
            <rFont val="Tahoma"/>
            <family val="2"/>
          </rPr>
          <t>ADMSST05:</t>
        </r>
        <r>
          <rPr>
            <sz val="9"/>
            <color indexed="81"/>
            <rFont val="Tahoma"/>
            <family val="2"/>
          </rPr>
          <t xml:space="preserve">
</t>
        </r>
        <r>
          <rPr>
            <sz val="8"/>
            <color indexed="81"/>
            <rFont val="Tahoma"/>
            <family val="2"/>
          </rPr>
          <t>INDICADORES ESTRUCTURA,PROCESO Y RESULTADO</t>
        </r>
      </text>
    </comment>
    <comment ref="AE16" authorId="0" shapeId="0" xr:uid="{00000000-0006-0000-0000-00000D000000}">
      <text>
        <r>
          <rPr>
            <b/>
            <sz val="9"/>
            <color indexed="81"/>
            <rFont val="Tahoma"/>
            <family val="2"/>
          </rPr>
          <t>ADMSST05:</t>
        </r>
        <r>
          <rPr>
            <sz val="9"/>
            <color indexed="81"/>
            <rFont val="Tahoma"/>
            <family val="2"/>
          </rPr>
          <t xml:space="preserve">
</t>
        </r>
        <r>
          <rPr>
            <sz val="8"/>
            <color indexed="81"/>
            <rFont val="Tahoma"/>
            <family val="2"/>
          </rPr>
          <t>INDICADORES ESTRUCTURA,PROCESO Y RESULTADO</t>
        </r>
      </text>
    </comment>
    <comment ref="AI16" authorId="0" shapeId="0" xr:uid="{00000000-0006-0000-0000-00000E000000}">
      <text>
        <r>
          <rPr>
            <b/>
            <sz val="9"/>
            <color indexed="81"/>
            <rFont val="Tahoma"/>
            <family val="2"/>
          </rPr>
          <t>ADMSST05:</t>
        </r>
        <r>
          <rPr>
            <sz val="9"/>
            <color indexed="81"/>
            <rFont val="Tahoma"/>
            <family val="2"/>
          </rPr>
          <t xml:space="preserve">
</t>
        </r>
        <r>
          <rPr>
            <sz val="8"/>
            <color indexed="81"/>
            <rFont val="Tahoma"/>
            <family val="2"/>
          </rPr>
          <t>INDICADORES ESTRUCTURA,PROCESO Y RESULTADO</t>
        </r>
      </text>
    </comment>
    <comment ref="AJ23" authorId="0" shapeId="0" xr:uid="{00000000-0006-0000-0000-00000F000000}">
      <text>
        <r>
          <rPr>
            <b/>
            <sz val="9"/>
            <color indexed="81"/>
            <rFont val="Tahoma"/>
            <family val="2"/>
          </rPr>
          <t>ADMSST05:</t>
        </r>
        <r>
          <rPr>
            <sz val="9"/>
            <color indexed="81"/>
            <rFont val="Tahoma"/>
            <family val="2"/>
          </rPr>
          <t xml:space="preserve">
planeacion </t>
        </r>
      </text>
    </comment>
    <comment ref="AM23" authorId="0" shapeId="0" xr:uid="{00000000-0006-0000-0000-000010000000}">
      <text>
        <r>
          <rPr>
            <b/>
            <sz val="9"/>
            <color indexed="81"/>
            <rFont val="Tahoma"/>
            <family val="2"/>
          </rPr>
          <t>ADMSST05:</t>
        </r>
        <r>
          <rPr>
            <sz val="9"/>
            <color indexed="81"/>
            <rFont val="Tahoma"/>
            <family val="2"/>
          </rPr>
          <t xml:space="preserve">
cronograma y lanzamiento</t>
        </r>
      </text>
    </comment>
    <comment ref="AQ23" authorId="0" shapeId="0" xr:uid="{00000000-0006-0000-0000-000011000000}">
      <text>
        <r>
          <rPr>
            <b/>
            <sz val="9"/>
            <color indexed="81"/>
            <rFont val="Tahoma"/>
            <family val="2"/>
          </rPr>
          <t>ADMSST05:</t>
        </r>
        <r>
          <rPr>
            <sz val="9"/>
            <color indexed="81"/>
            <rFont val="Tahoma"/>
            <family val="2"/>
          </rPr>
          <t xml:space="preserve">
INFORME</t>
        </r>
      </text>
    </comment>
    <comment ref="R25" authorId="0" shapeId="0" xr:uid="{00000000-0006-0000-0000-000012000000}">
      <text>
        <r>
          <rPr>
            <b/>
            <sz val="9"/>
            <color indexed="81"/>
            <rFont val="Tahoma"/>
            <family val="2"/>
          </rPr>
          <t>ADMSST05:</t>
        </r>
        <r>
          <rPr>
            <sz val="9"/>
            <color indexed="81"/>
            <rFont val="Tahoma"/>
            <family val="2"/>
          </rPr>
          <t xml:space="preserve">
INCLUSION EN PLAN DE TRABAJO</t>
        </r>
      </text>
    </comment>
    <comment ref="Z25" authorId="0" shapeId="0" xr:uid="{00000000-0006-0000-0000-000013000000}">
      <text>
        <r>
          <rPr>
            <b/>
            <sz val="9"/>
            <color indexed="81"/>
            <rFont val="Tahoma"/>
            <family val="2"/>
          </rPr>
          <t>ADMSST05:</t>
        </r>
        <r>
          <rPr>
            <sz val="9"/>
            <color indexed="81"/>
            <rFont val="Tahoma"/>
            <family val="2"/>
          </rPr>
          <t xml:space="preserve">
Reporte ministrerio</t>
        </r>
      </text>
    </comment>
    <comment ref="BK25" authorId="0" shapeId="0" xr:uid="{00000000-0006-0000-0000-000014000000}">
      <text>
        <r>
          <rPr>
            <b/>
            <sz val="9"/>
            <color indexed="81"/>
            <rFont val="Tahoma"/>
            <family val="2"/>
          </rPr>
          <t>ADMSST05:</t>
        </r>
        <r>
          <rPr>
            <sz val="9"/>
            <color indexed="81"/>
            <rFont val="Tahoma"/>
            <family val="2"/>
          </rPr>
          <t xml:space="preserve">
autoevaluacion 0312</t>
        </r>
      </text>
    </comment>
    <comment ref="R27" authorId="0" shapeId="0" xr:uid="{00000000-0006-0000-0000-000015000000}">
      <text>
        <r>
          <rPr>
            <b/>
            <sz val="9"/>
            <color indexed="81"/>
            <rFont val="Tahoma"/>
            <family val="2"/>
          </rPr>
          <t>ADMSST05:</t>
        </r>
        <r>
          <rPr>
            <sz val="9"/>
            <color indexed="81"/>
            <rFont val="Tahoma"/>
            <family val="2"/>
          </rPr>
          <t xml:space="preserve">
ARTICULACION CON COMUNICACIONES</t>
        </r>
      </text>
    </comment>
    <comment ref="R29" authorId="0" shapeId="0" xr:uid="{00000000-0006-0000-0000-000016000000}">
      <text>
        <r>
          <rPr>
            <b/>
            <sz val="9"/>
            <color indexed="81"/>
            <rFont val="Tahoma"/>
            <family val="2"/>
          </rPr>
          <t>ADMSST05:</t>
        </r>
        <r>
          <rPr>
            <sz val="9"/>
            <color indexed="81"/>
            <rFont val="Tahoma"/>
            <family val="2"/>
          </rPr>
          <t xml:space="preserve">
Caracterizaciòn</t>
        </r>
      </text>
    </comment>
    <comment ref="AB29" authorId="0" shapeId="0" xr:uid="{00000000-0006-0000-0000-000017000000}">
      <text>
        <r>
          <rPr>
            <b/>
            <sz val="9"/>
            <color indexed="81"/>
            <rFont val="Tahoma"/>
            <family val="2"/>
          </rPr>
          <t>ADMSST05:</t>
        </r>
        <r>
          <rPr>
            <sz val="9"/>
            <color indexed="81"/>
            <rFont val="Tahoma"/>
            <family val="2"/>
          </rPr>
          <t xml:space="preserve">
INDICADORES MAS REUNION</t>
        </r>
      </text>
    </comment>
    <comment ref="AN29" authorId="0" shapeId="0" xr:uid="{00000000-0006-0000-0000-000018000000}">
      <text>
        <r>
          <rPr>
            <b/>
            <sz val="9"/>
            <color indexed="81"/>
            <rFont val="Tahoma"/>
            <family val="2"/>
          </rPr>
          <t>ADMSST05:</t>
        </r>
        <r>
          <rPr>
            <sz val="9"/>
            <color indexed="81"/>
            <rFont val="Tahoma"/>
            <family val="2"/>
          </rPr>
          <t xml:space="preserve">
INDICADORES MAS REUNION</t>
        </r>
      </text>
    </comment>
    <comment ref="AO29" authorId="0" shapeId="0" xr:uid="{00000000-0006-0000-0000-000019000000}">
      <text>
        <r>
          <rPr>
            <b/>
            <sz val="9"/>
            <color indexed="81"/>
            <rFont val="Tahoma"/>
            <family val="2"/>
          </rPr>
          <t>ADMSST05:</t>
        </r>
        <r>
          <rPr>
            <sz val="9"/>
            <color indexed="81"/>
            <rFont val="Tahoma"/>
            <family val="2"/>
          </rPr>
          <t xml:space="preserve">
REUNION</t>
        </r>
      </text>
    </comment>
    <comment ref="AZ29" authorId="0" shapeId="0" xr:uid="{00000000-0006-0000-0000-00001A000000}">
      <text>
        <r>
          <rPr>
            <b/>
            <sz val="9"/>
            <color indexed="81"/>
            <rFont val="Tahoma"/>
            <family val="2"/>
          </rPr>
          <t>ADMSST05:</t>
        </r>
        <r>
          <rPr>
            <sz val="9"/>
            <color indexed="81"/>
            <rFont val="Tahoma"/>
            <family val="2"/>
          </rPr>
          <t xml:space="preserve">
INDICADORES</t>
        </r>
      </text>
    </comment>
    <comment ref="BI29" authorId="0" shapeId="0" xr:uid="{00000000-0006-0000-0000-00001B000000}">
      <text>
        <r>
          <rPr>
            <b/>
            <sz val="9"/>
            <color indexed="81"/>
            <rFont val="Tahoma"/>
            <family val="2"/>
          </rPr>
          <t>ADMSST05:</t>
        </r>
        <r>
          <rPr>
            <sz val="9"/>
            <color indexed="81"/>
            <rFont val="Tahoma"/>
            <family val="2"/>
          </rPr>
          <t xml:space="preserve">
INDICADORES</t>
        </r>
      </text>
    </comment>
    <comment ref="AM51" authorId="0" shapeId="0" xr:uid="{00000000-0006-0000-0000-00001C000000}">
      <text>
        <r>
          <rPr>
            <b/>
            <sz val="9"/>
            <color indexed="81"/>
            <rFont val="Tahoma"/>
            <family val="2"/>
          </rPr>
          <t>ADMSST05:</t>
        </r>
        <r>
          <rPr>
            <sz val="9"/>
            <color indexed="81"/>
            <rFont val="Tahoma"/>
            <family val="2"/>
          </rPr>
          <t xml:space="preserve">
MEDICION</t>
        </r>
      </text>
    </comment>
    <comment ref="BI51" authorId="0" shapeId="0" xr:uid="{00000000-0006-0000-0000-00001D000000}">
      <text>
        <r>
          <rPr>
            <b/>
            <sz val="9"/>
            <color indexed="81"/>
            <rFont val="Tahoma"/>
            <family val="2"/>
          </rPr>
          <t>ADMSST05:</t>
        </r>
        <r>
          <rPr>
            <sz val="9"/>
            <color indexed="81"/>
            <rFont val="Tahoma"/>
            <family val="2"/>
          </rPr>
          <t xml:space="preserve">
MEDICION</t>
        </r>
      </text>
    </comment>
    <comment ref="BJ51" authorId="0" shapeId="0" xr:uid="{00000000-0006-0000-0000-00001E000000}">
      <text>
        <r>
          <rPr>
            <b/>
            <sz val="9"/>
            <color indexed="81"/>
            <rFont val="Tahoma"/>
            <family val="2"/>
          </rPr>
          <t>ADMSST05:</t>
        </r>
        <r>
          <rPr>
            <sz val="9"/>
            <color indexed="81"/>
            <rFont val="Tahoma"/>
            <family val="2"/>
          </rPr>
          <t xml:space="preserve">
MEDICION</t>
        </r>
      </text>
    </comment>
    <comment ref="AK69" authorId="1" shapeId="0" xr:uid="{00000000-0006-0000-0000-00001F000000}">
      <text>
        <r>
          <rPr>
            <b/>
            <sz val="9"/>
            <color indexed="81"/>
            <rFont val="Tahoma"/>
            <family val="2"/>
          </rPr>
          <t>ADMSST01:</t>
        </r>
        <r>
          <rPr>
            <sz val="9"/>
            <color indexed="81"/>
            <rFont val="Tahoma"/>
            <family val="2"/>
          </rPr>
          <t xml:space="preserve">
FICHA TECNICA MES SST</t>
        </r>
      </text>
    </comment>
    <comment ref="AR69" authorId="0" shapeId="0" xr:uid="{00000000-0006-0000-0000-000020000000}">
      <text>
        <r>
          <rPr>
            <b/>
            <sz val="9"/>
            <color indexed="81"/>
            <rFont val="Tahoma"/>
            <family val="2"/>
          </rPr>
          <t>ADMSST05:</t>
        </r>
        <r>
          <rPr>
            <sz val="9"/>
            <color indexed="81"/>
            <rFont val="Tahoma"/>
            <family val="2"/>
          </rPr>
          <t xml:space="preserve">
INFORME</t>
        </r>
      </text>
    </comment>
    <comment ref="Z109" authorId="0" shapeId="0" xr:uid="{00000000-0006-0000-0000-000021000000}">
      <text>
        <r>
          <rPr>
            <b/>
            <sz val="9"/>
            <color indexed="81"/>
            <rFont val="Tahoma"/>
            <family val="2"/>
          </rPr>
          <t>ADMSST05:</t>
        </r>
        <r>
          <rPr>
            <sz val="9"/>
            <color indexed="81"/>
            <rFont val="Tahoma"/>
            <family val="2"/>
          </rPr>
          <t xml:space="preserve">
danubio</t>
        </r>
      </text>
    </comment>
    <comment ref="AE111" authorId="0" shapeId="0" xr:uid="{00000000-0006-0000-0000-000022000000}">
      <text>
        <r>
          <rPr>
            <b/>
            <sz val="9"/>
            <color indexed="81"/>
            <rFont val="Tahoma"/>
            <family val="2"/>
          </rPr>
          <t>ADMSST05:</t>
        </r>
        <r>
          <rPr>
            <sz val="9"/>
            <color indexed="81"/>
            <rFont val="Tahoma"/>
            <family val="2"/>
          </rPr>
          <t xml:space="preserve">
danubio</t>
        </r>
      </text>
    </comment>
    <comment ref="T129" authorId="2" shapeId="0" xr:uid="{00000000-0006-0000-0000-000023000000}">
      <text>
        <r>
          <rPr>
            <b/>
            <sz val="9"/>
            <color indexed="81"/>
            <rFont val="Tahoma"/>
            <family val="2"/>
          </rPr>
          <t>admsst05:</t>
        </r>
        <r>
          <rPr>
            <sz val="9"/>
            <color indexed="81"/>
            <rFont val="Tahoma"/>
            <family val="2"/>
          </rPr>
          <t xml:space="preserve">
PARA PUBLICAR EN ABRIL</t>
        </r>
      </text>
    </comment>
    <comment ref="E131" authorId="3" shapeId="0" xr:uid="{00000000-0006-0000-0000-000024000000}">
      <text>
        <r>
          <rPr>
            <b/>
            <sz val="9"/>
            <color indexed="81"/>
            <rFont val="Tahoma"/>
            <family val="2"/>
          </rPr>
          <t>Oscar Bejarano:</t>
        </r>
        <r>
          <rPr>
            <sz val="9"/>
            <color indexed="81"/>
            <rFont val="Tahoma"/>
            <family val="2"/>
          </rPr>
          <t xml:space="preserve">
Documento protocolo seguridad  para la prevención del riesgo</t>
        </r>
      </text>
    </comment>
    <comment ref="AZ132" authorId="0" shapeId="0" xr:uid="{00000000-0006-0000-0000-000025000000}">
      <text>
        <r>
          <rPr>
            <b/>
            <sz val="9"/>
            <color indexed="81"/>
            <rFont val="Tahoma"/>
            <family val="2"/>
          </rPr>
          <t>ADMSST05:</t>
        </r>
        <r>
          <rPr>
            <sz val="9"/>
            <color indexed="81"/>
            <rFont val="Tahoma"/>
            <family val="2"/>
          </rPr>
          <t xml:space="preserve">
CANDELARIA LA NUEVA</t>
        </r>
      </text>
    </comment>
    <comment ref="BF134" authorId="0" shapeId="0" xr:uid="{00000000-0006-0000-0000-000026000000}">
      <text>
        <r>
          <rPr>
            <b/>
            <sz val="9"/>
            <color indexed="81"/>
            <rFont val="Tahoma"/>
            <family val="2"/>
          </rPr>
          <t>ADMSST05:</t>
        </r>
        <r>
          <rPr>
            <sz val="9"/>
            <color indexed="81"/>
            <rFont val="Tahoma"/>
            <family val="2"/>
          </rPr>
          <t xml:space="preserve">
NUEVO MUZU, SUMAPAZ</t>
        </r>
      </text>
    </comment>
    <comment ref="F137" authorId="2" shapeId="0" xr:uid="{00000000-0006-0000-0000-000027000000}">
      <text>
        <r>
          <rPr>
            <b/>
            <sz val="9"/>
            <color indexed="81"/>
            <rFont val="Tahoma"/>
            <family val="2"/>
          </rPr>
          <t>admsst05:</t>
        </r>
        <r>
          <rPr>
            <sz val="9"/>
            <color indexed="81"/>
            <rFont val="Tahoma"/>
            <family val="2"/>
          </rPr>
          <t xml:space="preserve">
SE UNIRA CON EL PROGRAMA EN CAPITULO ADICIONAL</t>
        </r>
      </text>
    </comment>
    <comment ref="E139" authorId="4" shapeId="0" xr:uid="{00000000-0006-0000-0000-000028000000}">
      <text>
        <r>
          <rPr>
            <b/>
            <sz val="9"/>
            <color indexed="81"/>
            <rFont val="Tahoma"/>
            <family val="2"/>
          </rPr>
          <t xml:space="preserve">relacionado con mapas de riesgos </t>
        </r>
      </text>
    </comment>
    <comment ref="AI175" authorId="2" shapeId="0" xr:uid="{00000000-0006-0000-0000-000029000000}">
      <text>
        <r>
          <rPr>
            <b/>
            <sz val="9"/>
            <color indexed="81"/>
            <rFont val="Tahoma"/>
            <family val="2"/>
          </rPr>
          <t>admsst05:</t>
        </r>
        <r>
          <rPr>
            <sz val="9"/>
            <color indexed="81"/>
            <rFont val="Tahoma"/>
            <family val="2"/>
          </rPr>
          <t xml:space="preserve">
Planeacion </t>
        </r>
      </text>
    </comment>
    <comment ref="AM175" authorId="2" shapeId="0" xr:uid="{00000000-0006-0000-0000-00002A000000}">
      <text>
        <r>
          <rPr>
            <b/>
            <sz val="9"/>
            <color indexed="81"/>
            <rFont val="Tahoma"/>
            <family val="2"/>
          </rPr>
          <t>admsst05:</t>
        </r>
        <r>
          <rPr>
            <sz val="9"/>
            <color indexed="81"/>
            <rFont val="Tahoma"/>
            <family val="2"/>
          </rPr>
          <t xml:space="preserve">
Ejecucion </t>
        </r>
      </text>
    </comment>
    <comment ref="AN175" authorId="2" shapeId="0" xr:uid="{00000000-0006-0000-0000-00002B000000}">
      <text>
        <r>
          <rPr>
            <b/>
            <sz val="9"/>
            <color indexed="81"/>
            <rFont val="Tahoma"/>
            <family val="2"/>
          </rPr>
          <t>admsst05:</t>
        </r>
        <r>
          <rPr>
            <sz val="9"/>
            <color indexed="81"/>
            <rFont val="Tahoma"/>
            <family val="2"/>
          </rPr>
          <t xml:space="preserve">
Ejecucion </t>
        </r>
      </text>
    </comment>
    <comment ref="V191" authorId="2" shapeId="0" xr:uid="{00000000-0006-0000-0000-00002C000000}">
      <text>
        <r>
          <rPr>
            <b/>
            <sz val="9"/>
            <color indexed="81"/>
            <rFont val="Tahoma"/>
            <family val="2"/>
          </rPr>
          <t>admsst05:</t>
        </r>
        <r>
          <rPr>
            <sz val="9"/>
            <color indexed="81"/>
            <rFont val="Tahoma"/>
            <family val="2"/>
          </rPr>
          <t xml:space="preserve">
Encuesta</t>
        </r>
      </text>
    </comment>
    <comment ref="Y191" authorId="2" shapeId="0" xr:uid="{00000000-0006-0000-0000-00002D000000}">
      <text>
        <r>
          <rPr>
            <b/>
            <sz val="9"/>
            <color indexed="81"/>
            <rFont val="Tahoma"/>
            <family val="2"/>
          </rPr>
          <t>admsst05:</t>
        </r>
        <r>
          <rPr>
            <sz val="9"/>
            <color indexed="81"/>
            <rFont val="Tahoma"/>
            <family val="2"/>
          </rPr>
          <t xml:space="preserve">
Identificacion</t>
        </r>
      </text>
    </comment>
    <comment ref="Z191" authorId="2" shapeId="0" xr:uid="{00000000-0006-0000-0000-00002E000000}">
      <text>
        <r>
          <rPr>
            <b/>
            <sz val="9"/>
            <color indexed="81"/>
            <rFont val="Tahoma"/>
            <family val="2"/>
          </rPr>
          <t>admsst05:</t>
        </r>
        <r>
          <rPr>
            <sz val="9"/>
            <color indexed="81"/>
            <rFont val="Tahoma"/>
            <family val="2"/>
          </rPr>
          <t xml:space="preserve">
Identificacion</t>
        </r>
      </text>
    </comment>
    <comment ref="AL191" authorId="2" shapeId="0" xr:uid="{00000000-0006-0000-0000-00002F000000}">
      <text>
        <r>
          <rPr>
            <b/>
            <sz val="9"/>
            <color indexed="81"/>
            <rFont val="Tahoma"/>
            <family val="2"/>
          </rPr>
          <t>admsst05:</t>
        </r>
        <r>
          <rPr>
            <sz val="9"/>
            <color indexed="81"/>
            <rFont val="Tahoma"/>
            <family val="2"/>
          </rPr>
          <t xml:space="preserve">
Colcan</t>
        </r>
      </text>
    </comment>
    <comment ref="AX191" authorId="2" shapeId="0" xr:uid="{00000000-0006-0000-0000-000030000000}">
      <text>
        <r>
          <rPr>
            <b/>
            <sz val="9"/>
            <color indexed="81"/>
            <rFont val="Tahoma"/>
            <family val="2"/>
          </rPr>
          <t>admsst05:</t>
        </r>
        <r>
          <rPr>
            <sz val="9"/>
            <color indexed="81"/>
            <rFont val="Tahoma"/>
            <family val="2"/>
          </rPr>
          <t xml:space="preserve">
Lavanser</t>
        </r>
      </text>
    </comment>
    <comment ref="BI191" authorId="2" shapeId="0" xr:uid="{00000000-0006-0000-0000-000031000000}">
      <text>
        <r>
          <rPr>
            <b/>
            <sz val="9"/>
            <color indexed="81"/>
            <rFont val="Tahoma"/>
            <family val="2"/>
          </rPr>
          <t>admsst05:</t>
        </r>
        <r>
          <rPr>
            <sz val="9"/>
            <color indexed="81"/>
            <rFont val="Tahoma"/>
            <family val="2"/>
          </rPr>
          <t xml:space="preserve">
Definir a empresa a auditar</t>
        </r>
      </text>
    </comment>
    <comment ref="AH203" authorId="0" shapeId="0" xr:uid="{00000000-0006-0000-0000-000032000000}">
      <text>
        <r>
          <rPr>
            <b/>
            <sz val="9"/>
            <color indexed="81"/>
            <rFont val="Tahoma"/>
            <family val="2"/>
          </rPr>
          <t>ADMSST05: REALIZACION Y EJECUCION DE</t>
        </r>
        <r>
          <rPr>
            <sz val="9"/>
            <color indexed="81"/>
            <rFont val="Tahoma"/>
            <family val="2"/>
          </rPr>
          <t xml:space="preserve"> TALLER</t>
        </r>
      </text>
    </comment>
    <comment ref="AX203" authorId="0" shapeId="0" xr:uid="{00000000-0006-0000-0000-000033000000}">
      <text>
        <r>
          <rPr>
            <b/>
            <sz val="9"/>
            <color indexed="81"/>
            <rFont val="Tahoma"/>
            <family val="2"/>
          </rPr>
          <t xml:space="preserve">ADMSST05: REALIZACION </t>
        </r>
        <r>
          <rPr>
            <sz val="9"/>
            <color indexed="81"/>
            <rFont val="Tahoma"/>
            <family val="2"/>
          </rPr>
          <t xml:space="preserve"> TALLER</t>
        </r>
      </text>
    </comment>
    <comment ref="Z205" authorId="0" shapeId="0" xr:uid="{00000000-0006-0000-0000-000034000000}">
      <text>
        <r>
          <rPr>
            <b/>
            <sz val="9"/>
            <color indexed="81"/>
            <rFont val="Tahoma"/>
            <family val="2"/>
          </rPr>
          <t xml:space="preserve">ADMSST05 </t>
        </r>
        <r>
          <rPr>
            <sz val="9"/>
            <color indexed="81"/>
            <rFont val="Tahoma"/>
            <family val="2"/>
          </rPr>
          <t>22 DE MARZO SOPORTES DEL TRIMESTRE</t>
        </r>
      </text>
    </comment>
    <comment ref="AM205" authorId="0" shapeId="0" xr:uid="{00000000-0006-0000-0000-000035000000}">
      <text>
        <r>
          <rPr>
            <b/>
            <sz val="9"/>
            <color indexed="81"/>
            <rFont val="Tahoma"/>
            <family val="2"/>
          </rPr>
          <t>ADMSST05:</t>
        </r>
        <r>
          <rPr>
            <sz val="9"/>
            <color indexed="81"/>
            <rFont val="Tahoma"/>
            <family val="2"/>
          </rPr>
          <t xml:space="preserve">
24 JUNIO SOPORTES DEL TRIMESTRE</t>
        </r>
      </text>
    </comment>
    <comment ref="AY205" authorId="0" shapeId="0" xr:uid="{00000000-0006-0000-0000-000036000000}">
      <text>
        <r>
          <rPr>
            <b/>
            <sz val="9"/>
            <color indexed="81"/>
            <rFont val="Tahoma"/>
            <family val="2"/>
          </rPr>
          <t>ADMSST05:</t>
        </r>
        <r>
          <rPr>
            <sz val="9"/>
            <color indexed="81"/>
            <rFont val="Tahoma"/>
            <family val="2"/>
          </rPr>
          <t xml:space="preserve">
27 DE SEP ENTREGA SOPORTES</t>
        </r>
      </text>
    </comment>
    <comment ref="BJ205" authorId="0" shapeId="0" xr:uid="{00000000-0006-0000-0000-000037000000}">
      <text>
        <r>
          <rPr>
            <b/>
            <sz val="9"/>
            <color indexed="81"/>
            <rFont val="Tahoma"/>
            <family val="2"/>
          </rPr>
          <t>ADMSST05:</t>
        </r>
        <r>
          <rPr>
            <sz val="9"/>
            <color indexed="81"/>
            <rFont val="Tahoma"/>
            <family val="2"/>
          </rPr>
          <t xml:space="preserve">
13 DE DIC ENTREGA SOPORTES</t>
        </r>
      </text>
    </comment>
    <comment ref="P209" authorId="0" shapeId="0" xr:uid="{00000000-0006-0000-0000-000038000000}">
      <text>
        <r>
          <rPr>
            <b/>
            <sz val="9"/>
            <color indexed="81"/>
            <rFont val="Tahoma"/>
            <family val="2"/>
          </rPr>
          <t>ADMSST05:</t>
        </r>
        <r>
          <rPr>
            <sz val="9"/>
            <color indexed="81"/>
            <rFont val="Tahoma"/>
            <family val="2"/>
          </rPr>
          <t xml:space="preserve">
ASESOR EN VACACIONES DEL 9 AL 22 DE ENERO </t>
        </r>
      </text>
    </comment>
    <comment ref="Q211" authorId="0" shapeId="0" xr:uid="{00000000-0006-0000-0000-000039000000}">
      <text>
        <r>
          <rPr>
            <b/>
            <sz val="9"/>
            <color indexed="81"/>
            <rFont val="Tahoma"/>
            <family val="2"/>
          </rPr>
          <t>ADMSST05:</t>
        </r>
        <r>
          <rPr>
            <sz val="9"/>
            <color indexed="81"/>
            <rFont val="Tahoma"/>
            <family val="2"/>
          </rPr>
          <t xml:space="preserve">
REGRESA DE VACACIONES EL 22 DE ENERO Y HASTA EL 31 REVISARA MANUAL DE GM,Y COMUNICACIÓN DE PELIGROS QUIMICOS</t>
        </r>
      </text>
    </comment>
    <comment ref="T211" authorId="0" shapeId="0" xr:uid="{00000000-0006-0000-0000-00003A000000}">
      <text>
        <r>
          <rPr>
            <b/>
            <sz val="9"/>
            <color indexed="81"/>
            <rFont val="Tahoma"/>
            <family val="2"/>
          </rPr>
          <t>ADMSST05:</t>
        </r>
        <r>
          <rPr>
            <sz val="9"/>
            <color indexed="81"/>
            <rFont val="Tahoma"/>
            <family val="2"/>
          </rPr>
          <t xml:space="preserve">
PROGRAMA DE RIESGO QUIMICO</t>
        </r>
      </text>
    </comment>
    <comment ref="U211" authorId="0" shapeId="0" xr:uid="{00000000-0006-0000-0000-00003B000000}">
      <text>
        <r>
          <rPr>
            <b/>
            <sz val="9"/>
            <color indexed="81"/>
            <rFont val="Tahoma"/>
            <family val="2"/>
          </rPr>
          <t>ADMSST05:</t>
        </r>
        <r>
          <rPr>
            <sz val="9"/>
            <color indexed="81"/>
            <rFont val="Tahoma"/>
            <family val="2"/>
          </rPr>
          <t xml:space="preserve">
CONTINUA REVISION PRQ</t>
        </r>
      </text>
    </comment>
    <comment ref="AC211" authorId="0" shapeId="0" xr:uid="{00000000-0006-0000-0000-00003C000000}">
      <text>
        <r>
          <rPr>
            <b/>
            <sz val="9"/>
            <color indexed="81"/>
            <rFont val="Tahoma"/>
            <family val="2"/>
          </rPr>
          <t>ADMSST05:</t>
        </r>
        <r>
          <rPr>
            <sz val="9"/>
            <color indexed="81"/>
            <rFont val="Tahoma"/>
            <family val="2"/>
          </rPr>
          <t xml:space="preserve">
MATRICES IPVR</t>
        </r>
      </text>
    </comment>
    <comment ref="AD211" authorId="0" shapeId="0" xr:uid="{00000000-0006-0000-0000-00003D000000}">
      <text>
        <r>
          <rPr>
            <b/>
            <sz val="9"/>
            <color indexed="81"/>
            <rFont val="Tahoma"/>
            <family val="2"/>
          </rPr>
          <t>ADMSST05:</t>
        </r>
        <r>
          <rPr>
            <sz val="9"/>
            <color indexed="81"/>
            <rFont val="Tahoma"/>
            <family val="2"/>
          </rPr>
          <t xml:space="preserve">
MATRICES IPVR</t>
        </r>
      </text>
    </comment>
    <comment ref="AG211" authorId="0" shapeId="0" xr:uid="{00000000-0006-0000-0000-00003E000000}">
      <text>
        <r>
          <rPr>
            <b/>
            <sz val="9"/>
            <color indexed="81"/>
            <rFont val="Tahoma"/>
            <family val="2"/>
          </rPr>
          <t>ADMSST05:</t>
        </r>
        <r>
          <rPr>
            <sz val="9"/>
            <color indexed="81"/>
            <rFont val="Tahoma"/>
            <family val="2"/>
          </rPr>
          <t xml:space="preserve">
MATRICES IPVR</t>
        </r>
      </text>
    </comment>
    <comment ref="AK211" authorId="0" shapeId="0" xr:uid="{00000000-0006-0000-0000-00003F000000}">
      <text>
        <r>
          <rPr>
            <b/>
            <sz val="9"/>
            <color indexed="81"/>
            <rFont val="Tahoma"/>
            <family val="2"/>
          </rPr>
          <t>ADMSST05:</t>
        </r>
        <r>
          <rPr>
            <sz val="9"/>
            <color indexed="81"/>
            <rFont val="Tahoma"/>
            <family val="2"/>
          </rPr>
          <t xml:space="preserve">
MATRICES IPVR</t>
        </r>
      </text>
    </comment>
    <comment ref="AL211" authorId="0" shapeId="0" xr:uid="{00000000-0006-0000-0000-000040000000}">
      <text>
        <r>
          <rPr>
            <b/>
            <sz val="9"/>
            <color indexed="81"/>
            <rFont val="Tahoma"/>
            <family val="2"/>
          </rPr>
          <t>ADMSST05:</t>
        </r>
        <r>
          <rPr>
            <sz val="9"/>
            <color indexed="81"/>
            <rFont val="Tahoma"/>
            <family val="2"/>
          </rPr>
          <t xml:space="preserve">
MATRICES IPVR</t>
        </r>
      </text>
    </comment>
    <comment ref="R215" authorId="0" shapeId="0" xr:uid="{00000000-0006-0000-0000-000041000000}">
      <text>
        <r>
          <rPr>
            <b/>
            <sz val="9"/>
            <color indexed="81"/>
            <rFont val="Tahoma"/>
            <family val="2"/>
          </rPr>
          <t>ADMSST05:</t>
        </r>
        <r>
          <rPr>
            <sz val="9"/>
            <color indexed="81"/>
            <rFont val="Tahoma"/>
            <family val="2"/>
          </rPr>
          <t xml:space="preserve">
CRONOGRAMA DE INSPECCIONES</t>
        </r>
      </text>
    </comment>
    <comment ref="Y217" authorId="0" shapeId="0" xr:uid="{00000000-0006-0000-0000-000042000000}">
      <text>
        <r>
          <rPr>
            <b/>
            <sz val="9"/>
            <color indexed="81"/>
            <rFont val="Tahoma"/>
            <family val="2"/>
          </rPr>
          <t>ADMSST05:</t>
        </r>
        <r>
          <rPr>
            <sz val="9"/>
            <color indexed="81"/>
            <rFont val="Tahoma"/>
            <family val="2"/>
          </rPr>
          <t xml:space="preserve">
GASES MEDICINALES</t>
        </r>
      </text>
    </comment>
    <comment ref="AO217" authorId="0" shapeId="0" xr:uid="{00000000-0006-0000-0000-000043000000}">
      <text>
        <r>
          <rPr>
            <b/>
            <sz val="9"/>
            <color indexed="81"/>
            <rFont val="Tahoma"/>
            <family val="2"/>
          </rPr>
          <t>ADMSST05:</t>
        </r>
        <r>
          <rPr>
            <sz val="9"/>
            <color indexed="81"/>
            <rFont val="Tahoma"/>
            <family val="2"/>
          </rPr>
          <t xml:space="preserve">
NUEVO USME DERRAME SUSTANCIAS QUIMICAS simuACION</t>
        </r>
      </text>
    </comment>
    <comment ref="Z223" authorId="0" shapeId="0" xr:uid="{00000000-0006-0000-0000-000044000000}">
      <text>
        <r>
          <rPr>
            <b/>
            <sz val="9"/>
            <color indexed="81"/>
            <rFont val="Tahoma"/>
            <family val="2"/>
          </rPr>
          <t xml:space="preserve">ADMSST05 </t>
        </r>
        <r>
          <rPr>
            <sz val="9"/>
            <color indexed="81"/>
            <rFont val="Tahoma"/>
            <family val="2"/>
          </rPr>
          <t>22 DE MARZO SOPORTES DEL TRIMESTRE</t>
        </r>
      </text>
    </comment>
    <comment ref="AM223" authorId="0" shapeId="0" xr:uid="{00000000-0006-0000-0000-000045000000}">
      <text>
        <r>
          <rPr>
            <b/>
            <sz val="9"/>
            <color indexed="81"/>
            <rFont val="Tahoma"/>
            <family val="2"/>
          </rPr>
          <t>ADMSST05:</t>
        </r>
        <r>
          <rPr>
            <sz val="9"/>
            <color indexed="81"/>
            <rFont val="Tahoma"/>
            <family val="2"/>
          </rPr>
          <t xml:space="preserve">
24 JUNIO SOPORTES DEL TRIMESTRE</t>
        </r>
      </text>
    </comment>
    <comment ref="AY223" authorId="0" shapeId="0" xr:uid="{00000000-0006-0000-0000-000046000000}">
      <text>
        <r>
          <rPr>
            <b/>
            <sz val="9"/>
            <color indexed="81"/>
            <rFont val="Tahoma"/>
            <family val="2"/>
          </rPr>
          <t>ADMSST05:</t>
        </r>
        <r>
          <rPr>
            <sz val="9"/>
            <color indexed="81"/>
            <rFont val="Tahoma"/>
            <family val="2"/>
          </rPr>
          <t xml:space="preserve">
27 DE SEP ENTREGA SOPORTES</t>
        </r>
      </text>
    </comment>
    <comment ref="BJ223" authorId="0" shapeId="0" xr:uid="{00000000-0006-0000-0000-000047000000}">
      <text>
        <r>
          <rPr>
            <b/>
            <sz val="9"/>
            <color indexed="81"/>
            <rFont val="Tahoma"/>
            <family val="2"/>
          </rPr>
          <t>ADMSST05:</t>
        </r>
        <r>
          <rPr>
            <sz val="9"/>
            <color indexed="81"/>
            <rFont val="Tahoma"/>
            <family val="2"/>
          </rPr>
          <t xml:space="preserve">
13 DE DIC ENTREGA SOPORTES</t>
        </r>
      </text>
    </comment>
    <comment ref="AF235" authorId="2" shapeId="0" xr:uid="{00000000-0006-0000-0000-000048000000}">
      <text>
        <r>
          <rPr>
            <b/>
            <sz val="9"/>
            <color indexed="81"/>
            <rFont val="Tahoma"/>
            <family val="2"/>
          </rPr>
          <t>admsst05:</t>
        </r>
        <r>
          <rPr>
            <sz val="9"/>
            <color indexed="81"/>
            <rFont val="Tahoma"/>
            <family val="2"/>
          </rPr>
          <t xml:space="preserve">
TAR</t>
        </r>
      </text>
    </comment>
    <comment ref="AG235" authorId="2" shapeId="0" xr:uid="{00000000-0006-0000-0000-000049000000}">
      <text>
        <r>
          <rPr>
            <b/>
            <sz val="9"/>
            <color indexed="81"/>
            <rFont val="Tahoma"/>
            <family val="2"/>
          </rPr>
          <t>admsst05:</t>
        </r>
        <r>
          <rPr>
            <sz val="9"/>
            <color indexed="81"/>
            <rFont val="Tahoma"/>
            <family val="2"/>
          </rPr>
          <t xml:space="preserve">
TAR</t>
        </r>
      </text>
    </comment>
    <comment ref="AH235" authorId="2" shapeId="0" xr:uid="{00000000-0006-0000-0000-00004A000000}">
      <text>
        <r>
          <rPr>
            <b/>
            <sz val="9"/>
            <color indexed="81"/>
            <rFont val="Tahoma"/>
            <family val="2"/>
          </rPr>
          <t>admsst05:</t>
        </r>
        <r>
          <rPr>
            <sz val="9"/>
            <color indexed="81"/>
            <rFont val="Tahoma"/>
            <family val="2"/>
          </rPr>
          <t xml:space="preserve">
TAR</t>
        </r>
      </text>
    </comment>
    <comment ref="AI235" authorId="2" shapeId="0" xr:uid="{00000000-0006-0000-0000-00004B000000}">
      <text>
        <r>
          <rPr>
            <b/>
            <sz val="9"/>
            <color indexed="81"/>
            <rFont val="Tahoma"/>
            <family val="2"/>
          </rPr>
          <t>admsst05:</t>
        </r>
        <r>
          <rPr>
            <sz val="9"/>
            <color indexed="81"/>
            <rFont val="Tahoma"/>
            <family val="2"/>
          </rPr>
          <t xml:space="preserve">
Confinados</t>
        </r>
      </text>
    </comment>
    <comment ref="AJ235" authorId="2" shapeId="0" xr:uid="{00000000-0006-0000-0000-00004C000000}">
      <text>
        <r>
          <rPr>
            <b/>
            <sz val="9"/>
            <color indexed="81"/>
            <rFont val="Tahoma"/>
            <family val="2"/>
          </rPr>
          <t>admsst05:</t>
        </r>
        <r>
          <rPr>
            <sz val="9"/>
            <color indexed="81"/>
            <rFont val="Tahoma"/>
            <family val="2"/>
          </rPr>
          <t xml:space="preserve">
Confinados</t>
        </r>
      </text>
    </comment>
    <comment ref="AK235" authorId="2" shapeId="0" xr:uid="{00000000-0006-0000-0000-00004D000000}">
      <text>
        <r>
          <rPr>
            <b/>
            <sz val="9"/>
            <color indexed="81"/>
            <rFont val="Tahoma"/>
            <family val="2"/>
          </rPr>
          <t>admsst05:</t>
        </r>
        <r>
          <rPr>
            <sz val="9"/>
            <color indexed="81"/>
            <rFont val="Tahoma"/>
            <family val="2"/>
          </rPr>
          <t xml:space="preserve">
Confinados</t>
        </r>
      </text>
    </comment>
    <comment ref="AP235" authorId="2" shapeId="0" xr:uid="{00000000-0006-0000-0000-00004E000000}">
      <text>
        <r>
          <rPr>
            <b/>
            <sz val="9"/>
            <color indexed="81"/>
            <rFont val="Tahoma"/>
            <family val="2"/>
          </rPr>
          <t>admsst05:</t>
        </r>
        <r>
          <rPr>
            <sz val="9"/>
            <color indexed="81"/>
            <rFont val="Tahoma"/>
            <family val="2"/>
          </rPr>
          <t xml:space="preserve">
Cronograma de actividadesd TAR</t>
        </r>
      </text>
    </comment>
    <comment ref="AU235" authorId="2" shapeId="0" xr:uid="{00000000-0006-0000-0000-00004F000000}">
      <text>
        <r>
          <rPr>
            <b/>
            <sz val="9"/>
            <color indexed="81"/>
            <rFont val="Tahoma"/>
            <family val="2"/>
          </rPr>
          <t>admsst05:</t>
        </r>
        <r>
          <rPr>
            <sz val="9"/>
            <color indexed="81"/>
            <rFont val="Tahoma"/>
            <family val="2"/>
          </rPr>
          <t xml:space="preserve">
Seguimeinto a cronogramas</t>
        </r>
      </text>
    </comment>
    <comment ref="AY235" authorId="2" shapeId="0" xr:uid="{00000000-0006-0000-0000-000050000000}">
      <text>
        <r>
          <rPr>
            <b/>
            <sz val="9"/>
            <color indexed="81"/>
            <rFont val="Tahoma"/>
            <family val="2"/>
          </rPr>
          <t>admsst05:</t>
        </r>
        <r>
          <rPr>
            <sz val="9"/>
            <color indexed="81"/>
            <rFont val="Tahoma"/>
            <family val="2"/>
          </rPr>
          <t xml:space="preserve">
Seguimeinto a cronogramas</t>
        </r>
      </text>
    </comment>
    <comment ref="BD235" authorId="2" shapeId="0" xr:uid="{00000000-0006-0000-0000-000051000000}">
      <text>
        <r>
          <rPr>
            <b/>
            <sz val="9"/>
            <color indexed="81"/>
            <rFont val="Tahoma"/>
            <family val="2"/>
          </rPr>
          <t>admsst05:</t>
        </r>
        <r>
          <rPr>
            <sz val="9"/>
            <color indexed="81"/>
            <rFont val="Tahoma"/>
            <family val="2"/>
          </rPr>
          <t xml:space="preserve">
Seguimeinto a cronogramas</t>
        </r>
      </text>
    </comment>
    <comment ref="BH235" authorId="2" shapeId="0" xr:uid="{00000000-0006-0000-0000-000052000000}">
      <text>
        <r>
          <rPr>
            <b/>
            <sz val="9"/>
            <color indexed="81"/>
            <rFont val="Tahoma"/>
            <family val="2"/>
          </rPr>
          <t>admsst05:</t>
        </r>
        <r>
          <rPr>
            <sz val="9"/>
            <color indexed="81"/>
            <rFont val="Tahoma"/>
            <family val="2"/>
          </rPr>
          <t xml:space="preserve">
Seguimeinto a cronogramas</t>
        </r>
      </text>
    </comment>
    <comment ref="BK235" authorId="2" shapeId="0" xr:uid="{00000000-0006-0000-0000-000053000000}">
      <text>
        <r>
          <rPr>
            <b/>
            <sz val="9"/>
            <color indexed="81"/>
            <rFont val="Tahoma"/>
            <family val="2"/>
          </rPr>
          <t>admsst05:</t>
        </r>
        <r>
          <rPr>
            <sz val="9"/>
            <color indexed="81"/>
            <rFont val="Tahoma"/>
            <family val="2"/>
          </rPr>
          <t xml:space="preserve">
Seguimeinto a cronogramas</t>
        </r>
      </text>
    </comment>
    <comment ref="AI237" authorId="2" shapeId="0" xr:uid="{00000000-0006-0000-0000-000054000000}">
      <text>
        <r>
          <rPr>
            <b/>
            <sz val="9"/>
            <color indexed="81"/>
            <rFont val="Tahoma"/>
            <family val="2"/>
          </rPr>
          <t>admsst05:</t>
        </r>
        <r>
          <rPr>
            <sz val="9"/>
            <color indexed="81"/>
            <rFont val="Tahoma"/>
            <family val="2"/>
          </rPr>
          <t xml:space="preserve">
Confinados</t>
        </r>
      </text>
    </comment>
    <comment ref="AJ237" authorId="2" shapeId="0" xr:uid="{00000000-0006-0000-0000-000055000000}">
      <text>
        <r>
          <rPr>
            <b/>
            <sz val="9"/>
            <color indexed="81"/>
            <rFont val="Tahoma"/>
            <family val="2"/>
          </rPr>
          <t>admsst05:</t>
        </r>
        <r>
          <rPr>
            <sz val="9"/>
            <color indexed="81"/>
            <rFont val="Tahoma"/>
            <family val="2"/>
          </rPr>
          <t xml:space="preserve">
Confinados</t>
        </r>
      </text>
    </comment>
    <comment ref="AK237" authorId="2" shapeId="0" xr:uid="{00000000-0006-0000-0000-000056000000}">
      <text>
        <r>
          <rPr>
            <b/>
            <sz val="9"/>
            <color indexed="81"/>
            <rFont val="Tahoma"/>
            <family val="2"/>
          </rPr>
          <t>admsst05:</t>
        </r>
        <r>
          <rPr>
            <sz val="9"/>
            <color indexed="81"/>
            <rFont val="Tahoma"/>
            <family val="2"/>
          </rPr>
          <t xml:space="preserve">
Confinados</t>
        </r>
      </text>
    </comment>
    <comment ref="AQ237" authorId="2" shapeId="0" xr:uid="{00000000-0006-0000-0000-000057000000}">
      <text>
        <r>
          <rPr>
            <b/>
            <sz val="9"/>
            <color indexed="81"/>
            <rFont val="Tahoma"/>
            <family val="2"/>
          </rPr>
          <t>admsst05:</t>
        </r>
        <r>
          <rPr>
            <sz val="9"/>
            <color indexed="81"/>
            <rFont val="Tahoma"/>
            <family val="2"/>
          </rPr>
          <t xml:space="preserve">
Cronograma actividades confinados</t>
        </r>
      </text>
    </comment>
    <comment ref="AV237" authorId="2" shapeId="0" xr:uid="{00000000-0006-0000-0000-000058000000}">
      <text>
        <r>
          <rPr>
            <b/>
            <sz val="9"/>
            <color indexed="81"/>
            <rFont val="Tahoma"/>
            <family val="2"/>
          </rPr>
          <t>admsst05:</t>
        </r>
        <r>
          <rPr>
            <sz val="9"/>
            <color indexed="81"/>
            <rFont val="Tahoma"/>
            <family val="2"/>
          </rPr>
          <t xml:space="preserve">
Seguimeinto a cronogramas</t>
        </r>
      </text>
    </comment>
    <comment ref="AZ237" authorId="2" shapeId="0" xr:uid="{00000000-0006-0000-0000-000059000000}">
      <text>
        <r>
          <rPr>
            <b/>
            <sz val="9"/>
            <color indexed="81"/>
            <rFont val="Tahoma"/>
            <family val="2"/>
          </rPr>
          <t>admsst05:</t>
        </r>
        <r>
          <rPr>
            <sz val="9"/>
            <color indexed="81"/>
            <rFont val="Tahoma"/>
            <family val="2"/>
          </rPr>
          <t xml:space="preserve">
Seguimeinto a cronogramas</t>
        </r>
      </text>
    </comment>
    <comment ref="BE237" authorId="2" shapeId="0" xr:uid="{00000000-0006-0000-0000-00005A000000}">
      <text>
        <r>
          <rPr>
            <b/>
            <sz val="9"/>
            <color indexed="81"/>
            <rFont val="Tahoma"/>
            <family val="2"/>
          </rPr>
          <t>admsst05:</t>
        </r>
        <r>
          <rPr>
            <sz val="9"/>
            <color indexed="81"/>
            <rFont val="Tahoma"/>
            <family val="2"/>
          </rPr>
          <t xml:space="preserve">
Seguimeinto a cronogramas</t>
        </r>
      </text>
    </comment>
    <comment ref="BI237" authorId="2" shapeId="0" xr:uid="{00000000-0006-0000-0000-00005B000000}">
      <text>
        <r>
          <rPr>
            <b/>
            <sz val="9"/>
            <color indexed="81"/>
            <rFont val="Tahoma"/>
            <family val="2"/>
          </rPr>
          <t>admsst05:</t>
        </r>
        <r>
          <rPr>
            <sz val="9"/>
            <color indexed="81"/>
            <rFont val="Tahoma"/>
            <family val="2"/>
          </rPr>
          <t xml:space="preserve">
Seguimeinto a cronogramas</t>
        </r>
      </text>
    </comment>
    <comment ref="Y241" authorId="2" shapeId="0" xr:uid="{00000000-0006-0000-0000-00005C000000}">
      <text>
        <r>
          <rPr>
            <b/>
            <sz val="9"/>
            <color indexed="81"/>
            <rFont val="Tahoma"/>
            <family val="2"/>
          </rPr>
          <t>admsst05:</t>
        </r>
        <r>
          <rPr>
            <sz val="9"/>
            <color indexed="81"/>
            <rFont val="Tahoma"/>
            <family val="2"/>
          </rPr>
          <t xml:space="preserve">
Identificacion </t>
        </r>
      </text>
    </comment>
    <comment ref="Z241" authorId="2" shapeId="0" xr:uid="{00000000-0006-0000-0000-00005D000000}">
      <text>
        <r>
          <rPr>
            <b/>
            <sz val="9"/>
            <color indexed="81"/>
            <rFont val="Tahoma"/>
            <family val="2"/>
          </rPr>
          <t>admsst05:</t>
        </r>
        <r>
          <rPr>
            <sz val="9"/>
            <color indexed="81"/>
            <rFont val="Tahoma"/>
            <family val="2"/>
          </rPr>
          <t xml:space="preserve">
Identificacion </t>
        </r>
      </text>
    </comment>
    <comment ref="AM241" authorId="2" shapeId="0" xr:uid="{00000000-0006-0000-0000-00005E000000}">
      <text>
        <r>
          <rPr>
            <b/>
            <sz val="9"/>
            <color indexed="81"/>
            <rFont val="Tahoma"/>
            <family val="2"/>
          </rPr>
          <t>admsst05:</t>
        </r>
        <r>
          <rPr>
            <sz val="9"/>
            <color indexed="81"/>
            <rFont val="Tahoma"/>
            <family val="2"/>
          </rPr>
          <t xml:space="preserve">
Evaluacion </t>
        </r>
      </text>
    </comment>
    <comment ref="BL241" authorId="2" shapeId="0" xr:uid="{00000000-0006-0000-0000-00005F000000}">
      <text>
        <r>
          <rPr>
            <b/>
            <sz val="9"/>
            <color indexed="81"/>
            <rFont val="Tahoma"/>
            <family val="2"/>
          </rPr>
          <t>admsst05:</t>
        </r>
        <r>
          <rPr>
            <sz val="9"/>
            <color indexed="81"/>
            <rFont val="Tahoma"/>
            <family val="2"/>
          </rPr>
          <t xml:space="preserve">
Evaluacion </t>
        </r>
      </text>
    </comment>
    <comment ref="R243" authorId="2" shapeId="0" xr:uid="{00000000-0006-0000-0000-000060000000}">
      <text>
        <r>
          <rPr>
            <b/>
            <sz val="9"/>
            <color indexed="81"/>
            <rFont val="Tahoma"/>
            <family val="2"/>
          </rPr>
          <t>admsst05:</t>
        </r>
        <r>
          <rPr>
            <sz val="9"/>
            <color indexed="81"/>
            <rFont val="Tahoma"/>
            <family val="2"/>
          </rPr>
          <t xml:space="preserve">
Caracterizacion TAR</t>
        </r>
      </text>
    </comment>
    <comment ref="S243" authorId="2" shapeId="0" xr:uid="{00000000-0006-0000-0000-000061000000}">
      <text>
        <r>
          <rPr>
            <b/>
            <sz val="9"/>
            <color indexed="81"/>
            <rFont val="Tahoma"/>
            <family val="2"/>
          </rPr>
          <t>admsst05:</t>
        </r>
        <r>
          <rPr>
            <sz val="9"/>
            <color indexed="81"/>
            <rFont val="Tahoma"/>
            <family val="2"/>
          </rPr>
          <t xml:space="preserve">
Caracterizacion TAR</t>
        </r>
      </text>
    </comment>
    <comment ref="U243" authorId="2" shapeId="0" xr:uid="{00000000-0006-0000-0000-000062000000}">
      <text>
        <r>
          <rPr>
            <b/>
            <sz val="9"/>
            <color indexed="81"/>
            <rFont val="Tahoma"/>
            <family val="2"/>
          </rPr>
          <t>admsst05:</t>
        </r>
        <r>
          <rPr>
            <sz val="9"/>
            <color indexed="81"/>
            <rFont val="Tahoma"/>
            <family val="2"/>
          </rPr>
          <t xml:space="preserve">
Caracterizacion Equipos</t>
        </r>
      </text>
    </comment>
    <comment ref="V243" authorId="2" shapeId="0" xr:uid="{00000000-0006-0000-0000-000063000000}">
      <text>
        <r>
          <rPr>
            <b/>
            <sz val="9"/>
            <color indexed="81"/>
            <rFont val="Tahoma"/>
            <family val="2"/>
          </rPr>
          <t>admsst05:</t>
        </r>
        <r>
          <rPr>
            <sz val="9"/>
            <color indexed="81"/>
            <rFont val="Tahoma"/>
            <family val="2"/>
          </rPr>
          <t xml:space="preserve">
Caracterizacion Equipos</t>
        </r>
      </text>
    </comment>
    <comment ref="Q245" authorId="2" shapeId="0" xr:uid="{00000000-0006-0000-0000-000064000000}">
      <text>
        <r>
          <rPr>
            <b/>
            <sz val="9"/>
            <color indexed="81"/>
            <rFont val="Tahoma"/>
            <family val="2"/>
          </rPr>
          <t>admsst05:</t>
        </r>
        <r>
          <rPr>
            <sz val="9"/>
            <color indexed="81"/>
            <rFont val="Tahoma"/>
            <family val="2"/>
          </rPr>
          <t xml:space="preserve">
Cronograma </t>
        </r>
      </text>
    </comment>
    <comment ref="T245" authorId="2" shapeId="0" xr:uid="{00000000-0006-0000-0000-000065000000}">
      <text>
        <r>
          <rPr>
            <b/>
            <sz val="9"/>
            <color indexed="81"/>
            <rFont val="Tahoma"/>
            <family val="2"/>
          </rPr>
          <t>admsst05:</t>
        </r>
        <r>
          <rPr>
            <sz val="9"/>
            <color indexed="81"/>
            <rFont val="Tahoma"/>
            <family val="2"/>
          </rPr>
          <t xml:space="preserve">
tAR</t>
        </r>
      </text>
    </comment>
    <comment ref="U245" authorId="2" shapeId="0" xr:uid="{00000000-0006-0000-0000-000066000000}">
      <text>
        <r>
          <rPr>
            <b/>
            <sz val="9"/>
            <color indexed="81"/>
            <rFont val="Tahoma"/>
            <family val="2"/>
          </rPr>
          <t xml:space="preserve">Industriales </t>
        </r>
      </text>
    </comment>
    <comment ref="X245" authorId="2" shapeId="0" xr:uid="{00000000-0006-0000-0000-000067000000}">
      <text>
        <r>
          <rPr>
            <b/>
            <sz val="9"/>
            <color indexed="81"/>
            <rFont val="Tahoma"/>
            <family val="2"/>
          </rPr>
          <t>admsst05:</t>
        </r>
        <r>
          <rPr>
            <sz val="9"/>
            <color indexed="81"/>
            <rFont val="Tahoma"/>
            <family val="2"/>
          </rPr>
          <t xml:space="preserve">
tAR</t>
        </r>
      </text>
    </comment>
    <comment ref="Y245" authorId="2" shapeId="0" xr:uid="{00000000-0006-0000-0000-000068000000}">
      <text>
        <r>
          <rPr>
            <b/>
            <sz val="9"/>
            <color indexed="81"/>
            <rFont val="Tahoma"/>
            <family val="2"/>
          </rPr>
          <t xml:space="preserve">Industriales </t>
        </r>
      </text>
    </comment>
    <comment ref="AC245" authorId="2" shapeId="0" xr:uid="{00000000-0006-0000-0000-000069000000}">
      <text>
        <r>
          <rPr>
            <b/>
            <sz val="9"/>
            <color indexed="81"/>
            <rFont val="Tahoma"/>
            <family val="2"/>
          </rPr>
          <t>admsst05:</t>
        </r>
        <r>
          <rPr>
            <sz val="9"/>
            <color indexed="81"/>
            <rFont val="Tahoma"/>
            <family val="2"/>
          </rPr>
          <t xml:space="preserve">
tAR</t>
        </r>
      </text>
    </comment>
    <comment ref="AD245" authorId="2" shapeId="0" xr:uid="{00000000-0006-0000-0000-00006A000000}">
      <text>
        <r>
          <rPr>
            <b/>
            <sz val="9"/>
            <color indexed="81"/>
            <rFont val="Tahoma"/>
            <family val="2"/>
          </rPr>
          <t xml:space="preserve">Industriales </t>
        </r>
      </text>
    </comment>
    <comment ref="AG245" authorId="2" shapeId="0" xr:uid="{00000000-0006-0000-0000-00006B000000}">
      <text>
        <r>
          <rPr>
            <b/>
            <sz val="9"/>
            <color indexed="81"/>
            <rFont val="Tahoma"/>
            <family val="2"/>
          </rPr>
          <t>admsst05:</t>
        </r>
        <r>
          <rPr>
            <sz val="9"/>
            <color indexed="81"/>
            <rFont val="Tahoma"/>
            <family val="2"/>
          </rPr>
          <t xml:space="preserve">
tAR</t>
        </r>
      </text>
    </comment>
    <comment ref="AH245" authorId="2" shapeId="0" xr:uid="{00000000-0006-0000-0000-00006C000000}">
      <text>
        <r>
          <rPr>
            <b/>
            <sz val="9"/>
            <color indexed="81"/>
            <rFont val="Tahoma"/>
            <family val="2"/>
          </rPr>
          <t xml:space="preserve">Industriales </t>
        </r>
      </text>
    </comment>
    <comment ref="AK245" authorId="2" shapeId="0" xr:uid="{00000000-0006-0000-0000-00006D000000}">
      <text>
        <r>
          <rPr>
            <b/>
            <sz val="9"/>
            <color indexed="81"/>
            <rFont val="Tahoma"/>
            <family val="2"/>
          </rPr>
          <t>admsst05:</t>
        </r>
        <r>
          <rPr>
            <sz val="9"/>
            <color indexed="81"/>
            <rFont val="Tahoma"/>
            <family val="2"/>
          </rPr>
          <t xml:space="preserve">
tAR</t>
        </r>
      </text>
    </comment>
    <comment ref="AL245" authorId="2" shapeId="0" xr:uid="{00000000-0006-0000-0000-00006E000000}">
      <text>
        <r>
          <rPr>
            <b/>
            <sz val="9"/>
            <color indexed="81"/>
            <rFont val="Tahoma"/>
            <family val="2"/>
          </rPr>
          <t xml:space="preserve">Industriales </t>
        </r>
      </text>
    </comment>
    <comment ref="AO245" authorId="2" shapeId="0" xr:uid="{00000000-0006-0000-0000-00006F000000}">
      <text>
        <r>
          <rPr>
            <b/>
            <sz val="9"/>
            <color indexed="81"/>
            <rFont val="Tahoma"/>
            <family val="2"/>
          </rPr>
          <t>admsst05:</t>
        </r>
        <r>
          <rPr>
            <sz val="9"/>
            <color indexed="81"/>
            <rFont val="Tahoma"/>
            <family val="2"/>
          </rPr>
          <t xml:space="preserve">
tAR</t>
        </r>
      </text>
    </comment>
    <comment ref="AP245" authorId="2" shapeId="0" xr:uid="{00000000-0006-0000-0000-000070000000}">
      <text>
        <r>
          <rPr>
            <b/>
            <sz val="9"/>
            <color indexed="81"/>
            <rFont val="Tahoma"/>
            <family val="2"/>
          </rPr>
          <t xml:space="preserve">Industriales </t>
        </r>
      </text>
    </comment>
    <comment ref="AS245" authorId="2" shapeId="0" xr:uid="{00000000-0006-0000-0000-000071000000}">
      <text>
        <r>
          <rPr>
            <b/>
            <sz val="9"/>
            <color indexed="81"/>
            <rFont val="Tahoma"/>
            <family val="2"/>
          </rPr>
          <t>admsst05:</t>
        </r>
        <r>
          <rPr>
            <sz val="9"/>
            <color indexed="81"/>
            <rFont val="Tahoma"/>
            <family val="2"/>
          </rPr>
          <t xml:space="preserve">
tAR</t>
        </r>
      </text>
    </comment>
    <comment ref="AT245" authorId="2" shapeId="0" xr:uid="{00000000-0006-0000-0000-000072000000}">
      <text>
        <r>
          <rPr>
            <b/>
            <sz val="9"/>
            <color indexed="81"/>
            <rFont val="Tahoma"/>
            <family val="2"/>
          </rPr>
          <t xml:space="preserve">Industriales </t>
        </r>
      </text>
    </comment>
    <comment ref="AW245" authorId="2" shapeId="0" xr:uid="{00000000-0006-0000-0000-000073000000}">
      <text>
        <r>
          <rPr>
            <b/>
            <sz val="9"/>
            <color indexed="81"/>
            <rFont val="Tahoma"/>
            <family val="2"/>
          </rPr>
          <t>admsst05:</t>
        </r>
        <r>
          <rPr>
            <sz val="9"/>
            <color indexed="81"/>
            <rFont val="Tahoma"/>
            <family val="2"/>
          </rPr>
          <t xml:space="preserve">
tAR</t>
        </r>
      </text>
    </comment>
    <comment ref="AX245" authorId="2" shapeId="0" xr:uid="{00000000-0006-0000-0000-000074000000}">
      <text>
        <r>
          <rPr>
            <b/>
            <sz val="9"/>
            <color indexed="81"/>
            <rFont val="Tahoma"/>
            <family val="2"/>
          </rPr>
          <t xml:space="preserve">Industriales </t>
        </r>
      </text>
    </comment>
    <comment ref="BB245" authorId="2" shapeId="0" xr:uid="{00000000-0006-0000-0000-000075000000}">
      <text>
        <r>
          <rPr>
            <b/>
            <sz val="9"/>
            <color indexed="81"/>
            <rFont val="Tahoma"/>
            <family val="2"/>
          </rPr>
          <t>admsst05:</t>
        </r>
        <r>
          <rPr>
            <sz val="9"/>
            <color indexed="81"/>
            <rFont val="Tahoma"/>
            <family val="2"/>
          </rPr>
          <t xml:space="preserve">
tAR</t>
        </r>
      </text>
    </comment>
    <comment ref="BC245" authorId="2" shapeId="0" xr:uid="{00000000-0006-0000-0000-000076000000}">
      <text>
        <r>
          <rPr>
            <b/>
            <sz val="9"/>
            <color indexed="81"/>
            <rFont val="Tahoma"/>
            <family val="2"/>
          </rPr>
          <t xml:space="preserve">Industriales </t>
        </r>
      </text>
    </comment>
    <comment ref="BF245" authorId="2" shapeId="0" xr:uid="{00000000-0006-0000-0000-000077000000}">
      <text>
        <r>
          <rPr>
            <b/>
            <sz val="9"/>
            <color indexed="81"/>
            <rFont val="Tahoma"/>
            <family val="2"/>
          </rPr>
          <t>admsst05:</t>
        </r>
        <r>
          <rPr>
            <sz val="9"/>
            <color indexed="81"/>
            <rFont val="Tahoma"/>
            <family val="2"/>
          </rPr>
          <t xml:space="preserve">
tAR</t>
        </r>
      </text>
    </comment>
    <comment ref="BG245" authorId="2" shapeId="0" xr:uid="{00000000-0006-0000-0000-000078000000}">
      <text>
        <r>
          <rPr>
            <b/>
            <sz val="9"/>
            <color indexed="81"/>
            <rFont val="Tahoma"/>
            <family val="2"/>
          </rPr>
          <t xml:space="preserve">Industriales </t>
        </r>
      </text>
    </comment>
    <comment ref="BJ245" authorId="2" shapeId="0" xr:uid="{00000000-0006-0000-0000-000079000000}">
      <text>
        <r>
          <rPr>
            <b/>
            <sz val="9"/>
            <color indexed="81"/>
            <rFont val="Tahoma"/>
            <family val="2"/>
          </rPr>
          <t>admsst05:</t>
        </r>
        <r>
          <rPr>
            <sz val="9"/>
            <color indexed="81"/>
            <rFont val="Tahoma"/>
            <family val="2"/>
          </rPr>
          <t xml:space="preserve">
tAR</t>
        </r>
      </text>
    </comment>
    <comment ref="BK245" authorId="2" shapeId="0" xr:uid="{00000000-0006-0000-0000-00007A000000}">
      <text>
        <r>
          <rPr>
            <b/>
            <sz val="9"/>
            <color indexed="81"/>
            <rFont val="Tahoma"/>
            <family val="2"/>
          </rPr>
          <t xml:space="preserve">Industriales </t>
        </r>
      </text>
    </comment>
    <comment ref="AB247" authorId="2" shapeId="0" xr:uid="{00000000-0006-0000-0000-00007B000000}">
      <text>
        <r>
          <rPr>
            <b/>
            <sz val="9"/>
            <color indexed="81"/>
            <rFont val="Tahoma"/>
            <family val="2"/>
          </rPr>
          <t>admsst05:</t>
        </r>
        <r>
          <rPr>
            <sz val="9"/>
            <color indexed="81"/>
            <rFont val="Tahoma"/>
            <family val="2"/>
          </rPr>
          <t xml:space="preserve">
TAR</t>
        </r>
      </text>
    </comment>
    <comment ref="AE247" authorId="2" shapeId="0" xr:uid="{00000000-0006-0000-0000-00007C000000}">
      <text>
        <r>
          <rPr>
            <b/>
            <sz val="9"/>
            <color indexed="81"/>
            <rFont val="Tahoma"/>
            <family val="2"/>
          </rPr>
          <t>admsst05:</t>
        </r>
        <r>
          <rPr>
            <sz val="9"/>
            <color indexed="81"/>
            <rFont val="Tahoma"/>
            <family val="2"/>
          </rPr>
          <t xml:space="preserve">
Fimigacion, desratizacion y desinsectacion</t>
        </r>
      </text>
    </comment>
    <comment ref="S269" authorId="2" shapeId="0" xr:uid="{00000000-0006-0000-0000-00007D000000}">
      <text>
        <r>
          <rPr>
            <b/>
            <sz val="9"/>
            <color indexed="81"/>
            <rFont val="Tahoma"/>
            <family val="2"/>
          </rPr>
          <t>admsst05:</t>
        </r>
        <r>
          <rPr>
            <sz val="9"/>
            <color indexed="81"/>
            <rFont val="Tahoma"/>
            <family val="2"/>
          </rPr>
          <t xml:space="preserve">
CARACTERIZACION EPS</t>
        </r>
      </text>
    </comment>
    <comment ref="T269" authorId="2" shapeId="0" xr:uid="{00000000-0006-0000-0000-00007E000000}">
      <text>
        <r>
          <rPr>
            <b/>
            <sz val="9"/>
            <color indexed="81"/>
            <rFont val="Tahoma"/>
            <family val="2"/>
          </rPr>
          <t>admsst05:</t>
        </r>
        <r>
          <rPr>
            <sz val="9"/>
            <color indexed="81"/>
            <rFont val="Tahoma"/>
            <family val="2"/>
          </rPr>
          <t xml:space="preserve">
ACERCAMIENTO EPS</t>
        </r>
      </text>
    </comment>
    <comment ref="U269" authorId="2" shapeId="0" xr:uid="{00000000-0006-0000-0000-00007F000000}">
      <text>
        <r>
          <rPr>
            <b/>
            <sz val="9"/>
            <color indexed="81"/>
            <rFont val="Tahoma"/>
            <family val="2"/>
          </rPr>
          <t>admsst05:</t>
        </r>
        <r>
          <rPr>
            <sz val="9"/>
            <color indexed="81"/>
            <rFont val="Tahoma"/>
            <family val="2"/>
          </rPr>
          <t xml:space="preserve">
CRONOGRAMA</t>
        </r>
      </text>
    </comment>
    <comment ref="Q273" authorId="0" shapeId="0" xr:uid="{00000000-0006-0000-0000-000080000000}">
      <text>
        <r>
          <rPr>
            <b/>
            <sz val="9"/>
            <color indexed="81"/>
            <rFont val="Tahoma"/>
            <family val="2"/>
          </rPr>
          <t>ADMSST05:</t>
        </r>
        <r>
          <rPr>
            <sz val="9"/>
            <color indexed="81"/>
            <rFont val="Tahoma"/>
            <family val="2"/>
          </rPr>
          <t xml:space="preserve">
elaboracion documento- analisis informacion</t>
        </r>
      </text>
    </comment>
    <comment ref="R273" authorId="0" shapeId="0" xr:uid="{00000000-0006-0000-0000-000081000000}">
      <text>
        <r>
          <rPr>
            <b/>
            <sz val="9"/>
            <color indexed="81"/>
            <rFont val="Tahoma"/>
            <family val="2"/>
          </rPr>
          <t>ADMSST05:</t>
        </r>
        <r>
          <rPr>
            <sz val="9"/>
            <color indexed="81"/>
            <rFont val="Tahoma"/>
            <family val="2"/>
          </rPr>
          <t xml:space="preserve">
elaboracion documento- analisis informacion</t>
        </r>
      </text>
    </comment>
    <comment ref="S273" authorId="0" shapeId="0" xr:uid="{00000000-0006-0000-0000-000082000000}">
      <text>
        <r>
          <rPr>
            <b/>
            <sz val="9"/>
            <color indexed="81"/>
            <rFont val="Tahoma"/>
            <family val="2"/>
          </rPr>
          <t>ADMSST05:</t>
        </r>
        <r>
          <rPr>
            <sz val="9"/>
            <color indexed="81"/>
            <rFont val="Tahoma"/>
            <family val="2"/>
          </rPr>
          <t xml:space="preserve">
elaboracion documento- analisis informacion</t>
        </r>
      </text>
    </comment>
    <comment ref="Z275" authorId="0" shapeId="0" xr:uid="{00000000-0006-0000-0000-000083000000}">
      <text>
        <r>
          <rPr>
            <b/>
            <sz val="9"/>
            <color indexed="81"/>
            <rFont val="Tahoma"/>
            <family val="2"/>
          </rPr>
          <t>ADMSST05:</t>
        </r>
        <r>
          <rPr>
            <sz val="9"/>
            <color indexed="81"/>
            <rFont val="Tahoma"/>
            <family val="2"/>
          </rPr>
          <t xml:space="preserve">
seguimiento valoraciones cuantitativa</t>
        </r>
      </text>
    </comment>
    <comment ref="AM275" authorId="0" shapeId="0" xr:uid="{00000000-0006-0000-0000-000084000000}">
      <text>
        <r>
          <rPr>
            <b/>
            <sz val="9"/>
            <color indexed="81"/>
            <rFont val="Tahoma"/>
            <family val="2"/>
          </rPr>
          <t>ADMSST05:</t>
        </r>
        <r>
          <rPr>
            <sz val="9"/>
            <color indexed="81"/>
            <rFont val="Tahoma"/>
            <family val="2"/>
          </rPr>
          <t xml:space="preserve">
seguimiento valoraciones cuantitativa</t>
        </r>
      </text>
    </comment>
    <comment ref="AY275" authorId="0" shapeId="0" xr:uid="{00000000-0006-0000-0000-000085000000}">
      <text>
        <r>
          <rPr>
            <b/>
            <sz val="9"/>
            <color indexed="81"/>
            <rFont val="Tahoma"/>
            <family val="2"/>
          </rPr>
          <t>ADMSST05:</t>
        </r>
        <r>
          <rPr>
            <sz val="9"/>
            <color indexed="81"/>
            <rFont val="Tahoma"/>
            <family val="2"/>
          </rPr>
          <t xml:space="preserve">
seguimiento valoraciones cuantitativa</t>
        </r>
      </text>
    </comment>
    <comment ref="BJ275" authorId="0" shapeId="0" xr:uid="{00000000-0006-0000-0000-000086000000}">
      <text>
        <r>
          <rPr>
            <b/>
            <sz val="9"/>
            <color indexed="81"/>
            <rFont val="Tahoma"/>
            <family val="2"/>
          </rPr>
          <t>ADMSST05:</t>
        </r>
        <r>
          <rPr>
            <sz val="9"/>
            <color indexed="81"/>
            <rFont val="Tahoma"/>
            <family val="2"/>
          </rPr>
          <t xml:space="preserve">
seguimiento valoraciones cuantitativa</t>
        </r>
      </text>
    </comment>
    <comment ref="W281" authorId="0" shapeId="0" xr:uid="{00000000-0006-0000-0000-000087000000}">
      <text>
        <r>
          <rPr>
            <b/>
            <sz val="9"/>
            <color indexed="81"/>
            <rFont val="Tahoma"/>
            <family val="2"/>
          </rPr>
          <t>ADMSST05:</t>
        </r>
        <r>
          <rPr>
            <sz val="9"/>
            <color indexed="81"/>
            <rFont val="Tahoma"/>
            <family val="2"/>
          </rPr>
          <t xml:space="preserve">
4 marzo obesidad</t>
        </r>
      </text>
    </comment>
    <comment ref="AB281" authorId="0" shapeId="0" xr:uid="{00000000-0006-0000-0000-000088000000}">
      <text>
        <r>
          <rPr>
            <b/>
            <sz val="9"/>
            <color indexed="81"/>
            <rFont val="Tahoma"/>
            <family val="2"/>
          </rPr>
          <t>ADMSST05:</t>
        </r>
        <r>
          <rPr>
            <sz val="9"/>
            <color indexed="81"/>
            <rFont val="Tahoma"/>
            <family val="2"/>
          </rPr>
          <t xml:space="preserve">
salud</t>
        </r>
      </text>
    </comment>
    <comment ref="AH281" authorId="2" shapeId="0" xr:uid="{00000000-0006-0000-0000-000089000000}">
      <text>
        <r>
          <rPr>
            <b/>
            <sz val="9"/>
            <color indexed="81"/>
            <rFont val="Tahoma"/>
            <family val="2"/>
          </rPr>
          <t>admsst05:</t>
        </r>
        <r>
          <rPr>
            <sz val="9"/>
            <color indexed="81"/>
            <rFont val="Tahoma"/>
            <family val="2"/>
          </rPr>
          <t xml:space="preserve">
Hipetrtension </t>
        </r>
      </text>
    </comment>
    <comment ref="AY281" authorId="2" shapeId="0" xr:uid="{00000000-0006-0000-0000-00008A000000}">
      <text>
        <r>
          <rPr>
            <b/>
            <sz val="9"/>
            <color indexed="81"/>
            <rFont val="Tahoma"/>
            <family val="2"/>
          </rPr>
          <t>admsst05:</t>
        </r>
        <r>
          <rPr>
            <sz val="9"/>
            <color indexed="81"/>
            <rFont val="Tahoma"/>
            <family val="2"/>
          </rPr>
          <t xml:space="preserve">
Corazon 29 sep</t>
        </r>
      </text>
    </comment>
    <comment ref="BG281" authorId="2" shapeId="0" xr:uid="{00000000-0006-0000-0000-00008B000000}">
      <text>
        <r>
          <rPr>
            <b/>
            <sz val="9"/>
            <color indexed="81"/>
            <rFont val="Tahoma"/>
            <family val="2"/>
          </rPr>
          <t>admsst05:</t>
        </r>
        <r>
          <rPr>
            <sz val="9"/>
            <color indexed="81"/>
            <rFont val="Tahoma"/>
            <family val="2"/>
          </rPr>
          <t xml:space="preserve">
Diabetes</t>
        </r>
      </text>
    </comment>
    <comment ref="O287" authorId="0" shapeId="0" xr:uid="{00000000-0006-0000-0000-00008C000000}">
      <text>
        <r>
          <rPr>
            <b/>
            <sz val="9"/>
            <color indexed="81"/>
            <rFont val="Tahoma"/>
            <family val="2"/>
          </rPr>
          <t>ADMSST05:</t>
        </r>
        <r>
          <rPr>
            <sz val="9"/>
            <color indexed="81"/>
            <rFont val="Tahoma"/>
            <family val="2"/>
          </rPr>
          <t xml:space="preserve">
VACACIONES ASESOR</t>
        </r>
      </text>
    </comment>
    <comment ref="P287" authorId="0" shapeId="0" xr:uid="{00000000-0006-0000-0000-00008D000000}">
      <text>
        <r>
          <rPr>
            <b/>
            <sz val="9"/>
            <color indexed="81"/>
            <rFont val="Tahoma"/>
            <family val="2"/>
          </rPr>
          <t>ADMSST05:</t>
        </r>
        <r>
          <rPr>
            <sz val="9"/>
            <color indexed="81"/>
            <rFont val="Tahoma"/>
            <family val="2"/>
          </rPr>
          <t xml:space="preserve">
REINTEGRO EL 12 DE ENERO 14 DIAS HABILES DE TRABAJO DEL MES DE ENERO</t>
        </r>
      </text>
    </comment>
    <comment ref="S287" authorId="0" shapeId="0" xr:uid="{00000000-0006-0000-0000-00008E000000}">
      <text>
        <r>
          <rPr>
            <b/>
            <sz val="9"/>
            <color indexed="81"/>
            <rFont val="Tahoma"/>
            <family val="2"/>
          </rPr>
          <t>ADMSST05:</t>
        </r>
        <r>
          <rPr>
            <sz val="9"/>
            <color indexed="81"/>
            <rFont val="Tahoma"/>
            <family val="2"/>
          </rPr>
          <t xml:space="preserve">
31 DE ENERO VACACIONES HASTA EL 20 SE REINTEGRA 21 DE FEBRERO.</t>
        </r>
      </text>
    </comment>
    <comment ref="BL287" authorId="0" shapeId="0" xr:uid="{00000000-0006-0000-0000-00008F000000}">
      <text>
        <r>
          <rPr>
            <b/>
            <sz val="9"/>
            <color indexed="81"/>
            <rFont val="Tahoma"/>
            <family val="2"/>
          </rPr>
          <t>ADMSST05:</t>
        </r>
        <r>
          <rPr>
            <sz val="9"/>
            <color indexed="81"/>
            <rFont val="Tahoma"/>
            <family val="2"/>
          </rPr>
          <t xml:space="preserve">
VACACIONES DEL ASESOR 1</t>
        </r>
      </text>
    </comment>
    <comment ref="Z295" authorId="0" shapeId="0" xr:uid="{00000000-0006-0000-0000-000090000000}">
      <text>
        <r>
          <rPr>
            <b/>
            <sz val="9"/>
            <color indexed="81"/>
            <rFont val="Tahoma"/>
            <family val="2"/>
          </rPr>
          <t xml:space="preserve">ADMSST05 </t>
        </r>
        <r>
          <rPr>
            <sz val="9"/>
            <color indexed="81"/>
            <rFont val="Tahoma"/>
            <family val="2"/>
          </rPr>
          <t>22 DE MARZO SOPORTES DDEL TRIMESTRE</t>
        </r>
      </text>
    </comment>
    <comment ref="AM295" authorId="0" shapeId="0" xr:uid="{00000000-0006-0000-0000-000091000000}">
      <text>
        <r>
          <rPr>
            <b/>
            <sz val="9"/>
            <color indexed="81"/>
            <rFont val="Tahoma"/>
            <family val="2"/>
          </rPr>
          <t>ADMSST05:</t>
        </r>
        <r>
          <rPr>
            <sz val="9"/>
            <color indexed="81"/>
            <rFont val="Tahoma"/>
            <family val="2"/>
          </rPr>
          <t xml:space="preserve">
24 JUNIO SOPORTES DEL TRIMESTRE</t>
        </r>
      </text>
    </comment>
    <comment ref="AY295" authorId="0" shapeId="0" xr:uid="{00000000-0006-0000-0000-000092000000}">
      <text>
        <r>
          <rPr>
            <b/>
            <sz val="9"/>
            <color indexed="81"/>
            <rFont val="Tahoma"/>
            <family val="2"/>
          </rPr>
          <t>ADMSST05:</t>
        </r>
        <r>
          <rPr>
            <sz val="9"/>
            <color indexed="81"/>
            <rFont val="Tahoma"/>
            <family val="2"/>
          </rPr>
          <t xml:space="preserve">
27 DE SEP ENTREGA SOPORTES</t>
        </r>
      </text>
    </comment>
    <comment ref="BJ295" authorId="0" shapeId="0" xr:uid="{00000000-0006-0000-0000-000093000000}">
      <text>
        <r>
          <rPr>
            <b/>
            <sz val="9"/>
            <color indexed="81"/>
            <rFont val="Tahoma"/>
            <family val="2"/>
          </rPr>
          <t>ADMSST05:</t>
        </r>
        <r>
          <rPr>
            <sz val="9"/>
            <color indexed="81"/>
            <rFont val="Tahoma"/>
            <family val="2"/>
          </rPr>
          <t xml:space="preserve">
13 DE DIC ENTREGA SOPORTES</t>
        </r>
      </text>
    </comment>
    <comment ref="Z299" authorId="0" shapeId="0" xr:uid="{00000000-0006-0000-0000-000094000000}">
      <text>
        <r>
          <rPr>
            <b/>
            <sz val="9"/>
            <color indexed="81"/>
            <rFont val="Tahoma"/>
            <family val="2"/>
          </rPr>
          <t>ADMSST05:</t>
        </r>
        <r>
          <rPr>
            <sz val="9"/>
            <color indexed="81"/>
            <rFont val="Tahoma"/>
            <family val="2"/>
          </rPr>
          <t xml:space="preserve">
24 DE MARZO DIA DE LA PREVENCION DE TBC</t>
        </r>
      </text>
    </comment>
    <comment ref="AQ299" authorId="0" shapeId="0" xr:uid="{00000000-0006-0000-0000-000095000000}">
      <text>
        <r>
          <rPr>
            <b/>
            <sz val="9"/>
            <color indexed="81"/>
            <rFont val="Tahoma"/>
            <family val="2"/>
          </rPr>
          <t>ADMSST05:</t>
        </r>
        <r>
          <rPr>
            <sz val="9"/>
            <color indexed="81"/>
            <rFont val="Tahoma"/>
            <family val="2"/>
          </rPr>
          <t xml:space="preserve">
28 de JULIO se conmemora el Día Mundial contra la HEPATITIS, En esta fecha, las autoridades sanitarias visibilizan a las infecciones de tipo viral, causada por el VHB o VHC</t>
        </r>
      </text>
    </comment>
    <comment ref="AZ299" authorId="0" shapeId="0" xr:uid="{00000000-0006-0000-0000-000096000000}">
      <text>
        <r>
          <rPr>
            <b/>
            <sz val="9"/>
            <color indexed="81"/>
            <rFont val="Tahoma"/>
            <family val="2"/>
          </rPr>
          <t>ADMSST05:</t>
        </r>
        <r>
          <rPr>
            <sz val="9"/>
            <color indexed="81"/>
            <rFont val="Tahoma"/>
            <family val="2"/>
          </rPr>
          <t xml:space="preserve">
5 de octubre se conmemora el Día Mundial contra la Meningitis, </t>
        </r>
      </text>
    </comment>
    <comment ref="BB299" authorId="0" shapeId="0" xr:uid="{00000000-0006-0000-0000-000097000000}">
      <text>
        <r>
          <rPr>
            <b/>
            <sz val="9"/>
            <color indexed="81"/>
            <rFont val="Tahoma"/>
            <family val="2"/>
          </rPr>
          <t>ADMSST05:</t>
        </r>
        <r>
          <rPr>
            <sz val="9"/>
            <color indexed="81"/>
            <rFont val="Tahoma"/>
            <family val="2"/>
          </rPr>
          <t xml:space="preserve">
LAVADO DE MANOS</t>
        </r>
      </text>
    </comment>
    <comment ref="BI299" authorId="0" shapeId="0" xr:uid="{00000000-0006-0000-0000-000098000000}">
      <text>
        <r>
          <rPr>
            <b/>
            <sz val="9"/>
            <color indexed="81"/>
            <rFont val="Tahoma"/>
            <family val="2"/>
          </rPr>
          <t>ADMSST05:</t>
        </r>
        <r>
          <rPr>
            <sz val="9"/>
            <color indexed="81"/>
            <rFont val="Tahoma"/>
            <family val="2"/>
          </rPr>
          <t xml:space="preserve">
01 DE DIC PREVENCION VIH</t>
        </r>
      </text>
    </comment>
    <comment ref="O303" authorId="0" shapeId="0" xr:uid="{00000000-0006-0000-0000-000099000000}">
      <text>
        <r>
          <rPr>
            <b/>
            <sz val="9"/>
            <color indexed="81"/>
            <rFont val="Tahoma"/>
            <family val="2"/>
          </rPr>
          <t>ADMSST05:</t>
        </r>
        <r>
          <rPr>
            <sz val="9"/>
            <color indexed="81"/>
            <rFont val="Tahoma"/>
            <family val="2"/>
          </rPr>
          <t xml:space="preserve">
SANDRA MADRID EN VACACIONES DEL   DICIEMBRE 15 HASTA 15 DE ENERO.</t>
        </r>
      </text>
    </comment>
    <comment ref="P303" authorId="0" shapeId="0" xr:uid="{00000000-0006-0000-0000-00009A000000}">
      <text>
        <r>
          <rPr>
            <b/>
            <sz val="9"/>
            <color indexed="81"/>
            <rFont val="Tahoma"/>
            <family val="2"/>
          </rPr>
          <t>ADMSST05:</t>
        </r>
        <r>
          <rPr>
            <sz val="9"/>
            <color indexed="81"/>
            <rFont val="Tahoma"/>
            <family val="2"/>
          </rPr>
          <t xml:space="preserve">
VACACIONES DE 1 ASESOR ANDREA AVELLA, DEL 9 DE ENERO HASTA EL 25 DE ENERO SANDRA MADRID REGRESA DE VACACIONES EL 15 DE ENERO</t>
        </r>
      </text>
    </comment>
    <comment ref="T303" authorId="0" shapeId="0" xr:uid="{00000000-0006-0000-0000-00009B000000}">
      <text>
        <r>
          <rPr>
            <b/>
            <sz val="9"/>
            <color indexed="81"/>
            <rFont val="Tahoma"/>
            <family val="2"/>
          </rPr>
          <t>ADMSST05:</t>
        </r>
        <r>
          <rPr>
            <sz val="9"/>
            <color indexed="81"/>
            <rFont val="Tahoma"/>
            <family val="2"/>
          </rPr>
          <t xml:space="preserve">
REVISION DOCUMENTOS</t>
        </r>
      </text>
    </comment>
    <comment ref="U303" authorId="0" shapeId="0" xr:uid="{00000000-0006-0000-0000-00009C000000}">
      <text>
        <r>
          <rPr>
            <b/>
            <sz val="9"/>
            <color indexed="81"/>
            <rFont val="Tahoma"/>
            <family val="2"/>
          </rPr>
          <t>ADMSST05:</t>
        </r>
        <r>
          <rPr>
            <sz val="9"/>
            <color indexed="81"/>
            <rFont val="Tahoma"/>
            <family val="2"/>
          </rPr>
          <t xml:space="preserve">
REVISION DOCUMENTOS</t>
        </r>
      </text>
    </comment>
    <comment ref="Z303" authorId="0" shapeId="0" xr:uid="{00000000-0006-0000-0000-00009D000000}">
      <text>
        <r>
          <rPr>
            <b/>
            <sz val="9"/>
            <color indexed="81"/>
            <rFont val="Tahoma"/>
            <family val="2"/>
          </rPr>
          <t>ADMSST05:</t>
        </r>
        <r>
          <rPr>
            <sz val="9"/>
            <color indexed="81"/>
            <rFont val="Tahoma"/>
            <family val="2"/>
          </rPr>
          <t xml:space="preserve">
DIAGNOSTICO INICIAL</t>
        </r>
      </text>
    </comment>
    <comment ref="AE303" authorId="0" shapeId="0" xr:uid="{00000000-0006-0000-0000-00009E000000}">
      <text>
        <r>
          <rPr>
            <b/>
            <sz val="9"/>
            <color indexed="81"/>
            <rFont val="Tahoma"/>
            <family val="2"/>
          </rPr>
          <t>ADMSST05:</t>
        </r>
        <r>
          <rPr>
            <sz val="9"/>
            <color indexed="81"/>
            <rFont val="Tahoma"/>
            <family val="2"/>
          </rPr>
          <t xml:space="preserve">
CARACTERIZACION </t>
        </r>
      </text>
    </comment>
    <comment ref="BL303" authorId="0" shapeId="0" xr:uid="{00000000-0006-0000-0000-00009F000000}">
      <text>
        <r>
          <rPr>
            <b/>
            <sz val="9"/>
            <color indexed="81"/>
            <rFont val="Tahoma"/>
            <family val="2"/>
          </rPr>
          <t>ADMSST05:</t>
        </r>
        <r>
          <rPr>
            <sz val="9"/>
            <color indexed="81"/>
            <rFont val="Tahoma"/>
            <family val="2"/>
          </rPr>
          <t xml:space="preserve">
PLAN DE TRABAJO 2025</t>
        </r>
      </text>
    </comment>
    <comment ref="R305" authorId="0" shapeId="0" xr:uid="{00000000-0006-0000-0000-0000A0000000}">
      <text>
        <r>
          <rPr>
            <b/>
            <sz val="9"/>
            <color indexed="81"/>
            <rFont val="Tahoma"/>
            <family val="2"/>
          </rPr>
          <t>ADMSST05:</t>
        </r>
        <r>
          <rPr>
            <sz val="9"/>
            <color indexed="81"/>
            <rFont val="Tahoma"/>
            <family val="2"/>
          </rPr>
          <t xml:space="preserve">
cronograma anual , inspecion sumapaz</t>
        </r>
      </text>
    </comment>
    <comment ref="R307" authorId="0" shapeId="0" xr:uid="{00000000-0006-0000-0000-0000A1000000}">
      <text>
        <r>
          <rPr>
            <b/>
            <sz val="9"/>
            <color indexed="81"/>
            <rFont val="Tahoma"/>
            <family val="2"/>
          </rPr>
          <t>ADMSST05:</t>
        </r>
        <r>
          <rPr>
            <sz val="9"/>
            <color indexed="81"/>
            <rFont val="Tahoma"/>
            <family val="2"/>
          </rPr>
          <t xml:space="preserve">
perfil sd</t>
        </r>
      </text>
    </comment>
    <comment ref="V307" authorId="0" shapeId="0" xr:uid="{00000000-0006-0000-0000-0000A2000000}">
      <text>
        <r>
          <rPr>
            <b/>
            <sz val="9"/>
            <color indexed="81"/>
            <rFont val="Tahoma"/>
            <family val="2"/>
          </rPr>
          <t>ADMSST05:</t>
        </r>
        <r>
          <rPr>
            <sz val="9"/>
            <color indexed="81"/>
            <rFont val="Tahoma"/>
            <family val="2"/>
          </rPr>
          <t xml:space="preserve">
SEGUIMIENTO SINTOMATICOS</t>
        </r>
      </text>
    </comment>
    <comment ref="AK307" authorId="0" shapeId="0" xr:uid="{00000000-0006-0000-0000-0000A3000000}">
      <text>
        <r>
          <rPr>
            <b/>
            <sz val="9"/>
            <color indexed="81"/>
            <rFont val="Tahoma"/>
            <family val="2"/>
          </rPr>
          <t>ADMSST05:</t>
        </r>
        <r>
          <rPr>
            <sz val="9"/>
            <color indexed="81"/>
            <rFont val="Tahoma"/>
            <family val="2"/>
          </rPr>
          <t xml:space="preserve">
CAMPAÑA PREVENTIVA DME</t>
        </r>
      </text>
    </comment>
    <comment ref="Z309" authorId="0" shapeId="0" xr:uid="{00000000-0006-0000-0000-0000A4000000}">
      <text>
        <r>
          <rPr>
            <b/>
            <sz val="9"/>
            <color indexed="81"/>
            <rFont val="Tahoma"/>
            <family val="2"/>
          </rPr>
          <t xml:space="preserve">ADMSST05 </t>
        </r>
        <r>
          <rPr>
            <sz val="9"/>
            <color indexed="81"/>
            <rFont val="Tahoma"/>
            <family val="2"/>
          </rPr>
          <t>22 DE MARZO SOPORTES DEL TRIMESTRE</t>
        </r>
      </text>
    </comment>
    <comment ref="AM309" authorId="0" shapeId="0" xr:uid="{00000000-0006-0000-0000-0000A5000000}">
      <text>
        <r>
          <rPr>
            <b/>
            <sz val="9"/>
            <color indexed="81"/>
            <rFont val="Tahoma"/>
            <family val="2"/>
          </rPr>
          <t>ADMSST05:</t>
        </r>
        <r>
          <rPr>
            <sz val="9"/>
            <color indexed="81"/>
            <rFont val="Tahoma"/>
            <family val="2"/>
          </rPr>
          <t xml:space="preserve">
24 JUNIO SOPORTES DEL TRIMESTRE</t>
        </r>
      </text>
    </comment>
    <comment ref="AY309" authorId="0" shapeId="0" xr:uid="{00000000-0006-0000-0000-0000A6000000}">
      <text>
        <r>
          <rPr>
            <b/>
            <sz val="9"/>
            <color indexed="81"/>
            <rFont val="Tahoma"/>
            <family val="2"/>
          </rPr>
          <t>ADMSST05:</t>
        </r>
        <r>
          <rPr>
            <sz val="9"/>
            <color indexed="81"/>
            <rFont val="Tahoma"/>
            <family val="2"/>
          </rPr>
          <t xml:space="preserve">
27 DE SEP ENTREGA SOPORTES</t>
        </r>
      </text>
    </comment>
    <comment ref="BJ309" authorId="0" shapeId="0" xr:uid="{00000000-0006-0000-0000-0000A7000000}">
      <text>
        <r>
          <rPr>
            <b/>
            <sz val="9"/>
            <color indexed="81"/>
            <rFont val="Tahoma"/>
            <family val="2"/>
          </rPr>
          <t>ADMSST05:</t>
        </r>
        <r>
          <rPr>
            <sz val="9"/>
            <color indexed="81"/>
            <rFont val="Tahoma"/>
            <family val="2"/>
          </rPr>
          <t xml:space="preserve">
13 DE DIC ENTREGA SOPORTES</t>
        </r>
      </text>
    </comment>
    <comment ref="AE319" authorId="2" shapeId="0" xr:uid="{00000000-0006-0000-0000-0000A8000000}">
      <text>
        <r>
          <rPr>
            <b/>
            <sz val="9"/>
            <color indexed="81"/>
            <rFont val="Tahoma"/>
            <family val="2"/>
          </rPr>
          <t>admsst05:</t>
        </r>
        <r>
          <rPr>
            <sz val="9"/>
            <color indexed="81"/>
            <rFont val="Tahoma"/>
            <family val="2"/>
          </rPr>
          <t xml:space="preserve">
TUNAL</t>
        </r>
      </text>
    </comment>
    <comment ref="AJ319" authorId="2" shapeId="0" xr:uid="{00000000-0006-0000-0000-0000A9000000}">
      <text>
        <r>
          <rPr>
            <b/>
            <sz val="9"/>
            <color indexed="81"/>
            <rFont val="Tahoma"/>
            <family val="2"/>
          </rPr>
          <t>admsst05:</t>
        </r>
        <r>
          <rPr>
            <sz val="9"/>
            <color indexed="81"/>
            <rFont val="Tahoma"/>
            <family val="2"/>
          </rPr>
          <t xml:space="preserve">
MEISSEN</t>
        </r>
      </text>
    </comment>
    <comment ref="AO319" authorId="2" shapeId="0" xr:uid="{00000000-0006-0000-0000-0000AA000000}">
      <text>
        <r>
          <rPr>
            <b/>
            <sz val="9"/>
            <color indexed="81"/>
            <rFont val="Tahoma"/>
            <family val="2"/>
          </rPr>
          <t>admsst05
vista hermosa y MI tunjuelito</t>
        </r>
      </text>
    </comment>
    <comment ref="AS319" authorId="2" shapeId="0" xr:uid="{00000000-0006-0000-0000-0000AB000000}">
      <text>
        <r>
          <rPr>
            <b/>
            <sz val="9"/>
            <color indexed="81"/>
            <rFont val="Tahoma"/>
            <family val="2"/>
          </rPr>
          <t>admsst05:</t>
        </r>
        <r>
          <rPr>
            <sz val="9"/>
            <color indexed="81"/>
            <rFont val="Tahoma"/>
            <family val="2"/>
          </rPr>
          <t xml:space="preserve">
MARICHUELA Y SANTA LIBRADA </t>
        </r>
      </text>
    </comment>
    <comment ref="AX319" authorId="2" shapeId="0" xr:uid="{00000000-0006-0000-0000-0000AC000000}">
      <text>
        <r>
          <rPr>
            <b/>
            <sz val="9"/>
            <color indexed="81"/>
            <rFont val="Tahoma"/>
            <family val="2"/>
          </rPr>
          <t>admsst05:</t>
        </r>
        <r>
          <rPr>
            <sz val="9"/>
            <color indexed="81"/>
            <rFont val="Tahoma"/>
            <family val="2"/>
          </rPr>
          <t xml:space="preserve">
Carmen </t>
        </r>
      </text>
    </comment>
    <comment ref="BH319" authorId="2" shapeId="0" xr:uid="{00000000-0006-0000-0000-0000AD000000}">
      <text>
        <r>
          <rPr>
            <b/>
            <sz val="9"/>
            <color indexed="81"/>
            <rFont val="Tahoma"/>
            <family val="2"/>
          </rPr>
          <t>admsst05:PERIAPICALES, BETANIA, DESTINO Y SUMAPAZ-NAZARETH</t>
        </r>
      </text>
    </comment>
    <comment ref="D327" authorId="4" shapeId="0" xr:uid="{00000000-0006-0000-0000-0000AE000000}">
      <text>
        <r>
          <rPr>
            <b/>
            <sz val="9"/>
            <color indexed="81"/>
            <rFont val="Tahoma"/>
            <family val="2"/>
          </rPr>
          <t xml:space="preserve">activiades programadaas </t>
        </r>
      </text>
    </comment>
    <comment ref="V327" authorId="0" shapeId="0" xr:uid="{00000000-0006-0000-0000-0000AF000000}">
      <text>
        <r>
          <rPr>
            <b/>
            <sz val="9"/>
            <color indexed="81"/>
            <rFont val="Tahoma"/>
            <family val="2"/>
          </rPr>
          <t>ADMSST05:</t>
        </r>
        <r>
          <rPr>
            <sz val="9"/>
            <color indexed="81"/>
            <rFont val="Tahoma"/>
            <family val="2"/>
          </rPr>
          <t xml:space="preserve">
TOMA DE PRUEBAS PROCEDIMIENTO</t>
        </r>
      </text>
    </comment>
    <comment ref="AP333" authorId="0" shapeId="0" xr:uid="{00000000-0006-0000-0000-0000B0000000}">
      <text>
        <r>
          <rPr>
            <b/>
            <sz val="9"/>
            <color indexed="81"/>
            <rFont val="Tahoma"/>
            <family val="2"/>
          </rPr>
          <t>ADMSST05:</t>
        </r>
        <r>
          <rPr>
            <sz val="9"/>
            <color indexed="81"/>
            <rFont val="Tahoma"/>
            <family val="2"/>
          </rPr>
          <t xml:space="preserve">
CAMPAÑA DE PROMOCION CE</t>
        </r>
      </text>
    </comment>
    <comment ref="AI339" authorId="0" shapeId="0" xr:uid="{00000000-0006-0000-0000-0000B1000000}">
      <text>
        <r>
          <rPr>
            <b/>
            <sz val="9"/>
            <color indexed="81"/>
            <rFont val="Tahoma"/>
            <family val="2"/>
          </rPr>
          <t>ADMSST05:</t>
        </r>
        <r>
          <rPr>
            <sz val="9"/>
            <color indexed="81"/>
            <rFont val="Tahoma"/>
            <family val="2"/>
          </rPr>
          <t xml:space="preserve">
31 DE MAYO DIA PRVENCION DEL CONSUMO DE TABACO</t>
        </r>
      </text>
    </comment>
    <comment ref="BH339" authorId="0" shapeId="0" xr:uid="{00000000-0006-0000-0000-0000B2000000}">
      <text>
        <r>
          <rPr>
            <b/>
            <sz val="9"/>
            <color indexed="81"/>
            <rFont val="Tahoma"/>
            <family val="2"/>
          </rPr>
          <t>ADMSST05:</t>
        </r>
        <r>
          <rPr>
            <sz val="9"/>
            <color indexed="81"/>
            <rFont val="Tahoma"/>
            <family val="2"/>
          </rPr>
          <t xml:space="preserve">
PREVENCION CONSUMO DE ALCOHOL</t>
        </r>
      </text>
    </comment>
    <comment ref="W345" authorId="0" shapeId="0" xr:uid="{00000000-0006-0000-0000-0000B3000000}">
      <text>
        <r>
          <rPr>
            <b/>
            <sz val="9"/>
            <color indexed="81"/>
            <rFont val="Tahoma"/>
            <family val="2"/>
          </rPr>
          <t>ADMSST05:</t>
        </r>
        <r>
          <rPr>
            <sz val="9"/>
            <color indexed="81"/>
            <rFont val="Tahoma"/>
            <family val="2"/>
          </rPr>
          <t xml:space="preserve">
PROG PR</t>
        </r>
      </text>
    </comment>
    <comment ref="X345" authorId="0" shapeId="0" xr:uid="{00000000-0006-0000-0000-0000B4000000}">
      <text>
        <r>
          <rPr>
            <b/>
            <sz val="9"/>
            <color indexed="81"/>
            <rFont val="Tahoma"/>
            <family val="2"/>
          </rPr>
          <t>ADMSST05:</t>
        </r>
        <r>
          <rPr>
            <sz val="9"/>
            <color indexed="81"/>
            <rFont val="Tahoma"/>
            <family val="2"/>
          </rPr>
          <t xml:space="preserve">
PROG FORM, LAS DOS SEMANAS</t>
        </r>
      </text>
    </comment>
    <comment ref="Y345" authorId="0" shapeId="0" xr:uid="{00000000-0006-0000-0000-0000B5000000}">
      <text>
        <r>
          <rPr>
            <b/>
            <sz val="9"/>
            <color indexed="81"/>
            <rFont val="Tahoma"/>
            <family val="2"/>
          </rPr>
          <t>ADMSST05:</t>
        </r>
        <r>
          <rPr>
            <sz val="9"/>
            <color indexed="81"/>
            <rFont val="Tahoma"/>
            <family val="2"/>
          </rPr>
          <t xml:space="preserve">
FORM</t>
        </r>
      </text>
    </comment>
    <comment ref="S347" authorId="2" shapeId="0" xr:uid="{00000000-0006-0000-0000-0000B6000000}">
      <text>
        <r>
          <rPr>
            <b/>
            <sz val="9"/>
            <color indexed="81"/>
            <rFont val="Tahoma"/>
            <family val="2"/>
          </rPr>
          <t>admsst05:</t>
        </r>
        <r>
          <rPr>
            <sz val="9"/>
            <color indexed="81"/>
            <rFont val="Tahoma"/>
            <family val="2"/>
          </rPr>
          <t xml:space="preserve">
tunal patologia y MORGUE MEISSEN</t>
        </r>
      </text>
    </comment>
    <comment ref="AT347" authorId="0" shapeId="0" xr:uid="{00000000-0006-0000-0000-0000B7000000}">
      <text>
        <r>
          <rPr>
            <b/>
            <sz val="9"/>
            <color indexed="81"/>
            <rFont val="Tahoma"/>
            <family val="2"/>
          </rPr>
          <t>ADMSST05:</t>
        </r>
        <r>
          <rPr>
            <sz val="9"/>
            <color indexed="81"/>
            <rFont val="Tahoma"/>
            <family val="2"/>
          </rPr>
          <t xml:space="preserve">
SALAS DE CIRUGIA TUNAL Y MEISSEN</t>
        </r>
      </text>
    </comment>
    <comment ref="S365" authorId="0" shapeId="0" xr:uid="{00000000-0006-0000-0000-0000B8000000}">
      <text>
        <r>
          <rPr>
            <b/>
            <sz val="9"/>
            <color indexed="81"/>
            <rFont val="Tahoma"/>
            <family val="2"/>
          </rPr>
          <t>ADMSST05:</t>
        </r>
        <r>
          <rPr>
            <sz val="9"/>
            <color indexed="81"/>
            <rFont val="Tahoma"/>
            <family val="2"/>
          </rPr>
          <t xml:space="preserve">
CARACTERIZACION </t>
        </r>
      </text>
    </comment>
    <comment ref="Z365" authorId="0" shapeId="0" xr:uid="{00000000-0006-0000-0000-0000B9000000}">
      <text>
        <r>
          <rPr>
            <b/>
            <sz val="9"/>
            <color indexed="81"/>
            <rFont val="Tahoma"/>
            <family val="2"/>
          </rPr>
          <t>ADMSST05:</t>
        </r>
        <r>
          <rPr>
            <sz val="9"/>
            <color indexed="81"/>
            <rFont val="Tahoma"/>
            <family val="2"/>
          </rPr>
          <t xml:space="preserve">
ANALISIS</t>
        </r>
      </text>
    </comment>
    <comment ref="AM365" authorId="0" shapeId="0" xr:uid="{00000000-0006-0000-0000-0000BA000000}">
      <text>
        <r>
          <rPr>
            <b/>
            <sz val="9"/>
            <color indexed="81"/>
            <rFont val="Tahoma"/>
            <family val="2"/>
          </rPr>
          <t>ADMSST05:</t>
        </r>
        <r>
          <rPr>
            <sz val="9"/>
            <color indexed="81"/>
            <rFont val="Tahoma"/>
            <family val="2"/>
          </rPr>
          <t xml:space="preserve">
ANALISIS</t>
        </r>
      </text>
    </comment>
    <comment ref="AY365" authorId="0" shapeId="0" xr:uid="{00000000-0006-0000-0000-0000BB000000}">
      <text>
        <r>
          <rPr>
            <b/>
            <sz val="9"/>
            <color indexed="81"/>
            <rFont val="Tahoma"/>
            <family val="2"/>
          </rPr>
          <t>ADMSST05:</t>
        </r>
        <r>
          <rPr>
            <sz val="9"/>
            <color indexed="81"/>
            <rFont val="Tahoma"/>
            <family val="2"/>
          </rPr>
          <t xml:space="preserve">
ANALISIS</t>
        </r>
      </text>
    </comment>
    <comment ref="BJ365" authorId="0" shapeId="0" xr:uid="{00000000-0006-0000-0000-0000BC000000}">
      <text>
        <r>
          <rPr>
            <b/>
            <sz val="9"/>
            <color indexed="81"/>
            <rFont val="Tahoma"/>
            <family val="2"/>
          </rPr>
          <t>ADMSST05:</t>
        </r>
        <r>
          <rPr>
            <sz val="9"/>
            <color indexed="81"/>
            <rFont val="Tahoma"/>
            <family val="2"/>
          </rPr>
          <t xml:space="preserve">
ANALISIS</t>
        </r>
      </text>
    </comment>
    <comment ref="Q367" authorId="0" shapeId="0" xr:uid="{00000000-0006-0000-0000-0000BD000000}">
      <text>
        <r>
          <rPr>
            <b/>
            <sz val="9"/>
            <color indexed="81"/>
            <rFont val="Tahoma"/>
            <family val="2"/>
          </rPr>
          <t>ADMSST05:</t>
        </r>
        <r>
          <rPr>
            <sz val="9"/>
            <color indexed="81"/>
            <rFont val="Tahoma"/>
            <family val="2"/>
          </rPr>
          <t xml:space="preserve">
diagnostico de condiciones de salud</t>
        </r>
      </text>
    </comment>
    <comment ref="AB371" authorId="2" shapeId="0" xr:uid="{00000000-0006-0000-0000-0000BE000000}">
      <text>
        <r>
          <rPr>
            <b/>
            <sz val="9"/>
            <color indexed="81"/>
            <rFont val="Tahoma"/>
            <family val="2"/>
          </rPr>
          <t>admsst05:</t>
        </r>
        <r>
          <rPr>
            <sz val="9"/>
            <color indexed="81"/>
            <rFont val="Tahoma"/>
            <family val="2"/>
          </rPr>
          <t xml:space="preserve">
Actualizacion plan maestro</t>
        </r>
      </text>
    </comment>
    <comment ref="AL373" authorId="2" shapeId="0" xr:uid="{00000000-0006-0000-0000-0000BF000000}">
      <text>
        <r>
          <rPr>
            <b/>
            <sz val="9"/>
            <color indexed="81"/>
            <rFont val="Tahoma"/>
            <family val="2"/>
          </rPr>
          <t>admsst05:</t>
        </r>
        <r>
          <rPr>
            <sz val="9"/>
            <color indexed="81"/>
            <rFont val="Tahoma"/>
            <family val="2"/>
          </rPr>
          <t xml:space="preserve">
Matriz Legal</t>
        </r>
      </text>
    </comment>
    <comment ref="BK373" authorId="2" shapeId="0" xr:uid="{00000000-0006-0000-0000-0000C0000000}">
      <text>
        <r>
          <rPr>
            <b/>
            <sz val="9"/>
            <color indexed="81"/>
            <rFont val="Tahoma"/>
            <family val="2"/>
          </rPr>
          <t>admsst05:</t>
        </r>
        <r>
          <rPr>
            <sz val="9"/>
            <color indexed="81"/>
            <rFont val="Tahoma"/>
            <family val="2"/>
          </rPr>
          <t xml:space="preserve">
Matriz legal</t>
        </r>
      </text>
    </comment>
    <comment ref="BK375" authorId="2" shapeId="0" xr:uid="{00000000-0006-0000-0000-0000C1000000}">
      <text>
        <r>
          <rPr>
            <b/>
            <sz val="9"/>
            <color indexed="81"/>
            <rFont val="Tahoma"/>
            <family val="2"/>
          </rPr>
          <t>admsst05:</t>
        </r>
        <r>
          <rPr>
            <sz val="9"/>
            <color indexed="81"/>
            <rFont val="Tahoma"/>
            <family val="2"/>
          </rPr>
          <t xml:space="preserve">
Matriz legal</t>
        </r>
      </text>
    </comment>
    <comment ref="T377" authorId="2" shapeId="0" xr:uid="{00000000-0006-0000-0000-0000C2000000}">
      <text>
        <r>
          <rPr>
            <b/>
            <sz val="9"/>
            <color indexed="81"/>
            <rFont val="Tahoma"/>
            <family val="2"/>
          </rPr>
          <t>admsst05:</t>
        </r>
        <r>
          <rPr>
            <sz val="9"/>
            <color indexed="81"/>
            <rFont val="Tahoma"/>
            <family val="2"/>
          </rPr>
          <t xml:space="preserve">
Danubio</t>
        </r>
      </text>
    </comment>
    <comment ref="U377" authorId="2" shapeId="0" xr:uid="{00000000-0006-0000-0000-0000C3000000}">
      <text>
        <r>
          <rPr>
            <b/>
            <sz val="9"/>
            <color indexed="81"/>
            <rFont val="Tahoma"/>
            <family val="2"/>
          </rPr>
          <t>admsst05:</t>
        </r>
        <r>
          <rPr>
            <sz val="9"/>
            <color indexed="81"/>
            <rFont val="Tahoma"/>
            <family val="2"/>
          </rPr>
          <t xml:space="preserve">
Danubio</t>
        </r>
      </text>
    </comment>
    <comment ref="W377" authorId="2" shapeId="0" xr:uid="{00000000-0006-0000-0000-0000C4000000}">
      <text>
        <r>
          <rPr>
            <b/>
            <sz val="9"/>
            <color indexed="81"/>
            <rFont val="Tahoma"/>
            <family val="2"/>
          </rPr>
          <t>admsst05:</t>
        </r>
        <r>
          <rPr>
            <sz val="9"/>
            <color indexed="81"/>
            <rFont val="Tahoma"/>
            <family val="2"/>
          </rPr>
          <t xml:space="preserve">
Sant Librada</t>
        </r>
      </text>
    </comment>
    <comment ref="X377" authorId="2" shapeId="0" xr:uid="{00000000-0006-0000-0000-0000C5000000}">
      <text>
        <r>
          <rPr>
            <b/>
            <sz val="9"/>
            <color indexed="81"/>
            <rFont val="Tahoma"/>
            <family val="2"/>
          </rPr>
          <t>admsst05:</t>
        </r>
        <r>
          <rPr>
            <sz val="9"/>
            <color indexed="81"/>
            <rFont val="Tahoma"/>
            <family val="2"/>
          </rPr>
          <t xml:space="preserve">
Sant Librada</t>
        </r>
      </text>
    </comment>
    <comment ref="AB377" authorId="2" shapeId="0" xr:uid="{00000000-0006-0000-0000-0000C6000000}">
      <text>
        <r>
          <rPr>
            <b/>
            <sz val="9"/>
            <color indexed="81"/>
            <rFont val="Tahoma"/>
            <family val="2"/>
          </rPr>
          <t>admsst05:Usme</t>
        </r>
      </text>
    </comment>
    <comment ref="AC377" authorId="2" shapeId="0" xr:uid="{00000000-0006-0000-0000-0000C7000000}">
      <text>
        <r>
          <rPr>
            <b/>
            <sz val="9"/>
            <color indexed="81"/>
            <rFont val="Tahoma"/>
            <family val="2"/>
          </rPr>
          <t>admsst05:Usme</t>
        </r>
      </text>
    </comment>
    <comment ref="AG377" authorId="2" shapeId="0" xr:uid="{00000000-0006-0000-0000-0000C8000000}">
      <text>
        <r>
          <rPr>
            <b/>
            <sz val="9"/>
            <color indexed="81"/>
            <rFont val="Tahoma"/>
            <family val="2"/>
          </rPr>
          <t>admsst05:</t>
        </r>
        <r>
          <rPr>
            <sz val="9"/>
            <color indexed="81"/>
            <rFont val="Tahoma"/>
            <family val="2"/>
          </rPr>
          <t xml:space="preserve">
Betania</t>
        </r>
      </text>
    </comment>
    <comment ref="AH377" authorId="2" shapeId="0" xr:uid="{00000000-0006-0000-0000-0000C9000000}">
      <text>
        <r>
          <rPr>
            <b/>
            <sz val="9"/>
            <color indexed="81"/>
            <rFont val="Tahoma"/>
            <family val="2"/>
          </rPr>
          <t>admsst05:</t>
        </r>
        <r>
          <rPr>
            <sz val="9"/>
            <color indexed="81"/>
            <rFont val="Tahoma"/>
            <family val="2"/>
          </rPr>
          <t xml:space="preserve">
Betania</t>
        </r>
      </text>
    </comment>
    <comment ref="AK377" authorId="2" shapeId="0" xr:uid="{00000000-0006-0000-0000-0000CA000000}">
      <text>
        <r>
          <rPr>
            <b/>
            <sz val="9"/>
            <color indexed="81"/>
            <rFont val="Tahoma"/>
            <family val="2"/>
          </rPr>
          <t>admsst05:</t>
        </r>
        <r>
          <rPr>
            <sz val="9"/>
            <color indexed="81"/>
            <rFont val="Tahoma"/>
            <family val="2"/>
          </rPr>
          <t xml:space="preserve">
Marichuela</t>
        </r>
      </text>
    </comment>
    <comment ref="AL377" authorId="2" shapeId="0" xr:uid="{00000000-0006-0000-0000-0000CB000000}">
      <text>
        <r>
          <rPr>
            <b/>
            <sz val="9"/>
            <color indexed="81"/>
            <rFont val="Tahoma"/>
            <family val="2"/>
          </rPr>
          <t>admsst05:</t>
        </r>
        <r>
          <rPr>
            <sz val="9"/>
            <color indexed="81"/>
            <rFont val="Tahoma"/>
            <family val="2"/>
          </rPr>
          <t xml:space="preserve">
Marichuela</t>
        </r>
      </text>
    </comment>
    <comment ref="AO377" authorId="2" shapeId="0" xr:uid="{00000000-0006-0000-0000-0000CC000000}">
      <text>
        <r>
          <rPr>
            <b/>
            <sz val="9"/>
            <color indexed="81"/>
            <rFont val="Tahoma"/>
            <family val="2"/>
          </rPr>
          <t>admsst05:</t>
        </r>
        <r>
          <rPr>
            <sz val="9"/>
            <color indexed="81"/>
            <rFont val="Tahoma"/>
            <family val="2"/>
          </rPr>
          <t xml:space="preserve">
La flora</t>
        </r>
      </text>
    </comment>
    <comment ref="AP377" authorId="2" shapeId="0" xr:uid="{00000000-0006-0000-0000-0000CD000000}">
      <text>
        <r>
          <rPr>
            <b/>
            <sz val="9"/>
            <color indexed="81"/>
            <rFont val="Tahoma"/>
            <family val="2"/>
          </rPr>
          <t>admsst05:</t>
        </r>
        <r>
          <rPr>
            <sz val="9"/>
            <color indexed="81"/>
            <rFont val="Tahoma"/>
            <family val="2"/>
          </rPr>
          <t xml:space="preserve">
La flora</t>
        </r>
      </text>
    </comment>
    <comment ref="AS377" authorId="2" shapeId="0" xr:uid="{00000000-0006-0000-0000-0000CE000000}">
      <text>
        <r>
          <rPr>
            <b/>
            <sz val="9"/>
            <color indexed="81"/>
            <rFont val="Tahoma"/>
            <family val="2"/>
          </rPr>
          <t>admsst05:</t>
        </r>
        <r>
          <rPr>
            <sz val="9"/>
            <color indexed="81"/>
            <rFont val="Tahoma"/>
            <family val="2"/>
          </rPr>
          <t xml:space="preserve">
La reforma</t>
        </r>
      </text>
    </comment>
    <comment ref="AT377" authorId="2" shapeId="0" xr:uid="{00000000-0006-0000-0000-0000CF000000}">
      <text>
        <r>
          <rPr>
            <b/>
            <sz val="9"/>
            <color indexed="81"/>
            <rFont val="Tahoma"/>
            <family val="2"/>
          </rPr>
          <t>admsst05:</t>
        </r>
        <r>
          <rPr>
            <sz val="9"/>
            <color indexed="81"/>
            <rFont val="Tahoma"/>
            <family val="2"/>
          </rPr>
          <t xml:space="preserve">
La reforma</t>
        </r>
      </text>
    </comment>
    <comment ref="AW377" authorId="2" shapeId="0" xr:uid="{00000000-0006-0000-0000-0000D0000000}">
      <text>
        <r>
          <rPr>
            <b/>
            <sz val="9"/>
            <color indexed="81"/>
            <rFont val="Tahoma"/>
            <family val="2"/>
          </rPr>
          <t>admsst05:</t>
        </r>
        <r>
          <rPr>
            <sz val="9"/>
            <color indexed="81"/>
            <rFont val="Tahoma"/>
            <family val="2"/>
          </rPr>
          <t xml:space="preserve">
santa Marta</t>
        </r>
      </text>
    </comment>
    <comment ref="AX377" authorId="2" shapeId="0" xr:uid="{00000000-0006-0000-0000-0000D1000000}">
      <text>
        <r>
          <rPr>
            <b/>
            <sz val="9"/>
            <color indexed="81"/>
            <rFont val="Tahoma"/>
            <family val="2"/>
          </rPr>
          <t>admsst05:</t>
        </r>
        <r>
          <rPr>
            <sz val="9"/>
            <color indexed="81"/>
            <rFont val="Tahoma"/>
            <family val="2"/>
          </rPr>
          <t xml:space="preserve">
santa Marta</t>
        </r>
      </text>
    </comment>
    <comment ref="T379" authorId="2" shapeId="0" xr:uid="{00000000-0006-0000-0000-0000D2000000}">
      <text>
        <r>
          <rPr>
            <b/>
            <sz val="9"/>
            <color indexed="81"/>
            <rFont val="Tahoma"/>
            <family val="2"/>
          </rPr>
          <t>admsst05:</t>
        </r>
        <r>
          <rPr>
            <sz val="9"/>
            <color indexed="81"/>
            <rFont val="Tahoma"/>
            <family val="2"/>
          </rPr>
          <t xml:space="preserve">
Danubio</t>
        </r>
      </text>
    </comment>
    <comment ref="U379" authorId="2" shapeId="0" xr:uid="{00000000-0006-0000-0000-0000D3000000}">
      <text>
        <r>
          <rPr>
            <b/>
            <sz val="9"/>
            <color indexed="81"/>
            <rFont val="Tahoma"/>
            <family val="2"/>
          </rPr>
          <t>admsst05:</t>
        </r>
        <r>
          <rPr>
            <sz val="9"/>
            <color indexed="81"/>
            <rFont val="Tahoma"/>
            <family val="2"/>
          </rPr>
          <t xml:space="preserve">
Danubio</t>
        </r>
      </text>
    </comment>
    <comment ref="W379" authorId="2" shapeId="0" xr:uid="{00000000-0006-0000-0000-0000D4000000}">
      <text>
        <r>
          <rPr>
            <b/>
            <sz val="9"/>
            <color indexed="81"/>
            <rFont val="Tahoma"/>
            <family val="2"/>
          </rPr>
          <t>admsst05:</t>
        </r>
        <r>
          <rPr>
            <sz val="9"/>
            <color indexed="81"/>
            <rFont val="Tahoma"/>
            <family val="2"/>
          </rPr>
          <t xml:space="preserve">
Sant Librada</t>
        </r>
      </text>
    </comment>
    <comment ref="X379" authorId="2" shapeId="0" xr:uid="{00000000-0006-0000-0000-0000D5000000}">
      <text>
        <r>
          <rPr>
            <b/>
            <sz val="9"/>
            <color indexed="81"/>
            <rFont val="Tahoma"/>
            <family val="2"/>
          </rPr>
          <t>admsst05:</t>
        </r>
        <r>
          <rPr>
            <sz val="9"/>
            <color indexed="81"/>
            <rFont val="Tahoma"/>
            <family val="2"/>
          </rPr>
          <t xml:space="preserve">
Sant Librada</t>
        </r>
      </text>
    </comment>
    <comment ref="AB379" authorId="2" shapeId="0" xr:uid="{00000000-0006-0000-0000-0000D6000000}">
      <text>
        <r>
          <rPr>
            <b/>
            <sz val="9"/>
            <color indexed="81"/>
            <rFont val="Tahoma"/>
            <family val="2"/>
          </rPr>
          <t>admsst05:Usme</t>
        </r>
      </text>
    </comment>
    <comment ref="AC379" authorId="2" shapeId="0" xr:uid="{00000000-0006-0000-0000-0000D7000000}">
      <text>
        <r>
          <rPr>
            <b/>
            <sz val="9"/>
            <color indexed="81"/>
            <rFont val="Tahoma"/>
            <family val="2"/>
          </rPr>
          <t>admsst05:Usme</t>
        </r>
      </text>
    </comment>
    <comment ref="AG379" authorId="2" shapeId="0" xr:uid="{00000000-0006-0000-0000-0000D8000000}">
      <text>
        <r>
          <rPr>
            <b/>
            <sz val="9"/>
            <color indexed="81"/>
            <rFont val="Tahoma"/>
            <family val="2"/>
          </rPr>
          <t>admsst05:</t>
        </r>
        <r>
          <rPr>
            <sz val="9"/>
            <color indexed="81"/>
            <rFont val="Tahoma"/>
            <family val="2"/>
          </rPr>
          <t xml:space="preserve">
Betania</t>
        </r>
      </text>
    </comment>
    <comment ref="AH379" authorId="2" shapeId="0" xr:uid="{00000000-0006-0000-0000-0000D9000000}">
      <text>
        <r>
          <rPr>
            <b/>
            <sz val="9"/>
            <color indexed="81"/>
            <rFont val="Tahoma"/>
            <family val="2"/>
          </rPr>
          <t>admsst05:</t>
        </r>
        <r>
          <rPr>
            <sz val="9"/>
            <color indexed="81"/>
            <rFont val="Tahoma"/>
            <family val="2"/>
          </rPr>
          <t xml:space="preserve">
Betania</t>
        </r>
      </text>
    </comment>
    <comment ref="AK379" authorId="2" shapeId="0" xr:uid="{00000000-0006-0000-0000-0000DA000000}">
      <text>
        <r>
          <rPr>
            <b/>
            <sz val="9"/>
            <color indexed="81"/>
            <rFont val="Tahoma"/>
            <family val="2"/>
          </rPr>
          <t>admsst05:</t>
        </r>
        <r>
          <rPr>
            <sz val="9"/>
            <color indexed="81"/>
            <rFont val="Tahoma"/>
            <family val="2"/>
          </rPr>
          <t xml:space="preserve">
Marichuela</t>
        </r>
      </text>
    </comment>
    <comment ref="AL379" authorId="2" shapeId="0" xr:uid="{00000000-0006-0000-0000-0000DB000000}">
      <text>
        <r>
          <rPr>
            <b/>
            <sz val="9"/>
            <color indexed="81"/>
            <rFont val="Tahoma"/>
            <family val="2"/>
          </rPr>
          <t>admsst05:</t>
        </r>
        <r>
          <rPr>
            <sz val="9"/>
            <color indexed="81"/>
            <rFont val="Tahoma"/>
            <family val="2"/>
          </rPr>
          <t xml:space="preserve">
Marichuela</t>
        </r>
      </text>
    </comment>
    <comment ref="AO379" authorId="2" shapeId="0" xr:uid="{00000000-0006-0000-0000-0000DC000000}">
      <text>
        <r>
          <rPr>
            <b/>
            <sz val="9"/>
            <color indexed="81"/>
            <rFont val="Tahoma"/>
            <family val="2"/>
          </rPr>
          <t>admsst05:</t>
        </r>
        <r>
          <rPr>
            <sz val="9"/>
            <color indexed="81"/>
            <rFont val="Tahoma"/>
            <family val="2"/>
          </rPr>
          <t xml:space="preserve">
La flora</t>
        </r>
      </text>
    </comment>
    <comment ref="AP379" authorId="2" shapeId="0" xr:uid="{00000000-0006-0000-0000-0000DD000000}">
      <text>
        <r>
          <rPr>
            <b/>
            <sz val="9"/>
            <color indexed="81"/>
            <rFont val="Tahoma"/>
            <family val="2"/>
          </rPr>
          <t>admsst05:</t>
        </r>
        <r>
          <rPr>
            <sz val="9"/>
            <color indexed="81"/>
            <rFont val="Tahoma"/>
            <family val="2"/>
          </rPr>
          <t xml:space="preserve">
La flora</t>
        </r>
      </text>
    </comment>
    <comment ref="AS379" authorId="2" shapeId="0" xr:uid="{00000000-0006-0000-0000-0000DE000000}">
      <text>
        <r>
          <rPr>
            <b/>
            <sz val="9"/>
            <color indexed="81"/>
            <rFont val="Tahoma"/>
            <family val="2"/>
          </rPr>
          <t>admsst05:</t>
        </r>
        <r>
          <rPr>
            <sz val="9"/>
            <color indexed="81"/>
            <rFont val="Tahoma"/>
            <family val="2"/>
          </rPr>
          <t xml:space="preserve">
La reforma</t>
        </r>
      </text>
    </comment>
    <comment ref="AT379" authorId="2" shapeId="0" xr:uid="{00000000-0006-0000-0000-0000DF000000}">
      <text>
        <r>
          <rPr>
            <b/>
            <sz val="9"/>
            <color indexed="81"/>
            <rFont val="Tahoma"/>
            <family val="2"/>
          </rPr>
          <t>admsst05:</t>
        </r>
        <r>
          <rPr>
            <sz val="9"/>
            <color indexed="81"/>
            <rFont val="Tahoma"/>
            <family val="2"/>
          </rPr>
          <t xml:space="preserve">
La reforma</t>
        </r>
      </text>
    </comment>
    <comment ref="AW379" authorId="2" shapeId="0" xr:uid="{00000000-0006-0000-0000-0000E0000000}">
      <text>
        <r>
          <rPr>
            <b/>
            <sz val="9"/>
            <color indexed="81"/>
            <rFont val="Tahoma"/>
            <family val="2"/>
          </rPr>
          <t>admsst05:</t>
        </r>
        <r>
          <rPr>
            <sz val="9"/>
            <color indexed="81"/>
            <rFont val="Tahoma"/>
            <family val="2"/>
          </rPr>
          <t xml:space="preserve">
santa Marta</t>
        </r>
      </text>
    </comment>
    <comment ref="AX379" authorId="2" shapeId="0" xr:uid="{00000000-0006-0000-0000-0000E1000000}">
      <text>
        <r>
          <rPr>
            <b/>
            <sz val="9"/>
            <color indexed="81"/>
            <rFont val="Tahoma"/>
            <family val="2"/>
          </rPr>
          <t>admsst05:</t>
        </r>
        <r>
          <rPr>
            <sz val="9"/>
            <color indexed="81"/>
            <rFont val="Tahoma"/>
            <family val="2"/>
          </rPr>
          <t xml:space="preserve">
santa Marta</t>
        </r>
      </text>
    </comment>
    <comment ref="Y381" authorId="2" shapeId="0" xr:uid="{00000000-0006-0000-0000-0000E2000000}">
      <text>
        <r>
          <rPr>
            <b/>
            <sz val="9"/>
            <color indexed="81"/>
            <rFont val="Tahoma"/>
            <family val="2"/>
          </rPr>
          <t>admsst05:</t>
        </r>
        <r>
          <rPr>
            <sz val="9"/>
            <color indexed="81"/>
            <rFont val="Tahoma"/>
            <family val="2"/>
          </rPr>
          <t xml:space="preserve">
Candelaria centro Juvenil</t>
        </r>
      </text>
    </comment>
    <comment ref="Z381" authorId="2" shapeId="0" xr:uid="{00000000-0006-0000-0000-0000E3000000}">
      <text>
        <r>
          <rPr>
            <b/>
            <sz val="9"/>
            <color indexed="81"/>
            <rFont val="Tahoma"/>
            <family val="2"/>
          </rPr>
          <t>admsst05:</t>
        </r>
        <r>
          <rPr>
            <sz val="9"/>
            <color indexed="81"/>
            <rFont val="Tahoma"/>
            <family val="2"/>
          </rPr>
          <t xml:space="preserve">
Candelaria centro Juvenil</t>
        </r>
      </text>
    </comment>
    <comment ref="AD381" authorId="2" shapeId="0" xr:uid="{00000000-0006-0000-0000-0000E4000000}">
      <text>
        <r>
          <rPr>
            <b/>
            <sz val="9"/>
            <color indexed="81"/>
            <rFont val="Tahoma"/>
            <family val="2"/>
          </rPr>
          <t>admsst05:</t>
        </r>
        <r>
          <rPr>
            <sz val="9"/>
            <color indexed="81"/>
            <rFont val="Tahoma"/>
            <family val="2"/>
          </rPr>
          <t xml:space="preserve">
Vista Hermosa</t>
        </r>
      </text>
    </comment>
    <comment ref="AE381" authorId="2" shapeId="0" xr:uid="{00000000-0006-0000-0000-0000E5000000}">
      <text>
        <r>
          <rPr>
            <b/>
            <sz val="9"/>
            <color indexed="81"/>
            <rFont val="Tahoma"/>
            <family val="2"/>
          </rPr>
          <t>admsst05:</t>
        </r>
        <r>
          <rPr>
            <sz val="9"/>
            <color indexed="81"/>
            <rFont val="Tahoma"/>
            <family val="2"/>
          </rPr>
          <t xml:space="preserve">
Vista Hermosa</t>
        </r>
      </text>
    </comment>
    <comment ref="AH381" authorId="2" shapeId="0" xr:uid="{00000000-0006-0000-0000-0000E6000000}">
      <text>
        <r>
          <rPr>
            <b/>
            <sz val="9"/>
            <color indexed="81"/>
            <rFont val="Tahoma"/>
            <family val="2"/>
          </rPr>
          <t>admsst05:</t>
        </r>
        <r>
          <rPr>
            <sz val="9"/>
            <color indexed="81"/>
            <rFont val="Tahoma"/>
            <family val="2"/>
          </rPr>
          <t xml:space="preserve">
Meissen</t>
        </r>
      </text>
    </comment>
    <comment ref="AI381" authorId="2" shapeId="0" xr:uid="{00000000-0006-0000-0000-0000E7000000}">
      <text>
        <r>
          <rPr>
            <b/>
            <sz val="9"/>
            <color indexed="81"/>
            <rFont val="Tahoma"/>
            <family val="2"/>
          </rPr>
          <t>admsst05:</t>
        </r>
        <r>
          <rPr>
            <sz val="9"/>
            <color indexed="81"/>
            <rFont val="Tahoma"/>
            <family val="2"/>
          </rPr>
          <t xml:space="preserve">
Meissen</t>
        </r>
      </text>
    </comment>
    <comment ref="AL381" authorId="2" shapeId="0" xr:uid="{00000000-0006-0000-0000-0000E8000000}">
      <text>
        <r>
          <rPr>
            <b/>
            <sz val="9"/>
            <color indexed="81"/>
            <rFont val="Tahoma"/>
            <family val="2"/>
          </rPr>
          <t>admsst05:</t>
        </r>
        <r>
          <rPr>
            <sz val="9"/>
            <color indexed="81"/>
            <rFont val="Tahoma"/>
            <family val="2"/>
          </rPr>
          <t xml:space="preserve">
Sierra Morena</t>
        </r>
      </text>
    </comment>
    <comment ref="AM381" authorId="2" shapeId="0" xr:uid="{00000000-0006-0000-0000-0000E9000000}">
      <text>
        <r>
          <rPr>
            <b/>
            <sz val="9"/>
            <color indexed="81"/>
            <rFont val="Tahoma"/>
            <family val="2"/>
          </rPr>
          <t>admsst05:</t>
        </r>
        <r>
          <rPr>
            <sz val="9"/>
            <color indexed="81"/>
            <rFont val="Tahoma"/>
            <family val="2"/>
          </rPr>
          <t xml:space="preserve">
Sierra Morena</t>
        </r>
      </text>
    </comment>
    <comment ref="AP381" authorId="2" shapeId="0" xr:uid="{00000000-0006-0000-0000-0000EA000000}">
      <text>
        <r>
          <rPr>
            <b/>
            <sz val="9"/>
            <color indexed="81"/>
            <rFont val="Tahoma"/>
            <family val="2"/>
          </rPr>
          <t>admsst05:</t>
        </r>
        <r>
          <rPr>
            <sz val="9"/>
            <color indexed="81"/>
            <rFont val="Tahoma"/>
            <family val="2"/>
          </rPr>
          <t xml:space="preserve">
Candelaria Administrativa</t>
        </r>
      </text>
    </comment>
    <comment ref="AQ381" authorId="2" shapeId="0" xr:uid="{00000000-0006-0000-0000-0000EB000000}">
      <text>
        <r>
          <rPr>
            <b/>
            <sz val="9"/>
            <color indexed="81"/>
            <rFont val="Tahoma"/>
            <family val="2"/>
          </rPr>
          <t>admsst05:</t>
        </r>
        <r>
          <rPr>
            <sz val="9"/>
            <color indexed="81"/>
            <rFont val="Tahoma"/>
            <family val="2"/>
          </rPr>
          <t xml:space="preserve">
Candelaria Administrativa</t>
        </r>
      </text>
    </comment>
    <comment ref="AT381" authorId="2" shapeId="0" xr:uid="{00000000-0006-0000-0000-0000EC000000}">
      <text>
        <r>
          <rPr>
            <b/>
            <sz val="9"/>
            <color indexed="81"/>
            <rFont val="Tahoma"/>
            <family val="2"/>
          </rPr>
          <t>admsst05:</t>
        </r>
        <r>
          <rPr>
            <sz val="9"/>
            <color indexed="81"/>
            <rFont val="Tahoma"/>
            <family val="2"/>
          </rPr>
          <t xml:space="preserve">
Jerusalen </t>
        </r>
      </text>
    </comment>
    <comment ref="AU381" authorId="2" shapeId="0" xr:uid="{00000000-0006-0000-0000-0000ED000000}">
      <text>
        <r>
          <rPr>
            <b/>
            <sz val="9"/>
            <color indexed="81"/>
            <rFont val="Tahoma"/>
            <family val="2"/>
          </rPr>
          <t>admsst05:</t>
        </r>
        <r>
          <rPr>
            <sz val="9"/>
            <color indexed="81"/>
            <rFont val="Tahoma"/>
            <family val="2"/>
          </rPr>
          <t xml:space="preserve">
Jerusalen </t>
        </r>
      </text>
    </comment>
    <comment ref="AX381" authorId="2" shapeId="0" xr:uid="{00000000-0006-0000-0000-0000EE000000}">
      <text>
        <r>
          <rPr>
            <b/>
            <sz val="9"/>
            <color indexed="81"/>
            <rFont val="Tahoma"/>
            <family val="2"/>
          </rPr>
          <t>admsst05:</t>
        </r>
        <r>
          <rPr>
            <sz val="9"/>
            <color indexed="81"/>
            <rFont val="Tahoma"/>
            <family val="2"/>
          </rPr>
          <t xml:space="preserve">
La estrella</t>
        </r>
      </text>
    </comment>
    <comment ref="AY381" authorId="2" shapeId="0" xr:uid="{00000000-0006-0000-0000-0000EF000000}">
      <text>
        <r>
          <rPr>
            <b/>
            <sz val="9"/>
            <color indexed="81"/>
            <rFont val="Tahoma"/>
            <family val="2"/>
          </rPr>
          <t>admsst05:</t>
        </r>
        <r>
          <rPr>
            <sz val="9"/>
            <color indexed="81"/>
            <rFont val="Tahoma"/>
            <family val="2"/>
          </rPr>
          <t xml:space="preserve">
La estrella</t>
        </r>
      </text>
    </comment>
    <comment ref="BB381" authorId="2" shapeId="0" xr:uid="{00000000-0006-0000-0000-0000F0000000}">
      <text>
        <r>
          <rPr>
            <b/>
            <sz val="9"/>
            <color indexed="81"/>
            <rFont val="Tahoma"/>
            <family val="2"/>
          </rPr>
          <t>admsst05:</t>
        </r>
        <r>
          <rPr>
            <sz val="9"/>
            <color indexed="81"/>
            <rFont val="Tahoma"/>
            <family val="2"/>
          </rPr>
          <t xml:space="preserve">
Limonar</t>
        </r>
      </text>
    </comment>
    <comment ref="BC381" authorId="2" shapeId="0" xr:uid="{00000000-0006-0000-0000-0000F1000000}">
      <text>
        <r>
          <rPr>
            <b/>
            <sz val="9"/>
            <color indexed="81"/>
            <rFont val="Tahoma"/>
            <family val="2"/>
          </rPr>
          <t>admsst05:</t>
        </r>
        <r>
          <rPr>
            <sz val="9"/>
            <color indexed="81"/>
            <rFont val="Tahoma"/>
            <family val="2"/>
          </rPr>
          <t xml:space="preserve">
Limonar</t>
        </r>
      </text>
    </comment>
    <comment ref="BG381" authorId="2" shapeId="0" xr:uid="{00000000-0006-0000-0000-0000F2000000}">
      <text>
        <r>
          <rPr>
            <b/>
            <sz val="9"/>
            <color indexed="81"/>
            <rFont val="Tahoma"/>
            <family val="2"/>
          </rPr>
          <t>admsst05:</t>
        </r>
        <r>
          <rPr>
            <sz val="9"/>
            <color indexed="81"/>
            <rFont val="Tahoma"/>
            <family val="2"/>
          </rPr>
          <t xml:space="preserve">
Casa de Teja</t>
        </r>
      </text>
    </comment>
    <comment ref="BH381" authorId="2" shapeId="0" xr:uid="{00000000-0006-0000-0000-0000F3000000}">
      <text>
        <r>
          <rPr>
            <b/>
            <sz val="9"/>
            <color indexed="81"/>
            <rFont val="Tahoma"/>
            <family val="2"/>
          </rPr>
          <t>admsst05:</t>
        </r>
        <r>
          <rPr>
            <sz val="9"/>
            <color indexed="81"/>
            <rFont val="Tahoma"/>
            <family val="2"/>
          </rPr>
          <t xml:space="preserve">
Casa de Teja</t>
        </r>
      </text>
    </comment>
    <comment ref="R383" authorId="2" shapeId="0" xr:uid="{00000000-0006-0000-0000-0000F4000000}">
      <text>
        <r>
          <rPr>
            <b/>
            <sz val="9"/>
            <color indexed="81"/>
            <rFont val="Tahoma"/>
            <family val="2"/>
          </rPr>
          <t>admsst05:</t>
        </r>
        <r>
          <rPr>
            <sz val="9"/>
            <color indexed="81"/>
            <rFont val="Tahoma"/>
            <family val="2"/>
          </rPr>
          <t xml:space="preserve">
Formato</t>
        </r>
      </text>
    </comment>
    <comment ref="Z383" authorId="2" shapeId="0" xr:uid="{00000000-0006-0000-0000-0000F5000000}">
      <text>
        <r>
          <rPr>
            <b/>
            <sz val="9"/>
            <color indexed="81"/>
            <rFont val="Tahoma"/>
            <family val="2"/>
          </rPr>
          <t>admsst05:</t>
        </r>
        <r>
          <rPr>
            <sz val="9"/>
            <color indexed="81"/>
            <rFont val="Tahoma"/>
            <family val="2"/>
          </rPr>
          <t xml:space="preserve">
Capacitacion (Marcela)</t>
        </r>
      </text>
    </comment>
    <comment ref="AE383" authorId="2" shapeId="0" xr:uid="{00000000-0006-0000-0000-0000F6000000}">
      <text>
        <r>
          <rPr>
            <b/>
            <sz val="9"/>
            <color indexed="81"/>
            <rFont val="Tahoma"/>
            <family val="2"/>
          </rPr>
          <t>admsst05:</t>
        </r>
        <r>
          <rPr>
            <sz val="9"/>
            <color indexed="81"/>
            <rFont val="Tahoma"/>
            <family val="2"/>
          </rPr>
          <t xml:space="preserve">
Tunal</t>
        </r>
      </text>
    </comment>
    <comment ref="AI383" authorId="2" shapeId="0" xr:uid="{00000000-0006-0000-0000-0000F7000000}">
      <text>
        <r>
          <rPr>
            <b/>
            <sz val="9"/>
            <color indexed="81"/>
            <rFont val="Tahoma"/>
            <family val="2"/>
          </rPr>
          <t>admsst05:</t>
        </r>
        <r>
          <rPr>
            <sz val="9"/>
            <color indexed="81"/>
            <rFont val="Tahoma"/>
            <family val="2"/>
          </rPr>
          <t xml:space="preserve">
Danubio</t>
        </r>
      </text>
    </comment>
    <comment ref="AM383" authorId="2" shapeId="0" xr:uid="{00000000-0006-0000-0000-0000F8000000}">
      <text>
        <r>
          <rPr>
            <b/>
            <sz val="9"/>
            <color indexed="81"/>
            <rFont val="Tahoma"/>
            <family val="2"/>
          </rPr>
          <t>admsst05:</t>
        </r>
        <r>
          <rPr>
            <sz val="9"/>
            <color indexed="81"/>
            <rFont val="Tahoma"/>
            <family val="2"/>
          </rPr>
          <t xml:space="preserve">
Vista hermosa</t>
        </r>
      </text>
    </comment>
    <comment ref="AQ383" authorId="2" shapeId="0" xr:uid="{00000000-0006-0000-0000-0000F9000000}">
      <text>
        <r>
          <rPr>
            <b/>
            <sz val="9"/>
            <color indexed="81"/>
            <rFont val="Tahoma"/>
            <family val="2"/>
          </rPr>
          <t>admsst05:</t>
        </r>
        <r>
          <rPr>
            <sz val="9"/>
            <color indexed="81"/>
            <rFont val="Tahoma"/>
            <family val="2"/>
          </rPr>
          <t xml:space="preserve">
San Juan y nazareth</t>
        </r>
      </text>
    </comment>
    <comment ref="AU383" authorId="2" shapeId="0" xr:uid="{00000000-0006-0000-0000-0000FA000000}">
      <text>
        <r>
          <rPr>
            <b/>
            <sz val="9"/>
            <color indexed="81"/>
            <rFont val="Tahoma"/>
            <family val="2"/>
          </rPr>
          <t>admsst05:</t>
        </r>
        <r>
          <rPr>
            <sz val="9"/>
            <color indexed="81"/>
            <rFont val="Tahoma"/>
            <family val="2"/>
          </rPr>
          <t xml:space="preserve">
Pasquilla y Mochuelo</t>
        </r>
      </text>
    </comment>
    <comment ref="AY383" authorId="2" shapeId="0" xr:uid="{00000000-0006-0000-0000-0000FB000000}">
      <text>
        <r>
          <rPr>
            <b/>
            <sz val="9"/>
            <color indexed="81"/>
            <rFont val="Tahoma"/>
            <family val="2"/>
          </rPr>
          <t>admsst05:</t>
        </r>
        <r>
          <rPr>
            <sz val="9"/>
            <color indexed="81"/>
            <rFont val="Tahoma"/>
            <family val="2"/>
          </rPr>
          <t xml:space="preserve">
Destino</t>
        </r>
      </text>
    </comment>
    <comment ref="BC383" authorId="2" shapeId="0" xr:uid="{00000000-0006-0000-0000-0000FC000000}">
      <text>
        <r>
          <rPr>
            <b/>
            <sz val="9"/>
            <color indexed="81"/>
            <rFont val="Tahoma"/>
            <family val="2"/>
          </rPr>
          <t>admsst05:</t>
        </r>
        <r>
          <rPr>
            <sz val="9"/>
            <color indexed="81"/>
            <rFont val="Tahoma"/>
            <family val="2"/>
          </rPr>
          <t xml:space="preserve">
Candelaria la Nueva</t>
        </r>
      </text>
    </comment>
    <comment ref="Q389" authorId="2" shapeId="0" xr:uid="{00000000-0006-0000-0000-0000FD000000}">
      <text>
        <r>
          <rPr>
            <b/>
            <sz val="9"/>
            <color indexed="81"/>
            <rFont val="Tahoma"/>
            <family val="2"/>
          </rPr>
          <t>admsst05:</t>
        </r>
        <r>
          <rPr>
            <sz val="9"/>
            <color indexed="81"/>
            <rFont val="Tahoma"/>
            <family val="2"/>
          </rPr>
          <t xml:space="preserve">
Documentacion plan de capacitaciones</t>
        </r>
      </text>
    </comment>
    <comment ref="S389" authorId="2" shapeId="0" xr:uid="{00000000-0006-0000-0000-0000FE000000}">
      <text>
        <r>
          <rPr>
            <b/>
            <sz val="9"/>
            <color indexed="81"/>
            <rFont val="Tahoma"/>
            <family val="2"/>
          </rPr>
          <t>admsst05:</t>
        </r>
        <r>
          <rPr>
            <sz val="9"/>
            <color indexed="81"/>
            <rFont val="Tahoma"/>
            <family val="2"/>
          </rPr>
          <t xml:space="preserve">
Diseño Metodologia </t>
        </r>
      </text>
    </comment>
    <comment ref="AD393" authorId="2" shapeId="0" xr:uid="{00000000-0006-0000-0000-0000FF000000}">
      <text>
        <r>
          <rPr>
            <b/>
            <sz val="9"/>
            <color indexed="81"/>
            <rFont val="Tahoma"/>
            <family val="2"/>
          </rPr>
          <t>admsst05:</t>
        </r>
        <r>
          <rPr>
            <sz val="9"/>
            <color indexed="81"/>
            <rFont val="Tahoma"/>
            <family val="2"/>
          </rPr>
          <t xml:space="preserve">
Actualizacion resolucion </t>
        </r>
      </text>
    </comment>
    <comment ref="AQ393" authorId="2" shapeId="0" xr:uid="{00000000-0006-0000-0000-000000010000}">
      <text>
        <r>
          <rPr>
            <b/>
            <sz val="9"/>
            <color indexed="81"/>
            <rFont val="Tahoma"/>
            <family val="2"/>
          </rPr>
          <t>admsst05:</t>
        </r>
        <r>
          <rPr>
            <sz val="9"/>
            <color indexed="81"/>
            <rFont val="Tahoma"/>
            <family val="2"/>
          </rPr>
          <t xml:space="preserve">
ISH</t>
        </r>
      </text>
    </comment>
    <comment ref="BD393" authorId="2" shapeId="0" xr:uid="{00000000-0006-0000-0000-000001010000}">
      <text>
        <r>
          <rPr>
            <b/>
            <sz val="9"/>
            <color indexed="81"/>
            <rFont val="Tahoma"/>
            <family val="2"/>
          </rPr>
          <t>admsst05:</t>
        </r>
        <r>
          <rPr>
            <sz val="9"/>
            <color indexed="81"/>
            <rFont val="Tahoma"/>
            <family val="2"/>
          </rPr>
          <t xml:space="preserve">
ISH</t>
        </r>
      </text>
    </comment>
    <comment ref="P395" authorId="2" shapeId="0" xr:uid="{00000000-0006-0000-0000-000002010000}">
      <text>
        <r>
          <rPr>
            <b/>
            <sz val="9"/>
            <color indexed="81"/>
            <rFont val="Tahoma"/>
            <family val="2"/>
          </rPr>
          <t>admsst05:</t>
        </r>
        <r>
          <rPr>
            <sz val="9"/>
            <color indexed="81"/>
            <rFont val="Tahoma"/>
            <family val="2"/>
          </rPr>
          <t xml:space="preserve">
Plan de trabajo</t>
        </r>
      </text>
    </comment>
    <comment ref="AE395" authorId="2" shapeId="0" xr:uid="{00000000-0006-0000-0000-000003010000}">
      <text>
        <r>
          <rPr>
            <b/>
            <sz val="9"/>
            <color indexed="81"/>
            <rFont val="Tahoma"/>
            <family val="2"/>
          </rPr>
          <t>admsst05:</t>
        </r>
        <r>
          <rPr>
            <sz val="9"/>
            <color indexed="81"/>
            <rFont val="Tahoma"/>
            <family val="2"/>
          </rPr>
          <t xml:space="preserve">
Acualizacion Resolucion </t>
        </r>
      </text>
    </comment>
    <comment ref="AL395" authorId="2" shapeId="0" xr:uid="{00000000-0006-0000-0000-000004010000}">
      <text>
        <r>
          <rPr>
            <b/>
            <sz val="9"/>
            <color indexed="81"/>
            <rFont val="Tahoma"/>
            <family val="2"/>
          </rPr>
          <t>admsst05:</t>
        </r>
        <r>
          <rPr>
            <sz val="9"/>
            <color indexed="81"/>
            <rFont val="Tahoma"/>
            <family val="2"/>
          </rPr>
          <t xml:space="preserve">
Seguimiento plan de trabajo </t>
        </r>
      </text>
    </comment>
    <comment ref="BL395" authorId="2" shapeId="0" xr:uid="{00000000-0006-0000-0000-000005010000}">
      <text>
        <r>
          <rPr>
            <b/>
            <sz val="9"/>
            <color indexed="81"/>
            <rFont val="Tahoma"/>
            <family val="2"/>
          </rPr>
          <t>admsst05:</t>
        </r>
        <r>
          <rPr>
            <sz val="9"/>
            <color indexed="81"/>
            <rFont val="Tahoma"/>
            <family val="2"/>
          </rPr>
          <t xml:space="preserve">
Seguimiento plan de trabajo </t>
        </r>
      </text>
    </comment>
    <comment ref="U401" authorId="2" shapeId="0" xr:uid="{00000000-0006-0000-0000-000006010000}">
      <text>
        <r>
          <rPr>
            <b/>
            <sz val="9"/>
            <color indexed="81"/>
            <rFont val="Tahoma"/>
            <family val="2"/>
          </rPr>
          <t>admsst05:</t>
        </r>
        <r>
          <rPr>
            <sz val="9"/>
            <color indexed="81"/>
            <rFont val="Tahoma"/>
            <family val="2"/>
          </rPr>
          <t xml:space="preserve">
Elaboracion estrategia 1</t>
        </r>
      </text>
    </comment>
    <comment ref="V401" authorId="2" shapeId="0" xr:uid="{00000000-0006-0000-0000-000007010000}">
      <text>
        <r>
          <rPr>
            <b/>
            <sz val="9"/>
            <color indexed="81"/>
            <rFont val="Tahoma"/>
            <family val="2"/>
          </rPr>
          <t>admsst05:</t>
        </r>
        <r>
          <rPr>
            <sz val="9"/>
            <color indexed="81"/>
            <rFont val="Tahoma"/>
            <family val="2"/>
          </rPr>
          <t xml:space="preserve">
Lazamiento estrategia 1</t>
        </r>
      </text>
    </comment>
    <comment ref="Y401" authorId="2" shapeId="0" xr:uid="{00000000-0006-0000-0000-000008010000}">
      <text>
        <r>
          <rPr>
            <b/>
            <sz val="9"/>
            <color indexed="81"/>
            <rFont val="Tahoma"/>
            <family val="2"/>
          </rPr>
          <t>admsst05:</t>
        </r>
        <r>
          <rPr>
            <sz val="9"/>
            <color indexed="81"/>
            <rFont val="Tahoma"/>
            <family val="2"/>
          </rPr>
          <t xml:space="preserve">
Elaboracion estrategia 2</t>
        </r>
      </text>
    </comment>
    <comment ref="Z401" authorId="2" shapeId="0" xr:uid="{00000000-0006-0000-0000-000009010000}">
      <text>
        <r>
          <rPr>
            <b/>
            <sz val="9"/>
            <color indexed="81"/>
            <rFont val="Tahoma"/>
            <family val="2"/>
          </rPr>
          <t>admsst05:</t>
        </r>
        <r>
          <rPr>
            <sz val="9"/>
            <color indexed="81"/>
            <rFont val="Tahoma"/>
            <family val="2"/>
          </rPr>
          <t xml:space="preserve">
Lanzamiento estrategia 2</t>
        </r>
      </text>
    </comment>
    <comment ref="AD401" authorId="2" shapeId="0" xr:uid="{00000000-0006-0000-0000-00000A010000}">
      <text>
        <r>
          <rPr>
            <b/>
            <sz val="9"/>
            <color indexed="81"/>
            <rFont val="Tahoma"/>
            <family val="2"/>
          </rPr>
          <t>admsst05:</t>
        </r>
        <r>
          <rPr>
            <sz val="9"/>
            <color indexed="81"/>
            <rFont val="Tahoma"/>
            <family val="2"/>
          </rPr>
          <t xml:space="preserve">
Elaboracion estrategia 3</t>
        </r>
      </text>
    </comment>
    <comment ref="AE401" authorId="2" shapeId="0" xr:uid="{00000000-0006-0000-0000-00000B010000}">
      <text>
        <r>
          <rPr>
            <b/>
            <sz val="9"/>
            <color indexed="81"/>
            <rFont val="Tahoma"/>
            <family val="2"/>
          </rPr>
          <t>admsst05:</t>
        </r>
        <r>
          <rPr>
            <sz val="9"/>
            <color indexed="81"/>
            <rFont val="Tahoma"/>
            <family val="2"/>
          </rPr>
          <t xml:space="preserve">
Lanzamiento estrategia 3</t>
        </r>
      </text>
    </comment>
    <comment ref="AH401" authorId="2" shapeId="0" xr:uid="{00000000-0006-0000-0000-00000C010000}">
      <text>
        <r>
          <rPr>
            <b/>
            <sz val="9"/>
            <color indexed="81"/>
            <rFont val="Tahoma"/>
            <family val="2"/>
          </rPr>
          <t>admsst05:</t>
        </r>
        <r>
          <rPr>
            <sz val="9"/>
            <color indexed="81"/>
            <rFont val="Tahoma"/>
            <family val="2"/>
          </rPr>
          <t xml:space="preserve">
Elaboracion estrategia 4</t>
        </r>
      </text>
    </comment>
    <comment ref="AI401" authorId="2" shapeId="0" xr:uid="{00000000-0006-0000-0000-00000D010000}">
      <text>
        <r>
          <rPr>
            <b/>
            <sz val="9"/>
            <color indexed="81"/>
            <rFont val="Tahoma"/>
            <family val="2"/>
          </rPr>
          <t>admsst05:</t>
        </r>
        <r>
          <rPr>
            <sz val="9"/>
            <color indexed="81"/>
            <rFont val="Tahoma"/>
            <family val="2"/>
          </rPr>
          <t xml:space="preserve">
Lanzamiento estrategia 4</t>
        </r>
      </text>
    </comment>
    <comment ref="AL401" authorId="2" shapeId="0" xr:uid="{00000000-0006-0000-0000-00000E010000}">
      <text>
        <r>
          <rPr>
            <b/>
            <sz val="9"/>
            <color indexed="81"/>
            <rFont val="Tahoma"/>
            <family val="2"/>
          </rPr>
          <t>admsst05:</t>
        </r>
        <r>
          <rPr>
            <sz val="9"/>
            <color indexed="81"/>
            <rFont val="Tahoma"/>
            <family val="2"/>
          </rPr>
          <t xml:space="preserve">
Elaboracion estrategia 5</t>
        </r>
      </text>
    </comment>
    <comment ref="AM401" authorId="2" shapeId="0" xr:uid="{00000000-0006-0000-0000-00000F010000}">
      <text>
        <r>
          <rPr>
            <b/>
            <sz val="9"/>
            <color indexed="81"/>
            <rFont val="Tahoma"/>
            <family val="2"/>
          </rPr>
          <t>admsst05:</t>
        </r>
        <r>
          <rPr>
            <sz val="9"/>
            <color indexed="81"/>
            <rFont val="Tahoma"/>
            <family val="2"/>
          </rPr>
          <t xml:space="preserve">
Lanzamiento estrategia 5</t>
        </r>
      </text>
    </comment>
    <comment ref="AP401" authorId="2" shapeId="0" xr:uid="{00000000-0006-0000-0000-000010010000}">
      <text>
        <r>
          <rPr>
            <b/>
            <sz val="9"/>
            <color indexed="81"/>
            <rFont val="Tahoma"/>
            <family val="2"/>
          </rPr>
          <t>admsst05:</t>
        </r>
        <r>
          <rPr>
            <sz val="9"/>
            <color indexed="81"/>
            <rFont val="Tahoma"/>
            <family val="2"/>
          </rPr>
          <t xml:space="preserve">
Elaboracion estrategia 6</t>
        </r>
      </text>
    </comment>
    <comment ref="AQ401" authorId="2" shapeId="0" xr:uid="{00000000-0006-0000-0000-000011010000}">
      <text>
        <r>
          <rPr>
            <b/>
            <sz val="9"/>
            <color indexed="81"/>
            <rFont val="Tahoma"/>
            <family val="2"/>
          </rPr>
          <t>admsst05:</t>
        </r>
        <r>
          <rPr>
            <sz val="9"/>
            <color indexed="81"/>
            <rFont val="Tahoma"/>
            <family val="2"/>
          </rPr>
          <t xml:space="preserve">
Lanzamiento estrategia 6</t>
        </r>
      </text>
    </comment>
    <comment ref="AT401" authorId="2" shapeId="0" xr:uid="{00000000-0006-0000-0000-000012010000}">
      <text>
        <r>
          <rPr>
            <b/>
            <sz val="9"/>
            <color indexed="81"/>
            <rFont val="Tahoma"/>
            <family val="2"/>
          </rPr>
          <t>admsst05:</t>
        </r>
        <r>
          <rPr>
            <sz val="9"/>
            <color indexed="81"/>
            <rFont val="Tahoma"/>
            <family val="2"/>
          </rPr>
          <t xml:space="preserve">
Elaboracion estrategia 7</t>
        </r>
      </text>
    </comment>
    <comment ref="AU401" authorId="2" shapeId="0" xr:uid="{00000000-0006-0000-0000-000013010000}">
      <text>
        <r>
          <rPr>
            <b/>
            <sz val="9"/>
            <color indexed="81"/>
            <rFont val="Tahoma"/>
            <family val="2"/>
          </rPr>
          <t>admsst05:</t>
        </r>
        <r>
          <rPr>
            <sz val="9"/>
            <color indexed="81"/>
            <rFont val="Tahoma"/>
            <family val="2"/>
          </rPr>
          <t xml:space="preserve">
Lanzamiento estrategia 7</t>
        </r>
      </text>
    </comment>
    <comment ref="AX401" authorId="2" shapeId="0" xr:uid="{00000000-0006-0000-0000-000014010000}">
      <text>
        <r>
          <rPr>
            <b/>
            <sz val="9"/>
            <color indexed="81"/>
            <rFont val="Tahoma"/>
            <family val="2"/>
          </rPr>
          <t>admsst05:</t>
        </r>
        <r>
          <rPr>
            <sz val="9"/>
            <color indexed="81"/>
            <rFont val="Tahoma"/>
            <family val="2"/>
          </rPr>
          <t xml:space="preserve">
Elaboracion estrategia 8</t>
        </r>
      </text>
    </comment>
    <comment ref="AY401" authorId="2" shapeId="0" xr:uid="{00000000-0006-0000-0000-000015010000}">
      <text>
        <r>
          <rPr>
            <b/>
            <sz val="9"/>
            <color indexed="81"/>
            <rFont val="Tahoma"/>
            <family val="2"/>
          </rPr>
          <t>admsst05:</t>
        </r>
        <r>
          <rPr>
            <sz val="9"/>
            <color indexed="81"/>
            <rFont val="Tahoma"/>
            <family val="2"/>
          </rPr>
          <t xml:space="preserve">
Lanzamiento estrategia 8</t>
        </r>
      </text>
    </comment>
    <comment ref="BC401" authorId="2" shapeId="0" xr:uid="{00000000-0006-0000-0000-000016010000}">
      <text>
        <r>
          <rPr>
            <b/>
            <sz val="9"/>
            <color indexed="81"/>
            <rFont val="Tahoma"/>
            <family val="2"/>
          </rPr>
          <t>admsst05:</t>
        </r>
        <r>
          <rPr>
            <sz val="9"/>
            <color indexed="81"/>
            <rFont val="Tahoma"/>
            <family val="2"/>
          </rPr>
          <t xml:space="preserve">
Elaboracion estrategia 9</t>
        </r>
      </text>
    </comment>
    <comment ref="BD401" authorId="2" shapeId="0" xr:uid="{00000000-0006-0000-0000-000017010000}">
      <text>
        <r>
          <rPr>
            <b/>
            <sz val="9"/>
            <color indexed="81"/>
            <rFont val="Tahoma"/>
            <family val="2"/>
          </rPr>
          <t>admsst05:</t>
        </r>
        <r>
          <rPr>
            <sz val="9"/>
            <color indexed="81"/>
            <rFont val="Tahoma"/>
            <family val="2"/>
          </rPr>
          <t xml:space="preserve">
Lanzamiento estrategia 9</t>
        </r>
      </text>
    </comment>
    <comment ref="BG401" authorId="2" shapeId="0" xr:uid="{00000000-0006-0000-0000-000018010000}">
      <text>
        <r>
          <rPr>
            <b/>
            <sz val="9"/>
            <color indexed="81"/>
            <rFont val="Tahoma"/>
            <family val="2"/>
          </rPr>
          <t>admsst05:</t>
        </r>
        <r>
          <rPr>
            <sz val="9"/>
            <color indexed="81"/>
            <rFont val="Tahoma"/>
            <family val="2"/>
          </rPr>
          <t xml:space="preserve">
Elaboracion estrategia 10</t>
        </r>
      </text>
    </comment>
    <comment ref="BH401" authorId="2" shapeId="0" xr:uid="{00000000-0006-0000-0000-000019010000}">
      <text>
        <r>
          <rPr>
            <b/>
            <sz val="9"/>
            <color indexed="81"/>
            <rFont val="Tahoma"/>
            <family val="2"/>
          </rPr>
          <t>admsst05:</t>
        </r>
        <r>
          <rPr>
            <sz val="9"/>
            <color indexed="81"/>
            <rFont val="Tahoma"/>
            <family val="2"/>
          </rPr>
          <t xml:space="preserve">
Lanzamiento estrategia 10</t>
        </r>
      </text>
    </comment>
    <comment ref="BJ401" authorId="2" shapeId="0" xr:uid="{00000000-0006-0000-0000-00001A010000}">
      <text>
        <r>
          <rPr>
            <b/>
            <sz val="9"/>
            <color indexed="81"/>
            <rFont val="Tahoma"/>
            <family val="2"/>
          </rPr>
          <t>admsst05:</t>
        </r>
        <r>
          <rPr>
            <sz val="9"/>
            <color indexed="81"/>
            <rFont val="Tahoma"/>
            <family val="2"/>
          </rPr>
          <t xml:space="preserve">
Elaboracion estrategia 11</t>
        </r>
      </text>
    </comment>
    <comment ref="BK401" authorId="2" shapeId="0" xr:uid="{00000000-0006-0000-0000-00001B010000}">
      <text>
        <r>
          <rPr>
            <b/>
            <sz val="9"/>
            <color indexed="81"/>
            <rFont val="Tahoma"/>
            <family val="2"/>
          </rPr>
          <t>admsst05:</t>
        </r>
        <r>
          <rPr>
            <sz val="9"/>
            <color indexed="81"/>
            <rFont val="Tahoma"/>
            <family val="2"/>
          </rPr>
          <t xml:space="preserve">
Lanzamiento estrategia 11</t>
        </r>
      </text>
    </comment>
    <comment ref="Q403" authorId="2" shapeId="0" xr:uid="{00000000-0006-0000-0000-00001C010000}">
      <text>
        <r>
          <rPr>
            <b/>
            <sz val="9"/>
            <color indexed="81"/>
            <rFont val="Tahoma"/>
            <family val="2"/>
          </rPr>
          <t>admsst05:</t>
        </r>
        <r>
          <rPr>
            <sz val="9"/>
            <color indexed="81"/>
            <rFont val="Tahoma"/>
            <family val="2"/>
          </rPr>
          <t xml:space="preserve">
Documentar Cronograma</t>
        </r>
      </text>
    </comment>
    <comment ref="R403" authorId="2" shapeId="0" xr:uid="{00000000-0006-0000-0000-00001D010000}">
      <text>
        <r>
          <rPr>
            <b/>
            <sz val="9"/>
            <color indexed="81"/>
            <rFont val="Tahoma"/>
            <family val="2"/>
          </rPr>
          <t>admsst05:</t>
        </r>
        <r>
          <rPr>
            <sz val="9"/>
            <color indexed="81"/>
            <rFont val="Tahoma"/>
            <family val="2"/>
          </rPr>
          <t xml:space="preserve">
Remitir a PE</t>
        </r>
      </text>
    </comment>
    <comment ref="S403" authorId="2" shapeId="0" xr:uid="{00000000-0006-0000-0000-00001E010000}">
      <text>
        <r>
          <rPr>
            <b/>
            <sz val="9"/>
            <color indexed="81"/>
            <rFont val="Tahoma"/>
            <family val="2"/>
          </rPr>
          <t>admsst05:</t>
        </r>
        <r>
          <rPr>
            <sz val="9"/>
            <color indexed="81"/>
            <rFont val="Tahoma"/>
            <family val="2"/>
          </rPr>
          <t xml:space="preserve">
Cronograma empresas tercerizadas</t>
        </r>
      </text>
    </comment>
    <comment ref="AB403" authorId="2" shapeId="0" xr:uid="{00000000-0006-0000-0000-00001F010000}">
      <text>
        <r>
          <rPr>
            <b/>
            <sz val="9"/>
            <color indexed="81"/>
            <rFont val="Tahoma"/>
            <family val="2"/>
          </rPr>
          <t>admsst05:</t>
        </r>
        <r>
          <rPr>
            <sz val="9"/>
            <color indexed="81"/>
            <rFont val="Tahoma"/>
            <family val="2"/>
          </rPr>
          <t xml:space="preserve">
Seguimiento cronograma terceros</t>
        </r>
      </text>
    </comment>
    <comment ref="AN403" authorId="2" shapeId="0" xr:uid="{00000000-0006-0000-0000-000020010000}">
      <text>
        <r>
          <rPr>
            <b/>
            <sz val="9"/>
            <color indexed="81"/>
            <rFont val="Tahoma"/>
            <family val="2"/>
          </rPr>
          <t>admsst05:</t>
        </r>
        <r>
          <rPr>
            <sz val="9"/>
            <color indexed="81"/>
            <rFont val="Tahoma"/>
            <family val="2"/>
          </rPr>
          <t xml:space="preserve">
Seguimiento cronograma terceros</t>
        </r>
      </text>
    </comment>
    <comment ref="AZ403" authorId="2" shapeId="0" xr:uid="{00000000-0006-0000-0000-000021010000}">
      <text>
        <r>
          <rPr>
            <b/>
            <sz val="9"/>
            <color indexed="81"/>
            <rFont val="Tahoma"/>
            <family val="2"/>
          </rPr>
          <t>admsst05:</t>
        </r>
        <r>
          <rPr>
            <sz val="9"/>
            <color indexed="81"/>
            <rFont val="Tahoma"/>
            <family val="2"/>
          </rPr>
          <t xml:space="preserve">
Seguimiento cronograma terceros</t>
        </r>
      </text>
    </comment>
    <comment ref="U405" authorId="2" shapeId="0" xr:uid="{00000000-0006-0000-0000-000022010000}">
      <text>
        <r>
          <rPr>
            <b/>
            <sz val="9"/>
            <color indexed="81"/>
            <rFont val="Tahoma"/>
            <family val="2"/>
          </rPr>
          <t>admsst05:</t>
        </r>
        <r>
          <rPr>
            <sz val="9"/>
            <color indexed="81"/>
            <rFont val="Tahoma"/>
            <family val="2"/>
          </rPr>
          <t xml:space="preserve">
C. Bomberiles </t>
        </r>
      </text>
    </comment>
    <comment ref="X405" authorId="2" shapeId="0" xr:uid="{00000000-0006-0000-0000-000023010000}">
      <text>
        <r>
          <rPr>
            <b/>
            <sz val="9"/>
            <color indexed="81"/>
            <rFont val="Tahoma"/>
            <family val="2"/>
          </rPr>
          <t>admsst05:</t>
        </r>
        <r>
          <rPr>
            <sz val="9"/>
            <color indexed="81"/>
            <rFont val="Tahoma"/>
            <family val="2"/>
          </rPr>
          <t xml:space="preserve">
Desglose de criterios</t>
        </r>
      </text>
    </comment>
    <comment ref="AD405" authorId="2" shapeId="0" xr:uid="{00000000-0006-0000-0000-000024010000}">
      <text>
        <r>
          <rPr>
            <b/>
            <sz val="9"/>
            <color indexed="81"/>
            <rFont val="Tahoma"/>
            <family val="2"/>
          </rPr>
          <t>admsst05:</t>
        </r>
        <r>
          <rPr>
            <sz val="9"/>
            <color indexed="81"/>
            <rFont val="Tahoma"/>
            <family val="2"/>
          </rPr>
          <t xml:space="preserve">
C. Bomberiles </t>
        </r>
      </text>
    </comment>
    <comment ref="AH405" authorId="2" shapeId="0" xr:uid="{00000000-0006-0000-0000-000025010000}">
      <text>
        <r>
          <rPr>
            <b/>
            <sz val="9"/>
            <color indexed="81"/>
            <rFont val="Tahoma"/>
            <family val="2"/>
          </rPr>
          <t>admsst05:</t>
        </r>
        <r>
          <rPr>
            <sz val="9"/>
            <color indexed="81"/>
            <rFont val="Tahoma"/>
            <family val="2"/>
          </rPr>
          <t xml:space="preserve">
Referenciacion externa</t>
        </r>
      </text>
    </comment>
    <comment ref="AK405" authorId="2" shapeId="0" xr:uid="{00000000-0006-0000-0000-000026010000}">
      <text>
        <r>
          <rPr>
            <b/>
            <sz val="9"/>
            <color indexed="81"/>
            <rFont val="Tahoma"/>
            <family val="2"/>
          </rPr>
          <t>admsst05:</t>
        </r>
        <r>
          <rPr>
            <sz val="9"/>
            <color indexed="81"/>
            <rFont val="Tahoma"/>
            <family val="2"/>
          </rPr>
          <t xml:space="preserve">
Mesa de trabajo partes interesadas </t>
        </r>
      </text>
    </comment>
    <comment ref="AP405" authorId="2" shapeId="0" xr:uid="{00000000-0006-0000-0000-000027010000}">
      <text>
        <r>
          <rPr>
            <b/>
            <sz val="9"/>
            <color indexed="81"/>
            <rFont val="Tahoma"/>
            <family val="2"/>
          </rPr>
          <t>admsst05:</t>
        </r>
        <r>
          <rPr>
            <sz val="9"/>
            <color indexed="81"/>
            <rFont val="Tahoma"/>
            <family val="2"/>
          </rPr>
          <t xml:space="preserve">
C. Bomberiles </t>
        </r>
      </text>
    </comment>
    <comment ref="AX405" authorId="2" shapeId="0" xr:uid="{00000000-0006-0000-0000-000028010000}">
      <text>
        <r>
          <rPr>
            <b/>
            <sz val="9"/>
            <color indexed="81"/>
            <rFont val="Tahoma"/>
            <family val="2"/>
          </rPr>
          <t>admsst05:</t>
        </r>
        <r>
          <rPr>
            <sz val="9"/>
            <color indexed="81"/>
            <rFont val="Tahoma"/>
            <family val="2"/>
          </rPr>
          <t xml:space="preserve">
Referenciacion Externa</t>
        </r>
      </text>
    </comment>
    <comment ref="BG405" authorId="2" shapeId="0" xr:uid="{00000000-0006-0000-0000-000029010000}">
      <text>
        <r>
          <rPr>
            <b/>
            <sz val="9"/>
            <color indexed="81"/>
            <rFont val="Tahoma"/>
            <family val="2"/>
          </rPr>
          <t>admsst05:</t>
        </r>
        <r>
          <rPr>
            <sz val="9"/>
            <color indexed="81"/>
            <rFont val="Tahoma"/>
            <family val="2"/>
          </rPr>
          <t xml:space="preserve">
Seguimiento a acciones tomadas en mesa de trabajo. Criterios PI</t>
        </r>
      </text>
    </comment>
    <comment ref="S407" authorId="2" shapeId="0" xr:uid="{00000000-0006-0000-0000-00002A010000}">
      <text>
        <r>
          <rPr>
            <b/>
            <sz val="9"/>
            <color indexed="81"/>
            <rFont val="Tahoma"/>
            <family val="2"/>
          </rPr>
          <t>admsst05:</t>
        </r>
        <r>
          <rPr>
            <sz val="9"/>
            <color indexed="81"/>
            <rFont val="Tahoma"/>
            <family val="2"/>
          </rPr>
          <t xml:space="preserve">
Reunion con lineas sst y definicion de plan de accion relleno sanitario</t>
        </r>
      </text>
    </comment>
    <comment ref="Z407" authorId="2" shapeId="0" xr:uid="{00000000-0006-0000-0000-00002B010000}">
      <text>
        <r>
          <rPr>
            <b/>
            <sz val="9"/>
            <color indexed="81"/>
            <rFont val="Tahoma"/>
            <family val="2"/>
          </rPr>
          <t>admsst05:</t>
        </r>
        <r>
          <rPr>
            <sz val="9"/>
            <color indexed="81"/>
            <rFont val="Tahoma"/>
            <family val="2"/>
          </rPr>
          <t xml:space="preserve">
CAM</t>
        </r>
      </text>
    </comment>
    <comment ref="AG407" authorId="2" shapeId="0" xr:uid="{00000000-0006-0000-0000-00002C010000}">
      <text>
        <r>
          <rPr>
            <b/>
            <sz val="9"/>
            <color indexed="81"/>
            <rFont val="Tahoma"/>
            <family val="2"/>
          </rPr>
          <t>admsst05:</t>
        </r>
        <r>
          <rPr>
            <sz val="9"/>
            <color indexed="81"/>
            <rFont val="Tahoma"/>
            <family val="2"/>
          </rPr>
          <t xml:space="preserve">
Seguimiento plan de accion relleno sanitario</t>
        </r>
      </text>
    </comment>
    <comment ref="AM407" authorId="2" shapeId="0" xr:uid="{00000000-0006-0000-0000-00002D010000}">
      <text>
        <r>
          <rPr>
            <b/>
            <sz val="9"/>
            <color indexed="81"/>
            <rFont val="Tahoma"/>
            <family val="2"/>
          </rPr>
          <t>admsst05:</t>
        </r>
        <r>
          <rPr>
            <sz val="9"/>
            <color indexed="81"/>
            <rFont val="Tahoma"/>
            <family val="2"/>
          </rPr>
          <t xml:space="preserve">
CAM</t>
        </r>
      </text>
    </comment>
    <comment ref="AT407" authorId="2" shapeId="0" xr:uid="{00000000-0006-0000-0000-00002E010000}">
      <text>
        <r>
          <rPr>
            <b/>
            <sz val="9"/>
            <color indexed="81"/>
            <rFont val="Tahoma"/>
            <family val="2"/>
          </rPr>
          <t>admsst05:</t>
        </r>
        <r>
          <rPr>
            <sz val="9"/>
            <color indexed="81"/>
            <rFont val="Tahoma"/>
            <family val="2"/>
          </rPr>
          <t xml:space="preserve">
Seguimiento plan de accion relleno sanitario</t>
        </r>
      </text>
    </comment>
    <comment ref="AY407" authorId="2" shapeId="0" xr:uid="{00000000-0006-0000-0000-00002F010000}">
      <text>
        <r>
          <rPr>
            <b/>
            <sz val="9"/>
            <color indexed="81"/>
            <rFont val="Tahoma"/>
            <family val="2"/>
          </rPr>
          <t>admsst05:</t>
        </r>
        <r>
          <rPr>
            <sz val="9"/>
            <color indexed="81"/>
            <rFont val="Tahoma"/>
            <family val="2"/>
          </rPr>
          <t xml:space="preserve">
CAM</t>
        </r>
      </text>
    </comment>
    <comment ref="BC407" authorId="2" shapeId="0" xr:uid="{00000000-0006-0000-0000-000030010000}">
      <text>
        <r>
          <rPr>
            <b/>
            <sz val="9"/>
            <color indexed="81"/>
            <rFont val="Tahoma"/>
            <family val="2"/>
          </rPr>
          <t>admsst05:</t>
        </r>
        <r>
          <rPr>
            <sz val="9"/>
            <color indexed="81"/>
            <rFont val="Tahoma"/>
            <family val="2"/>
          </rPr>
          <t xml:space="preserve">
Seguimiento plan de accion relleno sanitario</t>
        </r>
      </text>
    </comment>
    <comment ref="BK407" authorId="2" shapeId="0" xr:uid="{00000000-0006-0000-0000-000031010000}">
      <text>
        <r>
          <rPr>
            <b/>
            <sz val="9"/>
            <color indexed="81"/>
            <rFont val="Tahoma"/>
            <family val="2"/>
          </rPr>
          <t>admsst05:</t>
        </r>
        <r>
          <rPr>
            <sz val="9"/>
            <color indexed="81"/>
            <rFont val="Tahoma"/>
            <family val="2"/>
          </rPr>
          <t xml:space="preserve">
CAM</t>
        </r>
      </text>
    </comment>
  </commentList>
</comments>
</file>

<file path=xl/sharedStrings.xml><?xml version="1.0" encoding="utf-8"?>
<sst xmlns="http://schemas.openxmlformats.org/spreadsheetml/2006/main" count="3035" uniqueCount="681">
  <si>
    <t>SUBRED INTEGRADA DE SERVICIOS DE SALUD SUR E.S.E</t>
  </si>
  <si>
    <t>PLAN DE TRABAJO  DE SEGURIDAD Y SALUD EN EL TRABAJO</t>
  </si>
  <si>
    <t>No.</t>
  </si>
  <si>
    <t>METAS</t>
  </si>
  <si>
    <t>DOCUMENTACIÓN</t>
  </si>
  <si>
    <t xml:space="preserve">ACTIVIDAD ESPECIFICA </t>
  </si>
  <si>
    <t>RECURSOS</t>
  </si>
  <si>
    <t>RESPONSABLE</t>
  </si>
  <si>
    <t>ACTIVIDADES PROGRAMADAS / EJECUTADAS</t>
  </si>
  <si>
    <t>PORCENTAJE CUMPLIMIENTO</t>
  </si>
  <si>
    <t>HUMANOS</t>
  </si>
  <si>
    <t>FISICOS</t>
  </si>
  <si>
    <t>FINANCIERO</t>
  </si>
  <si>
    <t>TRANSPORTE</t>
  </si>
  <si>
    <t>TECNOLOGICOS</t>
  </si>
  <si>
    <t>ENERO</t>
  </si>
  <si>
    <t>FEBRERO</t>
  </si>
  <si>
    <t>MARZO</t>
  </si>
  <si>
    <t>ABRIL</t>
  </si>
  <si>
    <t>MAY</t>
  </si>
  <si>
    <t>JUNIO</t>
  </si>
  <si>
    <t>JULIO</t>
  </si>
  <si>
    <t>AGOSTO</t>
  </si>
  <si>
    <t>SEPTIEMBRE</t>
  </si>
  <si>
    <t>OCTUBRE</t>
  </si>
  <si>
    <t>NOVIEMBRE</t>
  </si>
  <si>
    <t>DICIEMBRE</t>
  </si>
  <si>
    <t>PRINCIPAL</t>
  </si>
  <si>
    <t xml:space="preserve">APOYO </t>
  </si>
  <si>
    <t>1 trimestre</t>
  </si>
  <si>
    <t>2 trimestre</t>
  </si>
  <si>
    <t>3 trimestre</t>
  </si>
  <si>
    <t>4 trimestre</t>
  </si>
  <si>
    <t>AÑO</t>
  </si>
  <si>
    <t>P</t>
  </si>
  <si>
    <t>E</t>
  </si>
  <si>
    <t xml:space="preserve">PRESUPUESTO    </t>
  </si>
  <si>
    <t xml:space="preserve">REQUISITOS LEGALES    </t>
  </si>
  <si>
    <t>MANUAL DEL SG-SST</t>
  </si>
  <si>
    <t xml:space="preserve">FUNCIONES Y RESPONSABILIDADDES  </t>
  </si>
  <si>
    <t xml:space="preserve">CAPACITACIÓN Y ENTRENAMIENTO  </t>
  </si>
  <si>
    <t xml:space="preserve">IDENTIFICACIÓN DE PELIGROS Y RIESGOS  </t>
  </si>
  <si>
    <t xml:space="preserve">INSPECCIONES   </t>
  </si>
  <si>
    <t xml:space="preserve">ELEMENTOS DE PROTECCIÓN   </t>
  </si>
  <si>
    <t xml:space="preserve">CONDICIONES DE SALUD </t>
  </si>
  <si>
    <t xml:space="preserve">SALUD EN EL TRABAJO  </t>
  </si>
  <si>
    <t xml:space="preserve">PVE RADIACIONES IONIZANTES </t>
  </si>
  <si>
    <t>PVE RIESGO PSICOSOCIAL</t>
  </si>
  <si>
    <t xml:space="preserve">INCCIDENTE DE TRABAJO Y ENFERMEDAD LABORAL </t>
  </si>
  <si>
    <t xml:space="preserve">VIGILANCAI DE LAS CONDICIONES DE SALUD </t>
  </si>
  <si>
    <t xml:space="preserve">GESTION DE AMENAZAS </t>
  </si>
  <si>
    <t xml:space="preserve">Análisis indicadores de estructura, proceso y resultado del SG-SST </t>
  </si>
  <si>
    <t xml:space="preserve">Auditoria Interna al SG-SST con participación del COPASST </t>
  </si>
  <si>
    <t xml:space="preserve">Revisión anual por la Gerencia </t>
  </si>
  <si>
    <t>7.1.1.
7.1.2.
7.1.3
7.1.4</t>
  </si>
  <si>
    <t>Ejecución de acciones preventivas, correctivas y de mejora de la investigación de incidentes, accidentes de trabajo y enfermedad laboral</t>
  </si>
  <si>
    <t>ACTIVIDADES PROGRAMADAS</t>
  </si>
  <si>
    <t>ACTIVIDADES EJECUTADAS</t>
  </si>
  <si>
    <t>MAYO</t>
  </si>
  <si>
    <t>1ER TRIMESTRE</t>
  </si>
  <si>
    <t>2DO TRIMESTRE</t>
  </si>
  <si>
    <t>FEB</t>
  </si>
  <si>
    <t>ENE</t>
  </si>
  <si>
    <t>MAR</t>
  </si>
  <si>
    <t>ABR</t>
  </si>
  <si>
    <t>JUN</t>
  </si>
  <si>
    <t>SEP</t>
  </si>
  <si>
    <t>4to TRIMESTRE</t>
  </si>
  <si>
    <t>AGO</t>
  </si>
  <si>
    <t>JUL</t>
  </si>
  <si>
    <t>MES</t>
  </si>
  <si>
    <t>Retiros</t>
  </si>
  <si>
    <t xml:space="preserve">Ingresos </t>
  </si>
  <si>
    <t>OCT</t>
  </si>
  <si>
    <t>NOV</t>
  </si>
  <si>
    <t>DIC</t>
  </si>
  <si>
    <t>SOPORTE</t>
  </si>
  <si>
    <t>Resolución del presupuesto</t>
  </si>
  <si>
    <t>x</t>
  </si>
  <si>
    <t>Dr. Daniel Gonzalez</t>
  </si>
  <si>
    <t>Dr Daniel Gonzalez</t>
  </si>
  <si>
    <t>X</t>
  </si>
  <si>
    <t xml:space="preserve">Patricia Prieto </t>
  </si>
  <si>
    <t xml:space="preserve">Documentación legal </t>
  </si>
  <si>
    <t>formato de inspección</t>
  </si>
  <si>
    <t>PROGRAMA DE RIESGO QUÍMICO</t>
  </si>
  <si>
    <t xml:space="preserve">PROGRAMA PARA LA PREVENCIÓN DEL RIESGO - CAIDAS A NIVEL </t>
  </si>
  <si>
    <t xml:space="preserve">PROGRAMA PARA LA PREVENCIÓN DEL RIESGO PUBLICO </t>
  </si>
  <si>
    <t xml:space="preserve">PLAN ESTRATEGICO DE SEGURIDAD VIAL </t>
  </si>
  <si>
    <t>2.1.1.
2.1.2.</t>
  </si>
  <si>
    <t>2.1.1
2.1.2</t>
  </si>
  <si>
    <t>1.1.3</t>
  </si>
  <si>
    <t>1.1.3.</t>
  </si>
  <si>
    <t>1.1.6.
1.1.8.
2.7.1.</t>
  </si>
  <si>
    <t>2.5.1.</t>
  </si>
  <si>
    <t>2.5.1</t>
  </si>
  <si>
    <t>1.1.1.
1.1.2.</t>
  </si>
  <si>
    <t>1.2.1.
1.2.2.</t>
  </si>
  <si>
    <t>4.1.2.
4.1.1.
4.1.4.</t>
  </si>
  <si>
    <t>2.11.1.
4.1.2.
4.1.1.
4.1.4.</t>
  </si>
  <si>
    <t>4.2.1.
4.2.4.
4.2.2.</t>
  </si>
  <si>
    <t>4.2.6.</t>
  </si>
  <si>
    <t>3.11.
3.1.4.
3.1.5.
3.1.7.</t>
  </si>
  <si>
    <t>3.11.
3.1.4.</t>
  </si>
  <si>
    <t>3.1.7.</t>
  </si>
  <si>
    <t>3.2.1.
3.2.2.</t>
  </si>
  <si>
    <t>3.3.1.
3.3.2.
3.3.3.
3.3.4.
3.3.5.
3.3.6.</t>
  </si>
  <si>
    <t>3.3.1.
3.3.2
3.3.3
3.3.4.
3.3.5
3.3.6</t>
  </si>
  <si>
    <t>6.1.1.
6.1.2.
6.1.3.
6.1.4.</t>
  </si>
  <si>
    <t>Política, objetivos y metas SGSST</t>
  </si>
  <si>
    <t xml:space="preserve">Acta de Reunion </t>
  </si>
  <si>
    <t>Presupuesto del SG-SSTA</t>
  </si>
  <si>
    <t>Requisitos Legales y de otra indole</t>
  </si>
  <si>
    <t xml:space="preserve">Copia de los Documentos </t>
  </si>
  <si>
    <t>1.1.7.  Sesiones periódicas del COPASST</t>
  </si>
  <si>
    <t xml:space="preserve">Copia de Actas de Reunion </t>
  </si>
  <si>
    <t xml:space="preserve">procedimiento </t>
  </si>
  <si>
    <t>Revisión y/o Actualización de la matriz de requisitos legales en SST.</t>
  </si>
  <si>
    <t xml:space="preserve">matriz actualizada </t>
  </si>
  <si>
    <t>1.1.6
1.1.7
1.1.8
2.7.1</t>
  </si>
  <si>
    <t>Documentación</t>
  </si>
  <si>
    <t>Revisión y actualización del Manual del Sistema de Gestión en SST</t>
  </si>
  <si>
    <t xml:space="preserve">LISTADO MAESTRO DE DOCUMENTOS </t>
  </si>
  <si>
    <t>Divulgación de las  responsabilidades SST a líderes</t>
  </si>
  <si>
    <t xml:space="preserve">LISTADOS DE DIVULGACIÓN </t>
  </si>
  <si>
    <t>Capacitación y entrenamiento
Inducción y reinducción en SST</t>
  </si>
  <si>
    <t xml:space="preserve">MATRIZ DE CAPACITACIÓN 
Registros de capacitación y actas </t>
  </si>
  <si>
    <t>Identificación de peligros, aspectos ambientales, evaluación, valoración y determinación de controles</t>
  </si>
  <si>
    <t>Seguimiento al registro de reporte de incidentes, actos y condiciones inseguras.</t>
  </si>
  <si>
    <t xml:space="preserve">Matriz de Seguimiento </t>
  </si>
  <si>
    <t>Mediciones Higienicas conforme a la priorización de Riesgos</t>
  </si>
  <si>
    <t xml:space="preserve">informe de mediciones </t>
  </si>
  <si>
    <t>Inspecciones de Seguridad</t>
  </si>
  <si>
    <t>COPASST</t>
  </si>
  <si>
    <t xml:space="preserve">Elaboración de procedimiento de entrega de elementos de protcción personal </t>
  </si>
  <si>
    <t xml:space="preserve">Registro de entrega </t>
  </si>
  <si>
    <t>Salud en el Trabajo</t>
  </si>
  <si>
    <t xml:space="preserve">Dr. Daniel Gonzalez </t>
  </si>
  <si>
    <t xml:space="preserve">Informe </t>
  </si>
  <si>
    <t>Documento</t>
  </si>
  <si>
    <t>Incidentes de trabajo y enfermedades laborales</t>
  </si>
  <si>
    <t xml:space="preserve">* Investigación
* PLAN DE ACCIÓN
* LECCIÓN DE APRENDIDA </t>
  </si>
  <si>
    <t>Divulgacion de Lecciones Aprendidas, de acuerdo a la Accidentalidad Presentada en las unidades</t>
  </si>
  <si>
    <t>Registro y análisis de indicadores de accidentalidad y enfermedad laboral</t>
  </si>
  <si>
    <t xml:space="preserve">ficha del indicador </t>
  </si>
  <si>
    <t>Seguimiento al cierre de los planes de acción de accidentes con lesiones incapacitantes</t>
  </si>
  <si>
    <t xml:space="preserve">matriz de hallazgos </t>
  </si>
  <si>
    <t xml:space="preserve">Mecanismos de vigilancia de las condiciones de salud de los trabajadores </t>
  </si>
  <si>
    <t xml:space="preserve">Dr Daniel Gonzalez
Jefe Lenis Medina
</t>
  </si>
  <si>
    <t xml:space="preserve">Entrega de dosímetros </t>
  </si>
  <si>
    <t>Registro de entrega</t>
  </si>
  <si>
    <t xml:space="preserve">Análisis de de resultados de dosimetrías </t>
  </si>
  <si>
    <t>Auditoría de segumiento a servicios de radiología tercerizados</t>
  </si>
  <si>
    <t>Informe de auditoría</t>
  </si>
  <si>
    <t>N/A</t>
  </si>
  <si>
    <t>Resolución 312 de 2019 Art 16 
Aplicado a la Resolución 1111 de 2017</t>
  </si>
  <si>
    <t xml:space="preserve">Consultor ARL </t>
  </si>
  <si>
    <t xml:space="preserve">Dr. Daniel Gonzalez
Jefe Lenis Medina </t>
  </si>
  <si>
    <t xml:space="preserve">Matriz de Hallazgos </t>
  </si>
  <si>
    <t>Dr. Edward Castro</t>
  </si>
  <si>
    <t>Plan de mejora</t>
  </si>
  <si>
    <t xml:space="preserve">Realización de examenes ocupacionales  periódicos </t>
  </si>
  <si>
    <t xml:space="preserve">Documentos actualizados
</t>
  </si>
  <si>
    <t>Documentación del Programa</t>
  </si>
  <si>
    <t>Formato de inspección</t>
  </si>
  <si>
    <t xml:space="preserve">Matriz de capacitación   </t>
  </si>
  <si>
    <t xml:space="preserve">Documentación   </t>
  </si>
  <si>
    <t xml:space="preserve">Actas y registros de asistencia </t>
  </si>
  <si>
    <t>GESTIÓN INTEGRAL DEL SGSST</t>
  </si>
  <si>
    <t>IDENTIFICACIÓN DE PELIGROS Y RIESGOS  IPEVR</t>
  </si>
  <si>
    <t>INSPECCIONES DE SEGURIDAD</t>
  </si>
  <si>
    <t xml:space="preserve">Resultados de auditoría </t>
  </si>
  <si>
    <t xml:space="preserve">ACCIONES PREVENTIVAS Y CORRECTIVAS </t>
  </si>
  <si>
    <t>GESTIÓN DE RESULTADOS DEL SG-SST</t>
  </si>
  <si>
    <t xml:space="preserve">Documentos </t>
  </si>
  <si>
    <t>Ficha de indicador</t>
  </si>
  <si>
    <t>DOCUMENTOS Y SOPORTES</t>
  </si>
  <si>
    <t xml:space="preserve">SISTEMA DE VIGILANCIA EPIDEMIOLÓGICO </t>
  </si>
  <si>
    <t xml:space="preserve">PROGRAMA DE VIGILANCIA EPIDEMIOLÓGICO </t>
  </si>
  <si>
    <t xml:space="preserve">INTERVENCIÓN EN RIESGO MECÁNICO </t>
  </si>
  <si>
    <t>PROGRAMA DE  TAR</t>
  </si>
  <si>
    <t>Investigaciones por presunta Sobrexposición</t>
  </si>
  <si>
    <t xml:space="preserve">PORCENTAJE CUMPLIMIENTO POR MES </t>
  </si>
  <si>
    <t xml:space="preserve">GESTIÓN INTEGRAL DEL SGSST </t>
  </si>
  <si>
    <t xml:space="preserve">% CUMPLIMIENTO DEL PERIODO </t>
  </si>
  <si>
    <t>PROGRAMACIÓN</t>
  </si>
  <si>
    <t xml:space="preserve">ACTIVIDADES </t>
  </si>
  <si>
    <t xml:space="preserve">META </t>
  </si>
  <si>
    <t xml:space="preserve">GESTIÓN  DE SALUD </t>
  </si>
  <si>
    <t xml:space="preserve">GESTION DE PELIGROS Y RIESGOS </t>
  </si>
  <si>
    <t xml:space="preserve">LÍNEAS DE INTERVENCIÓN </t>
  </si>
  <si>
    <t xml:space="preserve">% CUMPLIMIENTO </t>
  </si>
  <si>
    <t xml:space="preserve">1ER TRIMESTRE </t>
  </si>
  <si>
    <t xml:space="preserve">2do TRIMESTRE </t>
  </si>
  <si>
    <t xml:space="preserve">3er TRIMESTRE </t>
  </si>
  <si>
    <t xml:space="preserve">4to TRIMESTRE </t>
  </si>
  <si>
    <t xml:space="preserve">TOTAL ACTIVIDADES 1ER TRIM </t>
  </si>
  <si>
    <t>1 al 8</t>
  </si>
  <si>
    <t>GESTIÓN CON PORCESOS:</t>
  </si>
  <si>
    <t>GESTIÓN DEL ENTORNO</t>
  </si>
  <si>
    <t>Mapas de riesgo público por localidad</t>
  </si>
  <si>
    <t xml:space="preserve">Consultor Externo ARL </t>
  </si>
  <si>
    <t xml:space="preserve">
Jefe Lenis Medina
</t>
  </si>
  <si>
    <t xml:space="preserve">TOTAL ACTIVIDADES 2DO TRIM </t>
  </si>
  <si>
    <t xml:space="preserve">ATENCIÓN MÉDICA OCUPACIONAL </t>
  </si>
  <si>
    <t>3er TRIMESTRE</t>
  </si>
  <si>
    <t>documentos y soportes</t>
  </si>
  <si>
    <t>16 al 22</t>
  </si>
  <si>
    <t>1 al 9</t>
  </si>
  <si>
    <t>10 al 16</t>
  </si>
  <si>
    <t>17 al 23</t>
  </si>
  <si>
    <t>24 al 30</t>
  </si>
  <si>
    <t>1 al 7</t>
  </si>
  <si>
    <t>8 al 14</t>
  </si>
  <si>
    <t>15 al 21</t>
  </si>
  <si>
    <t>12 al 18</t>
  </si>
  <si>
    <t>19 al 25</t>
  </si>
  <si>
    <t>1 al 6</t>
  </si>
  <si>
    <t>7 al 13</t>
  </si>
  <si>
    <t>14 al 20</t>
  </si>
  <si>
    <t>9 al 15</t>
  </si>
  <si>
    <t>18 al 24</t>
  </si>
  <si>
    <t>25 al 30</t>
  </si>
  <si>
    <t>Jose Daniel Gonzalez
Lenis Amparo Medina</t>
  </si>
  <si>
    <t>Asesor ARL</t>
  </si>
  <si>
    <t>Documentacion nomalizada y actualizada en el Sistema de Gestión SGSST</t>
  </si>
  <si>
    <t>Actualización y/o ajuste de la matriz de de inventario de sustancias químicas, de acuerdo con los cambios y adquisiciones que se presenten en la institución.</t>
  </si>
  <si>
    <t xml:space="preserve">Matriz de inventario de Sustancias Quimicas. </t>
  </si>
  <si>
    <t xml:space="preserve">Aplicación del Sistema Globalmente Armonizado SGA en las diferentes sedes donde se tienen sustancias quimicas, cumpliendo con los parametros dados en la resolucion 1496 de agosto  de 2018 y Resolución 773 de 2021, en los servicios de: Patología, Laboratorio Clínico, Unidad Renal, Mantenimiento, esterilizacion, Central de Gases Medicinales, entre otros. </t>
  </si>
  <si>
    <t>Informes Técnicos. Rotulos, actas, matriz de de inventario de sustancias químicas</t>
  </si>
  <si>
    <t>Documentos e informes técnicos, actas de asistencia, evaluaciones</t>
  </si>
  <si>
    <t>SEGUIMIENTO A LOS HALLAZGOS Y PLAN DE ACCIÓN REPORTADOS</t>
  </si>
  <si>
    <t>Revisión y/o actualización de documentos del  SG-SST</t>
  </si>
  <si>
    <t>procedimientos, rporamas, formatos</t>
  </si>
  <si>
    <t>p</t>
  </si>
  <si>
    <t>Entrega de elementos de protección personal (Actividad permanente)</t>
  </si>
  <si>
    <t>Consultores ARL Sura</t>
  </si>
  <si>
    <t>CONSULTOR ARL SURA</t>
  </si>
  <si>
    <t>Reporte de de los accidentes de trabajo y enfermedad laboral -Actividad permanente-</t>
  </si>
  <si>
    <t>consultor ARL</t>
  </si>
  <si>
    <t>Informes y matriz de hallazgos</t>
  </si>
  <si>
    <t>Matriz de hallazgos</t>
  </si>
  <si>
    <t>Todos los Consultores</t>
  </si>
  <si>
    <t xml:space="preserve">TOTAL ACTIVIDADES 3ER TRIM </t>
  </si>
  <si>
    <t xml:space="preserve">TOTAL ACTIVIDADES 4TO TRIM </t>
  </si>
  <si>
    <t xml:space="preserve">% por Trimestre </t>
  </si>
  <si>
    <t>META</t>
  </si>
  <si>
    <t>TOTAL</t>
  </si>
  <si>
    <t>Seguimiento a la ejecución del presupuesto 2023</t>
  </si>
  <si>
    <t>Proyeccción y aprobación del presupuesto 2024</t>
  </si>
  <si>
    <t>SEGUIMIENTO COMITÉ CONVIVENCIA</t>
  </si>
  <si>
    <t>Lenis Amparo Medina</t>
  </si>
  <si>
    <t xml:space="preserve">
PUBLICACION  DEL RHSI
</t>
  </si>
  <si>
    <t>Revision y Actualización del listado maestro de documentos de SG-SST</t>
  </si>
  <si>
    <t xml:space="preserve">MANUAL DEL SG-SST _ Control de cambios </t>
  </si>
  <si>
    <t xml:space="preserve">Matriz PLAN DE CAPACITACION - </t>
  </si>
  <si>
    <t>Seguimiento matriz de Capacitación E indución</t>
  </si>
  <si>
    <t xml:space="preserve">Diagnostico matriz revisada </t>
  </si>
  <si>
    <t>matriz actualizada por sede</t>
  </si>
  <si>
    <t>Lenis Amparo Medina - Yudi Arladis Arango</t>
  </si>
  <si>
    <t xml:space="preserve">Plan de trabajo intervención, de  Matriz Peligros  por sede de acuerdo con priorización. </t>
  </si>
  <si>
    <t xml:space="preserve">matriz actualizada por sede con informe </t>
  </si>
  <si>
    <t xml:space="preserve">Realizar las inspecciones de acuerdo a la periocidad del Programa* en cada planeacion se describirá a que unidad y/o servicio realiza la inspección, </t>
  </si>
  <si>
    <t xml:space="preserve">Formato de inspección, Matriz de hallazgos </t>
  </si>
  <si>
    <t>Seguimiento matriz de hallazgos</t>
  </si>
  <si>
    <t>Estructura del programa para la Gestión del Riesgo Público</t>
  </si>
  <si>
    <t xml:space="preserve">Revisión Documental </t>
  </si>
  <si>
    <t>History board  para piezas de riesgo publico</t>
  </si>
  <si>
    <t>Observaciones de comportamiento</t>
  </si>
  <si>
    <t xml:space="preserve"> Refuerzos de comportamientos seguros  SBC</t>
  </si>
  <si>
    <t>informe</t>
  </si>
  <si>
    <t>Informe</t>
  </si>
  <si>
    <t>Gestión Procesos</t>
  </si>
  <si>
    <t>3 PIEZAS COMUNICATIVAS</t>
  </si>
  <si>
    <t>FICHA TECNICA</t>
  </si>
  <si>
    <t xml:space="preserve">Revision de protocolo </t>
  </si>
  <si>
    <t>Realización de examenes ocupacionales de ingreso y de retiro al talento humano de servicios social obligatorio y funcionarios - Actividad permanente , y examen periodico</t>
  </si>
  <si>
    <t>Historia Clinica , diagnostico de condicione sde salud, concepto de aptitud laboral</t>
  </si>
  <si>
    <t>Seguimiento a recomendaciones medico ocupacionales</t>
  </si>
  <si>
    <t>Martha Perea</t>
  </si>
  <si>
    <t>Ficha tecnica - Informe</t>
  </si>
  <si>
    <t>22 al 31</t>
  </si>
  <si>
    <t>1 al 11</t>
  </si>
  <si>
    <t>1 al 10</t>
  </si>
  <si>
    <t>Referente  Emergencias Internas
Yudy Arango</t>
  </si>
  <si>
    <t xml:space="preserve">Asesoría Técnica ARL SURA 
Equipo Emergencias SST
</t>
  </si>
  <si>
    <t>Seguimiento Línea basal PVE Prevención y Control del Riesgo Biológico</t>
  </si>
  <si>
    <t>PROGRAMAS PREVENCIÓN DE CAÍDAS A NIVEL</t>
  </si>
  <si>
    <t>SVE</t>
  </si>
  <si>
    <t>* Informe con planes d eaccion
* Lista y acta</t>
  </si>
  <si>
    <t>* Videos
* Fichas bibliograficas
* Infografias
* Informes</t>
  </si>
  <si>
    <t>Hx Clinica
Matriz actualizada</t>
  </si>
  <si>
    <t>* Informe</t>
  </si>
  <si>
    <t>Inspecciones Bioseguridad y/o Seguimiento a Mejoras según cronograma</t>
  </si>
  <si>
    <t>Entrenamiento en descarte de cortopunzantes - Taller</t>
  </si>
  <si>
    <t xml:space="preserve">Material didactico
Listados de asistencia </t>
  </si>
  <si>
    <t>Inspecciones iniciales o de seguimiento a las salas radiológicas u odontológicas según cronograma</t>
  </si>
  <si>
    <t>1. Documentos con cambio de versiona ctualizada
2. Plan de capacitaciones actualizado
3. Acta y formato validado y articulado
4. Matriz legal con inclusiond e actividades pendientes para dar cumplimiento
5. Listado maestrod e documentos actualizado
6. Acta de reunion y documento asosciado a orden ya seo
7.Informe</t>
  </si>
  <si>
    <t xml:space="preserve">1. Objetivos actualizados
2. Indicadores alineados a los programas, objetivos y politica </t>
  </si>
  <si>
    <t xml:space="preserve">1. Caracterizacion de accidentalidad </t>
  </si>
  <si>
    <t xml:space="preserve">1. Matriz de hallazgos </t>
  </si>
  <si>
    <t>1. Ficha tecnica  
2. Informe</t>
  </si>
  <si>
    <t xml:space="preserve">Consultor ARL 
COPASST
Equipo SST
ARL
Estrategia seguros </t>
  </si>
  <si>
    <t>Matriz  de seguimientos</t>
  </si>
  <si>
    <t>Consultor ARL</t>
  </si>
  <si>
    <t>Indicadores</t>
  </si>
  <si>
    <t>Resultado de Auditoria</t>
  </si>
  <si>
    <t>Resultado de Autoevaluación</t>
  </si>
  <si>
    <t>Gestion de resultados del SG-SST</t>
  </si>
  <si>
    <t>Acciones preventivas y correctivas con base en los resultados del SG-SST</t>
  </si>
  <si>
    <t>Definir acciones de promoción y Prevención con base en resultados del SG-SST. (PLAN DE MEJORAMIENTO DE AUTO EVALUACION 2023)</t>
  </si>
  <si>
    <t>Plan de Mejoramiento</t>
  </si>
  <si>
    <t xml:space="preserve">Seguimiento a Planes de Mejoramienro </t>
  </si>
  <si>
    <t xml:space="preserve">Planes de Mejoramienro </t>
  </si>
  <si>
    <t>Ejecución de acciones preventivas, correctivas y de mejora de Ente externo- (SI SE PRESENTA)</t>
  </si>
  <si>
    <t>FURAT-FUREL</t>
  </si>
  <si>
    <t xml:space="preserve">Investigación de incidentes, accidentes y enfermedad laboral </t>
  </si>
  <si>
    <t xml:space="preserve">Soporte de Divulgaciín </t>
  </si>
  <si>
    <t>Consultora Médica ARL
Consultora Química ARL</t>
  </si>
  <si>
    <t>Caracterizar y analizar el ausentismo laboral general por causa médica y retroalimentación a las líneas implicadas para su intervención prioritaria</t>
  </si>
  <si>
    <t>Base de caracterizacion</t>
  </si>
  <si>
    <t>DOCUMENTOS - Informes</t>
  </si>
  <si>
    <t>Campañas de Prevencion en Salud :
*Tuberculosis
*Meningitis
*Hepatitis
*Lavado de Manos
*Lucha contra SIDA</t>
  </si>
  <si>
    <t>Consultor</t>
  </si>
  <si>
    <t xml:space="preserve">GESTION DOCUMENTAL: 
- Revisión, ajuste del documento del PVE Biologico
-formatos
Procedimientos </t>
  </si>
  <si>
    <t xml:space="preserve">Documentos revizados </t>
  </si>
  <si>
    <t>REVISIÓN DE DOCUMENTACIÓN Y ENTREGABLES DE DOCUMENTACIÓN DE TAR DE LOS CONTRATISTAS (SEGÚN REQUERIMIENTO)</t>
  </si>
  <si>
    <t>Valoraciones Medicas</t>
  </si>
  <si>
    <t>HORAS HOMBRE</t>
  </si>
  <si>
    <t>No. Colaboradores</t>
  </si>
  <si>
    <t>planta</t>
  </si>
  <si>
    <t>ops</t>
  </si>
  <si>
    <t>estudiantres</t>
  </si>
  <si>
    <t>terceros</t>
  </si>
  <si>
    <t>total</t>
  </si>
  <si>
    <t xml:space="preserve">* Cronograma
*Matriz de Hallazgos
</t>
  </si>
  <si>
    <t>Jefe Lenis Medina</t>
  </si>
  <si>
    <t>Yudy Arladis Arango</t>
  </si>
  <si>
    <t>Consultor ARL 
Jairo Vasquez</t>
  </si>
  <si>
    <t>Dr Daniel Gonzalez
Jefe Lenis Medina</t>
  </si>
  <si>
    <t xml:space="preserve">Dr Daniel Gonzalez
</t>
  </si>
  <si>
    <t xml:space="preserve">Consultor Externo ARL 
</t>
  </si>
  <si>
    <t xml:space="preserve">EDWARD CASTRO 
YUDY ARLADIS ARANGO </t>
  </si>
  <si>
    <t>JEFE LENIS MEDINA</t>
  </si>
  <si>
    <t xml:space="preserve">Copia de INFORME TRIMESTRAL  DEL COMITÉ. </t>
  </si>
  <si>
    <t xml:space="preserve">programa prevencion del r publico V2, </t>
  </si>
  <si>
    <t xml:space="preserve">INFORME FUNCIONAL </t>
  </si>
  <si>
    <t xml:space="preserve">documento, TERRORISMO, </t>
  </si>
  <si>
    <t xml:space="preserve">Análisis  funsionales de casos involucrados en riesgo publico-Revisión y analisis  de eventos de riesgo publico por localidad </t>
  </si>
  <si>
    <t>INSPECCIONES DE SEGURIDAD A ENTORNOS INTRAMURALES.</t>
  </si>
  <si>
    <t xml:space="preserve">Estaretegias de comunicación tips para mitigar el riesgo   </t>
  </si>
  <si>
    <t xml:space="preserve">Documento: SECUESTRO,AGRESION FISISCA, ATRACO, HURTO,VIOLENCIA SEXUAL. </t>
  </si>
  <si>
    <t xml:space="preserve">
Yudy Arango</t>
  </si>
  <si>
    <t>Jairo vasquez
Consultores ARL</t>
  </si>
  <si>
    <t>Incluir a los funcionarioas al programa de reincorparacion laboral</t>
  </si>
  <si>
    <t>TRIMESTRE</t>
  </si>
  <si>
    <t>SEMESTRE</t>
  </si>
  <si>
    <t>Informe 360 SURA - EXCEL</t>
  </si>
  <si>
    <t>2 al 9</t>
  </si>
  <si>
    <t>24 al 31</t>
  </si>
  <si>
    <t>23 al 29</t>
  </si>
  <si>
    <t>22 al 30</t>
  </si>
  <si>
    <t>9 al 117</t>
  </si>
  <si>
    <t>25 al 31</t>
  </si>
  <si>
    <t>26 al 31</t>
  </si>
  <si>
    <t>23 al 30</t>
  </si>
  <si>
    <t>23 al 27</t>
  </si>
  <si>
    <t>28 al 31</t>
  </si>
  <si>
    <t>11 al 117</t>
  </si>
  <si>
    <t>16 a 22</t>
  </si>
  <si>
    <t>23 a 31</t>
  </si>
  <si>
    <t>Matriz de hallazgos y cronograma</t>
  </si>
  <si>
    <t>Ficha tecnica Registros  y fotográfico - CRONOGRAMA</t>
  </si>
  <si>
    <t>Estrategia  chuzate, prevencion de  accidentalidad por riesgo biológico - cortopunzantes articulado con Programa de Salud Mental</t>
  </si>
  <si>
    <t>ÚLTIMO DOMINGO DE ENERO​</t>
  </si>
  <si>
    <t>Día mundial de la lepra</t>
  </si>
  <si>
    <t>Día nacional de la disfonía (1)</t>
  </si>
  <si>
    <t>Día mundial del donante de medula ósea (2)</t>
  </si>
  <si>
    <t>​Día Internacional de Lengua de Señas</t>
  </si>
  <si>
    <t>19 - 25/SEPTIEMBRE</t>
  </si>
  <si>
    <t>​Día Internacional de Intérpretes</t>
  </si>
  <si>
    <t>Día internacional de la hepatitis c (1)</t>
  </si>
  <si>
    <t>Día internacional de las personas mayores (2)</t>
  </si>
  <si>
    <t>Día internacional de la artritis (3)</t>
  </si>
  <si>
    <t>​Dia Mundial del Donante de órganos, tejidos y células </t>
  </si>
  <si>
    <t>Día mundial contra el cáncer​</t>
  </si>
  <si>
    <t>FECHA</t>
  </si>
  <si>
    <t>​DÍA CONMEMORATIVO EN SALUD</t>
  </si>
  <si>
    <t>Día europeo de la prevención del riesgo cardiovascular</t>
  </si>
  <si>
    <t>Día mundial del sueño</t>
  </si>
  <si>
    <t>Día mundial contra la tuberculosis</t>
  </si>
  <si>
    <t>Día mundial de la actividad física</t>
  </si>
  <si>
    <t>Día mundial de la salud en la OMS</t>
  </si>
  <si>
    <t>Día nacional de la atención primaria</t>
  </si>
  <si>
    <t>Día mundial de la meningitis (1) y Día mundial del paludismo (2)</t>
  </si>
  <si>
    <t>Día mundial de la seguridad y salud en el trabajo</t>
  </si>
  <si>
    <t>Día mundial de la hipertensión</t>
  </si>
  <si>
    <t>Día mundial de la hepatitis</t>
  </si>
  <si>
    <t>Día nacional de la nutrición</t>
  </si>
  <si>
    <t>Día mundial de la salud digestiva</t>
  </si>
  <si>
    <t>Día mundial sin tabaco</t>
  </si>
  <si>
    <t>Día nacional contra la miastenia gravis</t>
  </si>
  <si>
    <t>Día internacional de los niños víctimas de agresión</t>
  </si>
  <si>
    <t>Día mundial de los trasplantados</t>
  </si>
  <si>
    <t>Día europeo de la prevención del cáncer de piel</t>
  </si>
  <si>
    <t>Día mundial del donante de sangre</t>
  </si>
  <si>
    <t>Día mundial de toma de conciencia del abuso y maltrato en la vejez</t>
  </si>
  <si>
    <t>Día mundial contra la ELA (esclerosis lateral amiotrócica) </t>
  </si>
  <si>
    <t>Día internacional de lucha contra uso indebido y tráfico ilícito de drogas</t>
  </si>
  <si>
    <t>Día internacional de la sordoceguera</t>
  </si>
  <si>
    <t>Día europeo de la de la esclerodermia</t>
  </si>
  <si>
    <t>Día internacional del síndrome de Rubinstein-taybi</t>
  </si>
  <si>
    <t>Día mundial de la población</t>
  </si>
  <si>
    <t>Día internacional del autocuidado</t>
  </si>
  <si>
    <t>Día mundial de la enfermedad de Gaucher</t>
  </si>
  <si>
    <t>Día mundial de la hepatitis vírica</t>
  </si>
  <si>
    <t>1-7/AGOSTO</t>
  </si>
  <si>
    <t>Semana mundial de la lactancia materna</t>
  </si>
  <si>
    <t>Día internacional de la juventud</t>
  </si>
  <si>
    <t>Día mundial de la asistencia humanitaria</t>
  </si>
  <si>
    <t>Día internacional de la solidaridad</t>
  </si>
  <si>
    <t>Día mundial de la fibrosis quística</t>
  </si>
  <si>
    <t>Día mundial para la prevención del suicidio</t>
  </si>
  <si>
    <t>10-17/SEPTIEMBRE</t>
  </si>
  <si>
    <t>Semana europea de cáncer del pulmón</t>
  </si>
  <si>
    <t>Día internacional de acción contra la migraña</t>
  </si>
  <si>
    <t>Día mundial del linfoma</t>
  </si>
  <si>
    <t>Día mundial del alzhéimer</t>
  </si>
  <si>
    <t>Día mundial del síndrome de las piernas inquietas</t>
  </si>
  <si>
    <t>​23/SEPTIEMBRE</t>
  </si>
  <si>
    <t>Semana internacional de las personas sordas</t>
  </si>
  <si>
    <t>Día mundial de la rabia (1)     Día mundial del corazón (OMS)  (2)</t>
  </si>
  <si>
    <t>Día internacional del síndrome Arnold Chiari</t>
  </si>
  <si>
    <t>Día mundial de la retinosis pigmentaria</t>
  </si>
  <si>
    <t>​30/SEPTIEMBRE</t>
  </si>
  <si>
    <t>06/OCTUBRE                             </t>
  </si>
  <si>
    <t>Día europeo de la depresión</t>
  </si>
  <si>
    <t>Día mundial de la parálisis cerebral</t>
  </si>
  <si>
    <t>7-14/OCTUBRE</t>
  </si>
  <si>
    <t>Semana europea contra el cáncer</t>
  </si>
  <si>
    <t>Día mundial de los cuidados paliativos</t>
  </si>
  <si>
    <t>Día mundial de la salud mental</t>
  </si>
  <si>
    <t>Día mundial de las enfermedades reumáticas</t>
  </si>
  <si>
    <t>Día mundial de la vista</t>
  </si>
  <si>
    <t>​14/OCTUBRE</t>
  </si>
  <si>
    <t>Día mundial del  lavado de manos</t>
  </si>
  <si>
    <t>Día mundial de la alimentación</t>
  </si>
  <si>
    <t>Día mundial contra el dolor</t>
  </si>
  <si>
    <t>Día mundial de la menopausia</t>
  </si>
  <si>
    <t>Día mundial del cáncer de mama</t>
  </si>
  <si>
    <t>Día internacional de la osteoporosis</t>
  </si>
  <si>
    <t>Día mundial de la polio</t>
  </si>
  <si>
    <t>Día nacional del daño cerebral adquirido</t>
  </si>
  <si>
    <t>Día mundial del ictus</t>
  </si>
  <si>
    <t>Día mundial de la neumonía</t>
  </si>
  <si>
    <t>Día mundial de la diabetes</t>
  </si>
  <si>
    <t>Día nacional de las enfermedades neuromusculares</t>
  </si>
  <si>
    <t>Día mundial de la enfermedad pulmonar obstructiva crónica (EPOC)</t>
  </si>
  <si>
    <t>Día mundial del paciente anticoagulante</t>
  </si>
  <si>
    <t>Día universal del niño</t>
  </si>
  <si>
    <t>Día mundial de la espina bífida</t>
  </si>
  <si>
    <t>Día internacional de la eliminación de la violencia contra la mujer</t>
  </si>
  <si>
    <t>Día mundial de la lucha contra sida</t>
  </si>
  <si>
    <t>Día mundial de las personas con discapacidad</t>
  </si>
  <si>
    <t>Día de los derechos humanos</t>
  </si>
  <si>
    <t>Día nacional de la esclerosis múltiple</t>
  </si>
  <si>
    <t>Día nacional del niño con cáncer</t>
  </si>
  <si>
    <t xml:space="preserve">listas de asistencia , ficha tècnica </t>
  </si>
  <si>
    <t xml:space="preserve">INDICADORES: CUMPLIMIENTO, COBERTURA, APROPIACION </t>
  </si>
  <si>
    <t>Consultor -ARL -SST</t>
  </si>
  <si>
    <t>Conmemoracion del mes de la  SALUD EN EL MUNDO DEL TRABAJO</t>
  </si>
  <si>
    <t xml:space="preserve">Ficha tecnica ,  asistencia ,  registro fotografico, infografias, material comunicaciones </t>
  </si>
  <si>
    <t>e</t>
  </si>
  <si>
    <t>equipo sst</t>
  </si>
  <si>
    <t>Seguimiento plan de Capacitaciòn -PLAN DE TRABAJO-INDICADORES-INSPECCIONES</t>
  </si>
  <si>
    <t>Registro fotografico, FICHA TECNICA</t>
  </si>
  <si>
    <t xml:space="preserve">
2: Indicadores actualizados</t>
  </si>
  <si>
    <t>Boletines publicados</t>
  </si>
  <si>
    <t>LISTADOS DE ASISTENCIA -VIRTUAL-</t>
  </si>
  <si>
    <t xml:space="preserve">LISTADOS DE ASISTENCIA </t>
  </si>
  <si>
    <t xml:space="preserve">
Seguimiento plan de Capacitaciòn -PLAN DE TRABAJO-INDICADORES-INSPECCIONES</t>
  </si>
  <si>
    <t>Cronograma MATRIZ DE HALLAZGOS</t>
  </si>
  <si>
    <t xml:space="preserve">
Seguimiento plan de Capacitaciòn -PLAN DE TRABAJO-INDICADORES-INSPECCIONES
</t>
  </si>
  <si>
    <t xml:space="preserve">1.  Documentos SVE actualizados
2. Informes DX condiciones de salud y de trabajo.
3. Matriz de caracterizacion de areas criticas DME
4. Informe Línea basal DME
5. Matriz de indicadores actualizada 
</t>
  </si>
  <si>
    <t>1. Informes
2. Listados de asistencia.
3. Matriz de mejoras
4. Cronograma</t>
  </si>
  <si>
    <t xml:space="preserve">
1. matriz de sintomaticos actualizada 
2,. Informe de perfil sd</t>
  </si>
  <si>
    <t xml:space="preserve">1. plan de trabajo, capacitaciòn </t>
  </si>
  <si>
    <t>Actualización de Linea Basal  de la Gestión del Programa de Riesgo Químico 2024</t>
  </si>
  <si>
    <t>Documento de seguimiento de Línea Basal 2024</t>
  </si>
  <si>
    <t>Seguimiento mediciones higiénicas: Generar RECOMENDACIONES  técnicos a partir de los resultados de mediciones higiénicas .</t>
  </si>
  <si>
    <t>Documento ajustado</t>
  </si>
  <si>
    <t xml:space="preserve">
ACTUALIZACION   COPASST 2023-2025
</t>
  </si>
  <si>
    <t xml:space="preserve">
* Seguimiento al  Plan de capacitación -cronograma</t>
  </si>
  <si>
    <t xml:space="preserve">Caracterizar,  y analizar la enfermedad laboral </t>
  </si>
  <si>
    <t xml:space="preserve">* Análisis del diagnóstico de las condiciones de salud 2023
* Generar plan de intervencion </t>
  </si>
  <si>
    <t>CONSULTOR arl</t>
  </si>
  <si>
    <t xml:space="preserve">                                        
1) Carpeta Anexos 2024
</t>
  </si>
  <si>
    <t>Asesoría Técnica ARL SURA 
Auxiliares SST</t>
  </si>
  <si>
    <t xml:space="preserve">
2) Actualizar matriz Legal en Emergencias (Realizando revision de articulos aplicables)</t>
  </si>
  <si>
    <t xml:space="preserve">2)  Matriz de requisitos legales evaluada y calificada </t>
  </si>
  <si>
    <t xml:space="preserve">
3) Actualizar el Listado Mestro de Documentos y Registros</t>
  </si>
  <si>
    <t>3) Listado maestro actualizado, se evidenciará en el cambio de versiones</t>
  </si>
  <si>
    <t xml:space="preserve">1) AVR Documentados ( Localidad Usme)                                    
</t>
  </si>
  <si>
    <t>2) Documentar planes de accion de los AVR Documentados  - Localidad Usme</t>
  </si>
  <si>
    <t xml:space="preserve">                                   
2) Planes de accion documentados y con seguimiento 
</t>
  </si>
  <si>
    <t xml:space="preserve">3) Documentar Fichas PHRED- Localidad Ciudad Bolivar y Unidades priorizadas.
 </t>
  </si>
  <si>
    <t xml:space="preserve">3)  Fichas PHERD de unidades priorizadas y de la localidad Ciudad Bolivar
</t>
  </si>
  <si>
    <t xml:space="preserve">
4) Diseño del Formato PREA (Plan de Respuesta Específico por amenaza).
* Capacitar al equipo de emergencias sobre metodologia, diligenciamiento, medición y análisis de resultados
* Documentar PREAS unidades priorizadas  </t>
  </si>
  <si>
    <t xml:space="preserve">4)  Formato Normalizado PREA </t>
  </si>
  <si>
    <t>1) Cronograma Documentado</t>
  </si>
  <si>
    <t xml:space="preserve">2) Ejecutar inspecciones de acuerdo a lo programado </t>
  </si>
  <si>
    <t>2) Formato de Inspecciones</t>
  </si>
  <si>
    <t>1) Metodología diseñada 
* Plan de capacitaciones 2024 documentado</t>
  </si>
  <si>
    <t xml:space="preserve">2) Llevar a cabo socializaciones y/o Capacitaciones  del del  Plan Hospitalario de Gestion del Riesgo de Desastres (PHGRD) enmarcadas en la estrategia " Únete al llamado del Cuidado en Emergencias 12345 PHGRD" </t>
  </si>
  <si>
    <t>2) Listados de asistencia
Indicadores de Cumplimiento y cobertura</t>
  </si>
  <si>
    <t xml:space="preserve">
1) Resolucion actualizada
2) ISH aplicados </t>
  </si>
  <si>
    <t xml:space="preserve">1) Resolucion Actualizada
2) Plan de trabajo documentado 2024
3) Plan de trabajo ALMERA
</t>
  </si>
  <si>
    <t>CHGRD</t>
  </si>
  <si>
    <t>1) Cotizaciones, correos etc</t>
  </si>
  <si>
    <t xml:space="preserve">
2) Convocatoria y divulgación de las brigada de emergencias en cada una de las unidades 
</t>
  </si>
  <si>
    <t>2) Videos, piezas cominicativas etc</t>
  </si>
  <si>
    <t xml:space="preserve">
3) Elaboracion y lanzamiento de estrategias para incrementar y mantener la brigada de emergencias
</t>
  </si>
  <si>
    <t xml:space="preserve">3) Estrategias documentadas, base de datos, Formatos de inscripcion y hoja de vida. </t>
  </si>
  <si>
    <t xml:space="preserve">1) Excel con criterios y su mode de cumplimiento.
2) Acta de reunion y lista de asistencia 
3) Solicitudes de conceptos / Certificados
4) Formatos de referenciacion  externa </t>
  </si>
  <si>
    <t xml:space="preserve">
1) Soportes de Participacion CAM
2) Pland e accion y soportes de ejecución
</t>
  </si>
  <si>
    <t>1) Cronograma cargado en almera y Correo electronico
2) Giones, infromes y Plan de accion 
3) Matriz  con cierres  de OM
4) Cronograma de simulacros y simulaciones empresas tercerizadas</t>
  </si>
  <si>
    <t>Resolución 20223040040595 de 2022</t>
  </si>
  <si>
    <t>Cesar Valencia</t>
  </si>
  <si>
    <t>Equipo Transportes 
Consultor Externo ARL</t>
  </si>
  <si>
    <t>Reunión Comité de Seguridad Vial</t>
  </si>
  <si>
    <t xml:space="preserve">Carta formada por Gerencia </t>
  </si>
  <si>
    <t>Actas y listados de asistencia</t>
  </si>
  <si>
    <t xml:space="preserve">Politica Ajustada </t>
  </si>
  <si>
    <t xml:space="preserve">Socializar la politica a todos los actores viales </t>
  </si>
  <si>
    <t>Listados de asistencia</t>
  </si>
  <si>
    <t>Piezas comunicativas
Listados de asistencia</t>
  </si>
  <si>
    <t xml:space="preserve">Resultados de Dx realizado </t>
  </si>
  <si>
    <t xml:space="preserve">Divulgación de Programas de gestión de riesgos críticos y factores de desempeño </t>
  </si>
  <si>
    <t>Realizar levantamiento de infraestructura interna de las diferentes sedes desde el punto de vista de seguridad vial.</t>
  </si>
  <si>
    <t>Realizar seguimiento al buen diligenciamiento de la inspección preoperacional de los vehículos automotores puestos al servcio de la entidad.</t>
  </si>
  <si>
    <t xml:space="preserve">
Presentar Plan Estratégico de Seguridad Vial en Red Empresarial de Seguridad Vial (Buenas prácticas). </t>
  </si>
  <si>
    <t>Matriz IPEVR</t>
  </si>
  <si>
    <t>Programas documentados
Cronograma de actividades según cada programa</t>
  </si>
  <si>
    <t xml:space="preserve">Listados de Asistencia
Piezas comunicativas </t>
  </si>
  <si>
    <t xml:space="preserve">Plan de trabajo documentado y articulado con el SG-SST
Soportes de cumplimiento </t>
  </si>
  <si>
    <t xml:space="preserve">Cronograma
Guion
Evaluacion
Informe
Plan de accion Seguimiento a resultados
</t>
  </si>
  <si>
    <t>Informe antes y despues</t>
  </si>
  <si>
    <t>Ficha tecnica del indicador
Resultados del Indicador</t>
  </si>
  <si>
    <t>Radicado
Certificado
Resultados</t>
  </si>
  <si>
    <t xml:space="preserve">Plan de auditoria
Informe de auditoria
Certificados de idoneidad del auditor
Plan de accion de observaciones, recomendaciones y/o NC evidenciadas
</t>
  </si>
  <si>
    <t xml:space="preserve">Plan de auditoria
Informe de auditoria
Seguimeinto al Plan de accion de observaciones, recomendaciones y/o NC evidenciadas
</t>
  </si>
  <si>
    <t>Formatos de inspeccion documentados y registrados
Notificacion a empresas contratistas de los hallazgos encontrados
Matriz o mecanismo de seguimiento y cierre</t>
  </si>
  <si>
    <t xml:space="preserve">Documento Actualizado </t>
  </si>
  <si>
    <t xml:space="preserve">2) Documentar Programa en espacios confinados </t>
  </si>
  <si>
    <t>Programa documentado</t>
  </si>
  <si>
    <t>) Listado maestro actualizado, se evidenciará en el cambio de versiones</t>
  </si>
  <si>
    <t xml:space="preserve">4) Actualizar matriz Legal TAR  (Realizando revision de articulos aplicables)
5) Realizar medicion de cumplimeinto de Matriz Legal </t>
  </si>
  <si>
    <t xml:space="preserve">Matriz legal TAR
Matriz legal evaluada </t>
  </si>
  <si>
    <t>6) Caracterizar las actividades identificadas como TAR dentro de la subred
7) Caracterizar los equipos Industriales dentro de la subred</t>
  </si>
  <si>
    <t>Caracterizacion TAR
Caracterizacion equipos industriales</t>
  </si>
  <si>
    <t>Cronograma eleborado
Registros de inspecciones de acuerdo a cronograma</t>
  </si>
  <si>
    <t>Listados de Asistencia
Acta</t>
  </si>
  <si>
    <t>Correo</t>
  </si>
  <si>
    <t>Divulgar información relacionada con seguridad vial al interior de la entidad.
* Rendicion de cuentas
* Estado actual del PESV etc</t>
  </si>
  <si>
    <t>Seguimientod e plan de trabajo de desarrollo Institucional</t>
  </si>
  <si>
    <t>Matriz normalizada y actualizada</t>
  </si>
  <si>
    <t>Link de evaluacion y excel descargado
Analisis de resultados
Socializacion de resultados
Plan de accion Seguimiento a resultados</t>
  </si>
  <si>
    <t>Link de evaluacion y excel descargado
Analisis de resultados
Socializacion de resultados
Plan de accion Seguimiento</t>
  </si>
  <si>
    <t>Listados de assitencia
Evidencia de apropiacion del conocimiento
Indicadores de cobertura y cumplimiento</t>
  </si>
  <si>
    <r>
      <t xml:space="preserve">Objetivo: </t>
    </r>
    <r>
      <rPr>
        <sz val="14"/>
        <rFont val="Arial"/>
        <family val="2"/>
      </rPr>
      <t>Promover la mejora continua del  el Sistema de Gestión de la Seguridad y Salud en el Trabajo (SG-SST), desde la identificación del riesgo ocupacional hasta su intervención y control, con  base en  las necesidades y expectativas de las partes interesadas, para evitar la materialización del riesgo en  accidentes de trabajo y/o de  enfermedades laborales, cumpliendo así los estándares mínimos que permitan garantizar un ambiente de trabajo seguro y el cumplimiento normativo</t>
    </r>
  </si>
  <si>
    <t>Revisión y actualización documentos legales
_ACTUALIZACION RHSI
- ACTUALIZACION COMITÉ CONVIVENCIA</t>
  </si>
  <si>
    <t xml:space="preserve"> planeacion mes sst elaboracion ficha tecnica
* Desarrollo de actividades mes SST
* Informe mes SST</t>
  </si>
  <si>
    <t>PROGRAMA</t>
  </si>
  <si>
    <t>Semana de la salud</t>
  </si>
  <si>
    <t>caracterizacion de colaboradores   por eps</t>
  </si>
  <si>
    <t xml:space="preserve">Convocatoria </t>
  </si>
  <si>
    <t>Gestion por EPS</t>
  </si>
  <si>
    <t>PIEZA COMUNICATIVA</t>
  </si>
  <si>
    <t>OFICINA DE MERCADEO- CONTRATACION Y NOMINA</t>
  </si>
  <si>
    <t>COMUNICACIONES</t>
  </si>
  <si>
    <t xml:space="preserve">Plan de trabajo intervención, durante la semana d ela salud. </t>
  </si>
  <si>
    <t>EQUIPO SST - COPASST - BIENESTAR</t>
  </si>
  <si>
    <t>SEGUIMIENTO INCAPACIDADES</t>
  </si>
  <si>
    <t>DR DANIEL GONZALEZ</t>
  </si>
  <si>
    <t>DRA MARTHA DIAZ</t>
  </si>
  <si>
    <t>REALIZAR SEGUIMIENTO REINCORPORACION LABORAL</t>
  </si>
  <si>
    <t>Realizar conceptos tecnicos para la organización de puesto de trabajo DE ACUERDO CON DEMANDA</t>
  </si>
  <si>
    <t>Documentar guia tecnica para la implementacion de  sst en casa</t>
  </si>
  <si>
    <t>documento normalizado</t>
  </si>
  <si>
    <t>concepto tecnico</t>
  </si>
  <si>
    <t>TALENTO HUMANO</t>
  </si>
  <si>
    <t xml:space="preserve">Revisión documental  de la Matriz Peligros </t>
  </si>
  <si>
    <t>JAIRO A. VASQUEZ</t>
  </si>
  <si>
    <t>Jairo vasquez - Yudi Arladis Arango</t>
  </si>
  <si>
    <t>Actualizacion  de la Matriz Peligros, con participación de los colaboradores por sede según necesidad</t>
  </si>
  <si>
    <t>seguimiento Inspecciones del  COPASST de acuerdo con programaciòn</t>
  </si>
  <si>
    <t>Protección radiológica  (CURSO) SEGUIMIENTO SEMESTRAL)</t>
  </si>
  <si>
    <t>MAO</t>
  </si>
  <si>
    <t xml:space="preserve">Emo periodico </t>
  </si>
  <si>
    <t>PLAN DE TRABAJO DE SST 2024</t>
  </si>
  <si>
    <t xml:space="preserve">
</t>
  </si>
  <si>
    <t>Autoevalucaión 2024 sistema basado en resolución 312 de 2019 
- Inclusión de resultados en plan de trabajo 2025</t>
  </si>
  <si>
    <r>
      <rPr>
        <b/>
        <sz val="10"/>
        <color indexed="56"/>
        <rFont val="Arial"/>
        <family val="2"/>
      </rPr>
      <t xml:space="preserve">PROGRAMA O PROCEDIMIENTO DE GESTION </t>
    </r>
    <r>
      <rPr>
        <sz val="10"/>
        <rFont val="Arial"/>
        <family val="2"/>
      </rPr>
      <t xml:space="preserve">
Revisión y actualización de la documentación del sistema 
-Actualización de:Plan de trabajo, Plan de capacitación y sensibilización, Manual del SG-SST,  Inducción, Generar Reinducciòn especifica SST,  Matriz legal desde el cumplimiento.
-Revisión y Actualización de listado mestro de documentos para seguimiento del SG-SST. </t>
    </r>
  </si>
  <si>
    <r>
      <rPr>
        <b/>
        <sz val="10"/>
        <color indexed="56"/>
        <rFont val="Arial"/>
        <family val="2"/>
      </rPr>
      <t>DEFINICIÓN DE OBJETIVOS, PLAN DE TRABAJO  E  INDICADORES.</t>
    </r>
    <r>
      <rPr>
        <sz val="10"/>
        <rFont val="Arial"/>
        <family val="2"/>
      </rPr>
      <t xml:space="preserve">
-Revision de objetivos definidos por linea de trabajo, Plan de trabajo e indicadores para el SG-SST y los programas que lo conforman.
-Articular la gestion de la resolucion 0312 de 2019 bajo los lineamientos estipulados par la gestion de indicadores del Decreto 1072 de 2015 en lo que respecta a indicaores de estructura, proceso y resulatdo.</t>
    </r>
  </si>
  <si>
    <r>
      <rPr>
        <b/>
        <sz val="10"/>
        <color indexed="56"/>
        <rFont val="Arial"/>
        <family val="2"/>
      </rPr>
      <t>CARACTERIZACION DEL RIESGO EXPRESADO ( INCIDENTES, ACCIDENTES, EL, EMERGENCIAS Y AUSENTISMO)</t>
    </r>
    <r>
      <rPr>
        <sz val="10"/>
        <rFont val="Arial"/>
        <family val="2"/>
      </rPr>
      <t xml:space="preserve">
-Caracterización del riesgo expresado en accidentalidad laboral </t>
    </r>
  </si>
  <si>
    <r>
      <rPr>
        <b/>
        <sz val="10"/>
        <color indexed="56"/>
        <rFont val="Arial"/>
        <family val="2"/>
      </rPr>
      <t>INSPECCIONES DE SEGURIDAD
-</t>
    </r>
    <r>
      <rPr>
        <sz val="10"/>
        <rFont val="Arial"/>
        <family val="2"/>
      </rPr>
      <t xml:space="preserve">Diseñar el programa de inspecciones de la gestion del riesgo de acuerdo con lineamientos establecidos en el deceto 1072 de 2015 y armonizar las heramientas aplicadas en la gestion del mismo por parte de la línea de seguridad y salud en el trabajo.
-Inspección de seguridad relacionadas con a accidentalidad laboral de los riesgos no contenidos en programas de Gestión de la subred 
</t>
    </r>
  </si>
  <si>
    <r>
      <rPr>
        <b/>
        <sz val="10"/>
        <color indexed="48"/>
        <rFont val="Arial"/>
        <family val="2"/>
      </rPr>
      <t>SEGUIMIENTO DE OBJETIVOS  INDICADORES</t>
    </r>
    <r>
      <rPr>
        <sz val="10"/>
        <rFont val="Arial"/>
        <family val="2"/>
      </rPr>
      <t xml:space="preserve">
- Consolidación y seguimiento de indicadores y plan de trabajo mensual
- La severidad Y frecuencia de los Accidentes de Trabajo 
- Mortalidad
- Incidencia y prevalencia de la EL
- Ausentismo x causa médica</t>
    </r>
  </si>
  <si>
    <r>
      <rPr>
        <b/>
        <sz val="10"/>
        <color indexed="48"/>
        <rFont val="Arial"/>
        <family val="2"/>
      </rPr>
      <t xml:space="preserve">MES SST
</t>
    </r>
    <r>
      <rPr>
        <sz val="10"/>
        <rFont val="Arial"/>
        <family val="2"/>
      </rPr>
      <t>-Planeacion 
- Elaborar cronograma
- Realizar lanzamiento
- Elaborar informe</t>
    </r>
  </si>
  <si>
    <r>
      <t xml:space="preserve">AUTOEVALUACION ANUAL DEL SISTEMA DE GESTION EN SST
- </t>
    </r>
    <r>
      <rPr>
        <sz val="10"/>
        <rFont val="Arial"/>
        <family val="2"/>
      </rPr>
      <t>Evaluación del sistema basado en resolución 312 de 2019 
- Inclusión de resultados en plan de trabajo 2024</t>
    </r>
    <r>
      <rPr>
        <b/>
        <sz val="10"/>
        <color indexed="56"/>
        <rFont val="Arial"/>
        <family val="2"/>
      </rPr>
      <t xml:space="preserve">
-</t>
    </r>
    <r>
      <rPr>
        <sz val="10"/>
        <rFont val="Arial"/>
        <family val="2"/>
      </rPr>
      <t>REPORTE AUTOEVALUACIÓN DE ESTÁNDARES MÍNIMOS SG – SST</t>
    </r>
  </si>
  <si>
    <r>
      <rPr>
        <b/>
        <sz val="10"/>
        <color indexed="48"/>
        <rFont val="Arial"/>
        <family val="2"/>
      </rPr>
      <t>BOLETIN SST</t>
    </r>
    <r>
      <rPr>
        <sz val="10"/>
        <rFont val="Arial"/>
        <family val="2"/>
      </rPr>
      <t xml:space="preserve">
- Realizar solicitud a comunicaciones
- Lecciones aprendidas 
- Accidentalidad
- PHGRD
- PESV
- SG-SST
- BIOLOGICO - BIOSEGURIDAD
- CAIDAS A NIVEL 
- IPEVR</t>
    </r>
  </si>
  <si>
    <r>
      <rPr>
        <b/>
        <sz val="10"/>
        <color indexed="48"/>
        <rFont val="Arial"/>
        <family val="2"/>
      </rPr>
      <t>ARTICULACION CON EMPRESAS TERCERIZADAS 
-</t>
    </r>
    <r>
      <rPr>
        <sz val="10"/>
        <rFont val="Arial"/>
        <family val="2"/>
      </rPr>
      <t>Actualizacion de caracterizaciòn empresas tercerizadas
-Seguimiento indicadores basicos
-Reunion trimestral</t>
    </r>
  </si>
  <si>
    <r>
      <t>P&amp;D (PES</t>
    </r>
    <r>
      <rPr>
        <sz val="10"/>
        <color indexed="50"/>
        <rFont val="Arial"/>
        <family val="2"/>
      </rPr>
      <t>V</t>
    </r>
    <r>
      <rPr>
        <sz val="10"/>
        <rFont val="Arial"/>
        <family val="2"/>
      </rPr>
      <t>A-</t>
    </r>
    <r>
      <rPr>
        <sz val="10"/>
        <color indexed="50"/>
        <rFont val="Arial"/>
        <family val="2"/>
      </rPr>
      <t>VITALIDAD)</t>
    </r>
  </si>
  <si>
    <r>
      <t>RENCORPORACIÓN LABORAL  (PES</t>
    </r>
    <r>
      <rPr>
        <sz val="10"/>
        <color indexed="50"/>
        <rFont val="Arial"/>
        <family val="2"/>
      </rPr>
      <t>V</t>
    </r>
    <r>
      <rPr>
        <sz val="10"/>
        <rFont val="Arial"/>
        <family val="2"/>
      </rPr>
      <t>A-</t>
    </r>
    <r>
      <rPr>
        <sz val="10"/>
        <color indexed="50"/>
        <rFont val="Arial"/>
        <family val="2"/>
      </rPr>
      <t>VITALIDAD)</t>
    </r>
  </si>
  <si>
    <r>
      <t>TELETRABAJO  (PES</t>
    </r>
    <r>
      <rPr>
        <sz val="10"/>
        <color indexed="50"/>
        <rFont val="Arial"/>
        <family val="2"/>
      </rPr>
      <t>V</t>
    </r>
    <r>
      <rPr>
        <sz val="10"/>
        <rFont val="Arial"/>
        <family val="2"/>
      </rPr>
      <t>A-</t>
    </r>
    <r>
      <rPr>
        <sz val="10"/>
        <color indexed="50"/>
        <rFont val="Arial"/>
        <family val="2"/>
      </rPr>
      <t>VITALIDAD)</t>
    </r>
  </si>
  <si>
    <r>
      <t>CONDICIONES DE SEGURIDAD - GESTION DE PELIGROS Y RIESGOS (PESV</t>
    </r>
    <r>
      <rPr>
        <b/>
        <sz val="10"/>
        <color indexed="53"/>
        <rFont val="Arial"/>
        <family val="2"/>
      </rPr>
      <t>A- AMBIENTES DE TRABAJO SEGURO)</t>
    </r>
  </si>
  <si>
    <r>
      <rPr>
        <b/>
        <sz val="10"/>
        <color indexed="8"/>
        <rFont val="Arial"/>
        <family val="2"/>
      </rPr>
      <t xml:space="preserve">RESOLUCIÓN 20223040040595 PASO 1.
</t>
    </r>
    <r>
      <rPr>
        <sz val="10"/>
        <color indexed="8"/>
        <rFont val="Arial"/>
        <family val="2"/>
      </rPr>
      <t xml:space="preserve">Designar al Líder del diseño e implementación del Plan Estratégico de Seguridad Vial de la organización  por parte del nivel directivo. </t>
    </r>
  </si>
  <si>
    <r>
      <t xml:space="preserve">
RESOLUCIÓN 20223040040595 PASO 3.
</t>
    </r>
    <r>
      <rPr>
        <sz val="10"/>
        <color indexed="8"/>
        <rFont val="Arial"/>
        <family val="2"/>
      </rPr>
      <t>Ajustar la Política de Seguridad Vial a los requisitos establecidos.</t>
    </r>
    <r>
      <rPr>
        <b/>
        <sz val="10"/>
        <color indexed="8"/>
        <rFont val="Arial"/>
        <family val="2"/>
      </rPr>
      <t xml:space="preserve">
</t>
    </r>
  </si>
  <si>
    <r>
      <rPr>
        <b/>
        <sz val="10"/>
        <color indexed="8"/>
        <rFont val="Arial"/>
        <family val="2"/>
      </rPr>
      <t>RESOLUCIÓN 20223040040595 PASO 5.</t>
    </r>
    <r>
      <rPr>
        <sz val="10"/>
        <color indexed="8"/>
        <rFont val="Arial"/>
        <family val="2"/>
      </rPr>
      <t xml:space="preserve">
Ejecutar el diagnóstico y evaluación inicial de la organización del estado actual de la seguridad vial con base en lo establecido.</t>
    </r>
  </si>
  <si>
    <r>
      <rPr>
        <b/>
        <sz val="10"/>
        <color indexed="8"/>
        <rFont val="Arial"/>
        <family val="2"/>
      </rPr>
      <t>RESOLUCIÓN 20223040040595 PASO 6.</t>
    </r>
    <r>
      <rPr>
        <sz val="10"/>
        <color indexed="8"/>
        <rFont val="Arial"/>
        <family val="2"/>
      </rPr>
      <t xml:space="preserve">
Caraterización, evaluación y control de riesgos en seguridad vial con base en lo establecido  </t>
    </r>
  </si>
  <si>
    <r>
      <rPr>
        <b/>
        <sz val="10"/>
        <color indexed="8"/>
        <rFont val="Arial"/>
        <family val="2"/>
      </rPr>
      <t xml:space="preserve">RESOLUCIÓN 20223040040595 PASO 7.
</t>
    </r>
    <r>
      <rPr>
        <sz val="10"/>
        <color indexed="8"/>
        <rFont val="Arial"/>
        <family val="2"/>
      </rPr>
      <t xml:space="preserve">
Objetivos y metas del Plan Estratégico de Seguridad Vial con base en lo establecido </t>
    </r>
  </si>
  <si>
    <r>
      <rPr>
        <b/>
        <sz val="10"/>
        <color indexed="8"/>
        <rFont val="Arial"/>
        <family val="2"/>
      </rPr>
      <t xml:space="preserve">RESOLUCIÓN 20223040040595 PASO 8.
</t>
    </r>
    <r>
      <rPr>
        <sz val="10"/>
        <color indexed="8"/>
        <rFont val="Arial"/>
        <family val="2"/>
      </rPr>
      <t xml:space="preserve">
Programas de gestión de riesgos críticos y factores de desempeño con base en lo establecido</t>
    </r>
  </si>
  <si>
    <r>
      <rPr>
        <b/>
        <sz val="10"/>
        <color indexed="8"/>
        <rFont val="Arial"/>
        <family val="2"/>
      </rPr>
      <t xml:space="preserve">RESOLUCIÓN 20223040040595 PASO 9.
</t>
    </r>
    <r>
      <rPr>
        <sz val="10"/>
        <color indexed="8"/>
        <rFont val="Arial"/>
        <family val="2"/>
      </rPr>
      <t xml:space="preserve">
Presentar el plan anual de trabajo orientado al cumplimiento de las acciones y estratégias de la organización en seguridad vial con base en lo establecido</t>
    </r>
  </si>
  <si>
    <r>
      <rPr>
        <b/>
        <sz val="10"/>
        <color indexed="8"/>
        <rFont val="Arial"/>
        <family val="2"/>
      </rPr>
      <t>RESOLUCIÓN 20223040040595 PASO 10</t>
    </r>
    <r>
      <rPr>
        <sz val="10"/>
        <color indexed="8"/>
        <rFont val="Arial"/>
        <family val="2"/>
      </rPr>
      <t xml:space="preserve">
La organización debe definir la competencia en seguridad vial de los colaboradores que realizan desplazamientos laborales al servicio de la organización con base en lo establecido</t>
    </r>
  </si>
  <si>
    <r>
      <rPr>
        <b/>
        <sz val="10"/>
        <color indexed="8"/>
        <rFont val="Arial"/>
        <family val="2"/>
      </rPr>
      <t xml:space="preserve">PLAN DE CAPACITACION: 
</t>
    </r>
    <r>
      <rPr>
        <sz val="10"/>
        <color indexed="8"/>
        <rFont val="Arial"/>
        <family val="2"/>
      </rPr>
      <t xml:space="preserve">
* Seguridad Vial para todos los actores de la vía.
* Normatividad de tránsito Código Nacional de tránsito
* Manejo defensivo (conducción para la vida).</t>
    </r>
  </si>
  <si>
    <r>
      <rPr>
        <b/>
        <sz val="10"/>
        <color indexed="8"/>
        <rFont val="Arial"/>
        <family val="2"/>
      </rPr>
      <t>RESOLUCIÓN 20223040040595 PASO 11.</t>
    </r>
    <r>
      <rPr>
        <sz val="10"/>
        <color indexed="8"/>
        <rFont val="Arial"/>
        <family val="2"/>
      </rPr>
      <t xml:space="preserve">
Realizar validación de conocimientos de conductores.</t>
    </r>
  </si>
  <si>
    <r>
      <rPr>
        <b/>
        <sz val="10"/>
        <color indexed="8"/>
        <rFont val="Arial"/>
        <family val="2"/>
      </rPr>
      <t>RESOLUCIÓN 20223040040595 PASO 12.</t>
    </r>
    <r>
      <rPr>
        <sz val="10"/>
        <color indexed="8"/>
        <rFont val="Arial"/>
        <family val="2"/>
      </rPr>
      <t xml:space="preserve">
Simulacro vial </t>
    </r>
  </si>
  <si>
    <r>
      <rPr>
        <b/>
        <sz val="10"/>
        <color indexed="8"/>
        <rFont val="Arial"/>
        <family val="2"/>
      </rPr>
      <t>INDICADORES</t>
    </r>
    <r>
      <rPr>
        <sz val="10"/>
        <color indexed="8"/>
        <rFont val="Arial"/>
        <family val="2"/>
      </rPr>
      <t xml:space="preserve">
1) Tasa de siniestros viales por nivel de perdida
2) Costo siniestros viales por nivel de pérdida.
3) Riesgos de Seguridad Vial Identificados.
4) Gestión de riesgos viales.
5) Cumplimiento Metas PESV.
6) Cumplimiento actividades plan anual PESV.
7) % Exceso Jornadas Laborales Conductores.
8) Cobertura programa de Gestión Velocidad Empresarial.
9) Excesos Límite de Velocidad Laboral.
10) Inspecciones Diarias Preoperacionales.
11) Cumplimiento plan de mantenimiento de vehículos.
12) Cumplimiento plan de formación en seguridad vial.
13) Cobertura plan de formación en seguridad vial.
14) No conformidades Audítoría Cerradas.</t>
    </r>
    <r>
      <rPr>
        <b/>
        <sz val="10"/>
        <color indexed="8"/>
        <rFont val="Arial"/>
        <family val="2"/>
      </rPr>
      <t xml:space="preserve">
</t>
    </r>
    <r>
      <rPr>
        <sz val="10"/>
        <color indexed="8"/>
        <rFont val="Arial"/>
        <family val="2"/>
      </rPr>
      <t xml:space="preserve">
</t>
    </r>
  </si>
  <si>
    <r>
      <rPr>
        <b/>
        <sz val="10"/>
        <color indexed="8"/>
        <rFont val="Arial"/>
        <family val="2"/>
      </rPr>
      <t>13. No conformidades Audítoría Cerradas.</t>
    </r>
    <r>
      <rPr>
        <sz val="10"/>
        <color indexed="8"/>
        <rFont val="Arial"/>
        <family val="2"/>
      </rPr>
      <t xml:space="preserve">
Ingresar información al indicador </t>
    </r>
  </si>
  <si>
    <r>
      <rPr>
        <b/>
        <sz val="10"/>
        <color indexed="8"/>
        <rFont val="Arial"/>
        <family val="2"/>
      </rPr>
      <t xml:space="preserve">(Resolución 20223040040595 Paso 21.) </t>
    </r>
    <r>
      <rPr>
        <sz val="10"/>
        <color indexed="8"/>
        <rFont val="Arial"/>
        <family val="2"/>
      </rPr>
      <t xml:space="preserve">
Registro y análisis estadistico de los siniestros viales de la organización con base en lo establecido en </t>
    </r>
  </si>
  <si>
    <r>
      <rPr>
        <b/>
        <sz val="10"/>
        <color indexed="8"/>
        <rFont val="Arial"/>
        <family val="2"/>
      </rPr>
      <t xml:space="preserve">(Resolución 20223040040595 Paso 22.) </t>
    </r>
    <r>
      <rPr>
        <sz val="10"/>
        <color indexed="8"/>
        <rFont val="Arial"/>
        <family val="2"/>
      </rPr>
      <t xml:space="preserve"> 
Ejecutar al menos una (1) auditoría interna para evaluar el cumplimenito y las evidencias de la planificación, implementación, seguimiento y mejora del PESV de la organización con base en lo establecido </t>
    </r>
  </si>
  <si>
    <r>
      <rPr>
        <b/>
        <sz val="10"/>
        <color indexed="8"/>
        <rFont val="Arial"/>
        <family val="2"/>
      </rPr>
      <t>Decreto Ley 2106 de 2019 Artículo 110.</t>
    </r>
    <r>
      <rPr>
        <sz val="10"/>
        <color indexed="8"/>
        <rFont val="Arial"/>
        <family val="2"/>
      </rPr>
      <t xml:space="preserve">
* Identificacion de todos los contratistas y proveedores 
* Diseñar y ejecutar encuesta  para identificacion de colaboradores que realizan uso de vehiculo propio para laboes in tinere
* Evaluación de diseño e implementación de empresas terceras CONTRATISTAS que sean objeto de Ley de acuerdo a lo establecido </t>
    </r>
  </si>
  <si>
    <r>
      <rPr>
        <b/>
        <sz val="10"/>
        <color indexed="8"/>
        <rFont val="Arial"/>
        <family val="2"/>
      </rPr>
      <t>Artículo 30 Código Nacional de Tránsito</t>
    </r>
    <r>
      <rPr>
        <sz val="10"/>
        <color indexed="8"/>
        <rFont val="Arial"/>
        <family val="2"/>
      </rPr>
      <t xml:space="preserve">
Realizar isnpecciones aleatorias de vehículos de contratistas con el objetivo de verificar documentación y elementos minimos para poder transitar en el terrifotorio nacional</t>
    </r>
  </si>
  <si>
    <r>
      <rPr>
        <b/>
        <sz val="10"/>
        <color indexed="56"/>
        <rFont val="Arial"/>
        <family val="2"/>
      </rPr>
      <t>PROGRAMAS PREVENCIÓN DE CAÍDAS A NIVEL</t>
    </r>
    <r>
      <rPr>
        <sz val="10"/>
        <rFont val="Arial"/>
        <family val="2"/>
      </rPr>
      <t xml:space="preserve">
Revision, Actualizacion Documental Programa de Prevencion  Caidas a Mismo Nivel.</t>
    </r>
  </si>
  <si>
    <r>
      <rPr>
        <b/>
        <sz val="10"/>
        <color indexed="56"/>
        <rFont val="Arial"/>
        <family val="2"/>
      </rPr>
      <t>Estrategia "Cuida tu ser" - Poder trabajar de forma segura</t>
    </r>
    <r>
      <rPr>
        <sz val="10"/>
        <rFont val="Arial"/>
        <family val="2"/>
      </rPr>
      <t xml:space="preserve">
*inspección de condiciones inseguras que puedan producir en el trabajador riesgo de accidente por caidas a nivel
* Seguimiento de hallazgos </t>
    </r>
  </si>
  <si>
    <r>
      <rPr>
        <b/>
        <sz val="10"/>
        <color indexed="56"/>
        <rFont val="Arial"/>
        <family val="2"/>
      </rPr>
      <t>Estrategia "Cuida tu ser" - Saber trabajar de forma segura</t>
    </r>
    <r>
      <rPr>
        <sz val="10"/>
        <rFont val="Arial"/>
        <family val="2"/>
      </rPr>
      <t xml:space="preserve">
* Taller virtual de intervención con los colaboradores que sufren accidentea relacionados con  caídas a nivel por factores osteomuscular coon lesión o daño aparente de “torcedura o esguince, desgarro muscular, hernia o laceración de tendón sin herida. (desde la investigación de Accidente identifican a los colaboradores y se registra correo para el desarrollo del taller)
* Capacitaciones y sensibilizaciones </t>
    </r>
  </si>
  <si>
    <r>
      <rPr>
        <b/>
        <sz val="10"/>
        <color indexed="56"/>
        <rFont val="Arial"/>
        <family val="2"/>
      </rPr>
      <t>Estrategia "Cuida tu ser" - Querer trabajar de forma segura</t>
    </r>
    <r>
      <rPr>
        <sz val="10"/>
        <rFont val="Arial"/>
        <family val="2"/>
      </rPr>
      <t xml:space="preserve">
* Elaboración de taller "Yo te quiero"  con el programa de riesgo psicosocial y dirigido a los colaboradores de grupo foco de intervención determinados en el programa de prevención de caídas a nivel.
* Desarrollar el taller en grupos focos de intervención.</t>
    </r>
  </si>
  <si>
    <r>
      <rPr>
        <b/>
        <sz val="10"/>
        <rFont val="Arial"/>
        <family val="2"/>
      </rPr>
      <t>Gestion Documental:</t>
    </r>
    <r>
      <rPr>
        <sz val="10"/>
        <rFont val="Arial"/>
        <family val="2"/>
      </rPr>
      <t xml:space="preserve">
Actualizar y ajustar  programa de gestión del riesgo químico: procedimientos, instructivos, manuales, anexos  y lista de chequeo.Matriz IPVR</t>
    </r>
  </si>
  <si>
    <r>
      <rPr>
        <b/>
        <sz val="10"/>
        <rFont val="Arial"/>
        <family val="2"/>
      </rPr>
      <t>INSPECCIÓNES</t>
    </r>
    <r>
      <rPr>
        <sz val="10"/>
        <rFont val="Arial"/>
        <family val="2"/>
      </rPr>
      <t xml:space="preserve">
* Cronograma de inspecciones
Identificar condiciones de trabajo desfavorables y proponer recomendaciones de mejora. Incluyendo procesos con manipulación de sustancias químicas de Alto Riesgo
*Seguimientos a matriz de hallazgos de las  inspecciones : identificar actividades/áreas críticas/procesos criticos que tengan un alto potencial de generar accidentes de trabajo por exposición a sustancias químicas y procesos industriales, de acuerdo con la matriz de peligros e inspecciones</t>
    </r>
  </si>
  <si>
    <r>
      <rPr>
        <b/>
        <sz val="10"/>
        <rFont val="Arial"/>
        <family val="2"/>
      </rPr>
      <t>Simulacros:</t>
    </r>
    <r>
      <rPr>
        <sz val="10"/>
        <rFont val="Arial"/>
        <family val="2"/>
      </rPr>
      <t xml:space="preserve">  Desarrollo de UN simulacro Y UNA  simulacion  por derrame de sustancias químicas articulados a escenarios de emergencias.</t>
    </r>
  </si>
  <si>
    <r>
      <rPr>
        <b/>
        <sz val="10"/>
        <rFont val="Arial"/>
        <family val="2"/>
      </rPr>
      <t xml:space="preserve">GESTION DOCUMENTAL:
</t>
    </r>
    <r>
      <rPr>
        <sz val="10"/>
        <rFont val="Arial"/>
        <family val="2"/>
      </rPr>
      <t xml:space="preserve">
1) Revision y Actualizacion del Programa general de TAR
</t>
    </r>
  </si>
  <si>
    <r>
      <rPr>
        <b/>
        <sz val="10"/>
        <rFont val="Arial"/>
        <family val="2"/>
      </rPr>
      <t xml:space="preserve">INSPECCIÓNES:
</t>
    </r>
    <r>
      <rPr>
        <sz val="10"/>
        <rFont val="Arial"/>
        <family val="2"/>
      </rPr>
      <t xml:space="preserve">
1) Realizar conograma con enfasis en TAR y equipos industriales (Incluye EPP y formación del personal) 
2) Ejecutar cronograma y seguimiento a hallazgos</t>
    </r>
  </si>
  <si>
    <r>
      <rPr>
        <b/>
        <sz val="10"/>
        <rFont val="Arial"/>
        <family val="2"/>
      </rPr>
      <t xml:space="preserve">
ARTICULACION TERCEROS:</t>
    </r>
    <r>
      <rPr>
        <sz val="10"/>
        <rFont val="Arial"/>
        <family val="2"/>
      </rPr>
      <t xml:space="preserve">
1) Realizar mesa de trabajo con empresas tercerizadas que ejecutan TAR dentro de las instalaciones de la subred.
2) Realizar mesa de trabajo con empresas tercerizadas fumigacion, desratizacion y desinsectacion dentro de las instalaciones de la subred.
3) Revision documental de terceros y seguimiento segun aplique
</t>
    </r>
  </si>
  <si>
    <t>Listado de seguimiento y entrega EPP- (CAPACITACION USO ADECUADO DE LOS EPP)</t>
  </si>
  <si>
    <r>
      <t>PROMOCION  DE LA SALUD EN EL TRABAJO  . (PES</t>
    </r>
    <r>
      <rPr>
        <b/>
        <sz val="10"/>
        <color indexed="17"/>
        <rFont val="Arial"/>
        <family val="2"/>
      </rPr>
      <t>V</t>
    </r>
    <r>
      <rPr>
        <b/>
        <sz val="10"/>
        <color indexed="8"/>
        <rFont val="Arial"/>
        <family val="2"/>
      </rPr>
      <t>A-</t>
    </r>
    <r>
      <rPr>
        <b/>
        <sz val="10"/>
        <color indexed="17"/>
        <rFont val="Arial"/>
        <family val="2"/>
      </rPr>
      <t>VITALIDAD)</t>
    </r>
  </si>
  <si>
    <r>
      <rPr>
        <b/>
        <sz val="10"/>
        <color indexed="56"/>
        <rFont val="Arial"/>
        <family val="2"/>
      </rPr>
      <t>Semana PYD</t>
    </r>
    <r>
      <rPr>
        <sz val="10"/>
        <rFont val="Arial"/>
        <family val="2"/>
      </rPr>
      <t xml:space="preserve">
- Caracterizacion de afiliaciones por EPS
- Contacto con salud empresarial de las eps
- Cronograma
- Informe</t>
    </r>
  </si>
  <si>
    <r>
      <t>AMBIENTE LABORAL SEGUROS Y SALUDABLE (Estilos de vida saludables, Py D del riesgo C-V y Estrategía Perde es ganar). (PES</t>
    </r>
    <r>
      <rPr>
        <b/>
        <sz val="10"/>
        <color indexed="50"/>
        <rFont val="Arial"/>
        <family val="2"/>
      </rPr>
      <t>V</t>
    </r>
    <r>
      <rPr>
        <b/>
        <sz val="10"/>
        <color indexed="8"/>
        <rFont val="Arial"/>
        <family val="2"/>
      </rPr>
      <t>A-</t>
    </r>
    <r>
      <rPr>
        <b/>
        <sz val="10"/>
        <color indexed="50"/>
        <rFont val="Arial"/>
        <family val="2"/>
      </rPr>
      <t>VITALIDAD</t>
    </r>
    <r>
      <rPr>
        <b/>
        <sz val="10"/>
        <color indexed="10"/>
        <rFont val="Arial"/>
        <family val="2"/>
      </rPr>
      <t>)</t>
    </r>
  </si>
  <si>
    <r>
      <rPr>
        <b/>
        <sz val="10"/>
        <rFont val="Arial"/>
        <family val="2"/>
      </rPr>
      <t xml:space="preserve">GESTION DOCUMENTAL: </t>
    </r>
    <r>
      <rPr>
        <sz val="10"/>
        <rFont val="Arial"/>
        <family val="2"/>
      </rPr>
      <t xml:space="preserve">
- Elaboracion del Programa de de prevencion del riesgo cardiovascular.
- Caracterización y análisis de la información diagnosticoa¡ condiciones de salud 2023-encuesta perfil siciodemografico 2023)</t>
    </r>
  </si>
  <si>
    <r>
      <rPr>
        <b/>
        <sz val="10"/>
        <rFont val="Arial"/>
        <family val="2"/>
      </rPr>
      <t>PERDER ES GANAR</t>
    </r>
    <r>
      <rPr>
        <sz val="10"/>
        <rFont val="Arial"/>
        <family val="2"/>
      </rPr>
      <t xml:space="preserve">
- Seguimiento a los participantes de la estretegía "Perder es ganar": Valoraciones por nutrición, educador físico, medicina y psicología. 
- Caracterización y análisis de la información de la Estrategia Perder es Ganar. 
- Tamizaje Enfermedades Crônicas</t>
    </r>
  </si>
  <si>
    <r>
      <rPr>
        <b/>
        <sz val="10"/>
        <rFont val="Arial"/>
        <family val="2"/>
      </rPr>
      <t>Campañas de Prevencion en Salud</t>
    </r>
    <r>
      <rPr>
        <sz val="10"/>
        <rFont val="Arial"/>
        <family val="2"/>
      </rPr>
      <t xml:space="preserve"> 
- Dia mundial de la obesidad 
- Dia mundial de la salud 
- Dia mundial de la hipertension
- Dia mundial de corazon 
- Dia mundial de la deabetes</t>
    </r>
  </si>
  <si>
    <r>
      <t>SVE PREVENCIÓN Y CONTROL DEL RIESGO BIOLÓGICO (PESV</t>
    </r>
    <r>
      <rPr>
        <b/>
        <sz val="10"/>
        <color indexed="53"/>
        <rFont val="Arial"/>
        <family val="2"/>
      </rPr>
      <t>A -</t>
    </r>
    <r>
      <rPr>
        <b/>
        <sz val="10"/>
        <color indexed="17"/>
        <rFont val="Arial"/>
        <family val="2"/>
      </rPr>
      <t xml:space="preserve"> </t>
    </r>
    <r>
      <rPr>
        <b/>
        <sz val="10"/>
        <color indexed="53"/>
        <rFont val="Arial"/>
        <family val="2"/>
      </rPr>
      <t>AMBIENTES DE TRABAJO SEGURO)</t>
    </r>
  </si>
  <si>
    <r>
      <t>SVE PARA LA PREVENCIÓN DE DESORDENES MUSCULO ESQUELETICOS  (PES</t>
    </r>
    <r>
      <rPr>
        <b/>
        <sz val="10"/>
        <color indexed="50"/>
        <rFont val="Arial"/>
        <family val="2"/>
      </rPr>
      <t>V</t>
    </r>
    <r>
      <rPr>
        <b/>
        <sz val="10"/>
        <rFont val="Arial"/>
        <family val="2"/>
      </rPr>
      <t>A</t>
    </r>
    <r>
      <rPr>
        <b/>
        <sz val="10"/>
        <color indexed="50"/>
        <rFont val="Arial"/>
        <family val="2"/>
      </rPr>
      <t>-VITALIDAD</t>
    </r>
    <r>
      <rPr>
        <b/>
        <sz val="10"/>
        <rFont val="Arial"/>
        <family val="2"/>
      </rPr>
      <t>)</t>
    </r>
  </si>
  <si>
    <r>
      <rPr>
        <b/>
        <sz val="10"/>
        <color indexed="56"/>
        <rFont val="Arial"/>
        <family val="2"/>
      </rPr>
      <t xml:space="preserve">DOCUMENTACION DEL SVE DME: </t>
    </r>
    <r>
      <rPr>
        <b/>
        <sz val="10"/>
        <rFont val="Arial"/>
        <family val="2"/>
      </rPr>
      <t xml:space="preserve">
*</t>
    </r>
    <r>
      <rPr>
        <sz val="10"/>
        <rFont val="Arial"/>
        <family val="2"/>
      </rPr>
      <t xml:space="preserve">Actualizacion de  documentación del SVE DME
* Diagnóstico integral: Caracterización de accidentalidad y ausentismo OM (Caracterización del riesgo expresado)
* Caracterización de áreas críticas por DME y gestión de riesgo
* Revisión y actualización plan de trabajo 2025
</t>
    </r>
  </si>
  <si>
    <r>
      <rPr>
        <b/>
        <sz val="10"/>
        <color indexed="56"/>
        <rFont val="Arial"/>
        <family val="2"/>
      </rPr>
      <t>INSPECCION DME</t>
    </r>
    <r>
      <rPr>
        <sz val="10"/>
        <rFont val="Arial"/>
        <family val="2"/>
      </rPr>
      <t xml:space="preserve">
* Inspección de puesto de trabajo a colaboradores por identificaciòn de condiciòn de riesgo por DME  (cargos criticos, gestión de riesgo y VDT) 
*  Alimentacion de la informacion en la matriz de Mejoras</t>
    </r>
  </si>
  <si>
    <r>
      <rPr>
        <b/>
        <sz val="10"/>
        <color indexed="56"/>
        <rFont val="Arial"/>
        <family val="2"/>
      </rPr>
      <t xml:space="preserve">Intervención a sintomáticos y casos: </t>
    </r>
    <r>
      <rPr>
        <sz val="10"/>
        <rFont val="Arial"/>
        <family val="2"/>
      </rPr>
      <t xml:space="preserve">
* Seguimiento a sintomaticos y casos con los colaboradores. (inspecciòn, sensibilizaciòn )
*Informe de perfil sociodemogràfico 
* Campaña de prevencion de los DME</t>
    </r>
  </si>
  <si>
    <r>
      <t>PROGRAMA DE PROTECCIÓN RADIOLÓGICA - (PESV</t>
    </r>
    <r>
      <rPr>
        <b/>
        <sz val="10"/>
        <color indexed="53"/>
        <rFont val="Arial"/>
        <family val="2"/>
      </rPr>
      <t>A</t>
    </r>
    <r>
      <rPr>
        <b/>
        <sz val="10"/>
        <color indexed="17"/>
        <rFont val="Arial"/>
        <family val="2"/>
      </rPr>
      <t>-</t>
    </r>
    <r>
      <rPr>
        <b/>
        <sz val="10"/>
        <rFont val="Arial"/>
        <family val="2"/>
      </rPr>
      <t xml:space="preserve"> </t>
    </r>
    <r>
      <rPr>
        <b/>
        <sz val="10"/>
        <color indexed="53"/>
        <rFont val="Arial"/>
        <family val="2"/>
      </rPr>
      <t>AMBIENTES DE TRABAJO SEGURO)</t>
    </r>
  </si>
  <si>
    <r>
      <t>GESTIÓN PSICOSOCIAL (PE</t>
    </r>
    <r>
      <rPr>
        <b/>
        <sz val="10"/>
        <color indexed="62"/>
        <rFont val="Arial"/>
        <family val="2"/>
      </rPr>
      <t>S</t>
    </r>
    <r>
      <rPr>
        <b/>
        <sz val="10"/>
        <rFont val="Arial"/>
        <family val="2"/>
      </rPr>
      <t>VA -</t>
    </r>
    <r>
      <rPr>
        <b/>
        <sz val="10"/>
        <color indexed="62"/>
        <rFont val="Arial"/>
        <family val="2"/>
      </rPr>
      <t xml:space="preserve"> SALUD MENTAL</t>
    </r>
    <r>
      <rPr>
        <b/>
        <sz val="10"/>
        <rFont val="Arial"/>
        <family val="2"/>
      </rPr>
      <t>)</t>
    </r>
  </si>
  <si>
    <r>
      <rPr>
        <b/>
        <sz val="10"/>
        <color indexed="56"/>
        <rFont val="Arial"/>
        <family val="2"/>
      </rPr>
      <t>GESTION DOCUMENTAL</t>
    </r>
    <r>
      <rPr>
        <sz val="10"/>
        <rFont val="Arial"/>
        <family val="2"/>
      </rPr>
      <t xml:space="preserve">
* Actualización documentación PVE Psicosocial
* Revision de indicadores</t>
    </r>
  </si>
  <si>
    <r>
      <rPr>
        <b/>
        <sz val="10"/>
        <color indexed="56"/>
        <rFont val="Arial"/>
        <family val="2"/>
      </rPr>
      <t>BATERIA DE RIESGO PSICOSOCIAL</t>
    </r>
    <r>
      <rPr>
        <sz val="10"/>
        <rFont val="Arial"/>
        <family val="2"/>
      </rPr>
      <t xml:space="preserve">
* Aplicación de bateria  a personal de unidades priorizadas
* Tabulacion
* Informe con plan de accion 
* Socoalizacion del informe
</t>
    </r>
  </si>
  <si>
    <r>
      <rPr>
        <b/>
        <sz val="10"/>
        <color indexed="56"/>
        <rFont val="Arial"/>
        <family val="2"/>
      </rPr>
      <t>ESTRATEGIA PARA SALUD MENTAL</t>
    </r>
    <r>
      <rPr>
        <sz val="10"/>
        <rFont val="Arial"/>
        <family val="2"/>
      </rPr>
      <t xml:space="preserve">
* Dismunucion consumo de tabaco
* Prevencion de suicidio
* Duelo ETC 
*Habilidades para la vida
*Manejo del stress</t>
    </r>
  </si>
  <si>
    <r>
      <rPr>
        <b/>
        <sz val="10"/>
        <color indexed="56"/>
        <rFont val="Arial"/>
        <family val="2"/>
      </rPr>
      <t>CENTRO DE ESCUCHA</t>
    </r>
    <r>
      <rPr>
        <sz val="10"/>
        <rFont val="Arial"/>
        <family val="2"/>
      </rPr>
      <t xml:space="preserve">
* Asesoria y acompañamiento individual
* Actualizacion de matriz </t>
    </r>
  </si>
  <si>
    <r>
      <rPr>
        <b/>
        <sz val="10"/>
        <color indexed="56"/>
        <rFont val="Arial"/>
        <family val="2"/>
      </rPr>
      <t xml:space="preserve">GESTION ORGANIZACIONAL </t>
    </r>
    <r>
      <rPr>
        <sz val="10"/>
        <rFont val="Arial"/>
        <family val="2"/>
      </rPr>
      <t xml:space="preserve">
* Diagnostico EGO (Evaluación de la gestión Organizacional) aplicación MEDIANTE HERRAMIENTA arl</t>
    </r>
  </si>
  <si>
    <r>
      <rPr>
        <b/>
        <sz val="10"/>
        <color indexed="56"/>
        <rFont val="Arial"/>
        <family val="2"/>
      </rPr>
      <t>POLITICA PREVENCION DE CONSUMO</t>
    </r>
    <r>
      <rPr>
        <sz val="10"/>
        <rFont val="Arial"/>
        <family val="2"/>
      </rPr>
      <t xml:space="preserve">
* Actividades prevención consumo alcohol, SPA, medicamentos y tabaco
* Tamizajes
* Matriz actualizada</t>
    </r>
  </si>
  <si>
    <r>
      <t>PROGRAMA DE PREVENCIÓN DE EXPOSICIÓN A FORMALDEHIDO (PESV</t>
    </r>
    <r>
      <rPr>
        <b/>
        <sz val="10"/>
        <color indexed="53"/>
        <rFont val="Arial"/>
        <family val="2"/>
      </rPr>
      <t>A-</t>
    </r>
    <r>
      <rPr>
        <b/>
        <sz val="10"/>
        <rFont val="Arial"/>
        <family val="2"/>
      </rPr>
      <t xml:space="preserve"> </t>
    </r>
    <r>
      <rPr>
        <b/>
        <sz val="10"/>
        <color indexed="53"/>
        <rFont val="Arial"/>
        <family val="2"/>
      </rPr>
      <t>AMBIENTES DE TRABAJO SEGURO)</t>
    </r>
  </si>
  <si>
    <r>
      <rPr>
        <b/>
        <sz val="10"/>
        <rFont val="Arial"/>
        <family val="2"/>
      </rPr>
      <t>GESTION DOCUMENTAL</t>
    </r>
    <r>
      <rPr>
        <sz val="10"/>
        <rFont val="Arial"/>
        <family val="2"/>
      </rPr>
      <t xml:space="preserve">: 
- Revisión y actualización de los documentos de los programas de vigilancia epidemiológica para la exposición a Formaldehído </t>
    </r>
  </si>
  <si>
    <r>
      <rPr>
        <b/>
        <sz val="10"/>
        <rFont val="Arial"/>
        <family val="2"/>
      </rPr>
      <t>INSPECCIONES:</t>
    </r>
    <r>
      <rPr>
        <sz val="10"/>
        <rFont val="Arial"/>
        <family val="2"/>
      </rPr>
      <t xml:space="preserve">
- Incluir en  Cronograma. De riesgo quimico
- Inspección de seguridad a los servicios de la entidad donde se presenta exposición a Formaldehído.
-</t>
    </r>
    <r>
      <rPr>
        <sz val="10"/>
        <color indexed="10"/>
        <rFont val="Arial"/>
        <family val="2"/>
      </rPr>
      <t>Realizar caracterizacion de poblacion expuesta a la sustancia quimico</t>
    </r>
  </si>
  <si>
    <r>
      <t>INCCIDENTE DE TRABAJO Y ENFERMEDAD LABORAL (PES</t>
    </r>
    <r>
      <rPr>
        <b/>
        <sz val="10"/>
        <color indexed="50"/>
        <rFont val="Arial"/>
        <family val="2"/>
      </rPr>
      <t>V</t>
    </r>
    <r>
      <rPr>
        <b/>
        <sz val="10"/>
        <rFont val="Arial"/>
        <family val="2"/>
      </rPr>
      <t>A-</t>
    </r>
    <r>
      <rPr>
        <b/>
        <sz val="10"/>
        <color indexed="50"/>
        <rFont val="Arial"/>
        <family val="2"/>
      </rPr>
      <t>VITALIDAD</t>
    </r>
    <r>
      <rPr>
        <b/>
        <sz val="10"/>
        <rFont val="Arial"/>
        <family val="2"/>
      </rPr>
      <t>)</t>
    </r>
  </si>
  <si>
    <r>
      <t>VIGILANCIA DE LAS CONDICIONES DE SALUD (PES</t>
    </r>
    <r>
      <rPr>
        <b/>
        <sz val="10"/>
        <color indexed="50"/>
        <rFont val="Arial"/>
        <family val="2"/>
      </rPr>
      <t>V</t>
    </r>
    <r>
      <rPr>
        <b/>
        <sz val="10"/>
        <rFont val="Arial"/>
        <family val="2"/>
      </rPr>
      <t>A-</t>
    </r>
    <r>
      <rPr>
        <b/>
        <sz val="10"/>
        <color indexed="50"/>
        <rFont val="Arial"/>
        <family val="2"/>
      </rPr>
      <t>VITALIDAD)</t>
    </r>
  </si>
  <si>
    <r>
      <t>GESTION DE AMENAZAS (PESV</t>
    </r>
    <r>
      <rPr>
        <b/>
        <sz val="10"/>
        <color indexed="53"/>
        <rFont val="Arial"/>
        <family val="2"/>
      </rPr>
      <t>A- AMBIENTES DE TRABAJO SEGURO)</t>
    </r>
  </si>
  <si>
    <r>
      <rPr>
        <b/>
        <sz val="10"/>
        <rFont val="Arial"/>
        <family val="2"/>
      </rPr>
      <t>PLANEACIÓN ESTRATÉGICA - PHGRD</t>
    </r>
    <r>
      <rPr>
        <sz val="10"/>
        <rFont val="Arial"/>
        <family val="2"/>
      </rPr>
      <t xml:space="preserve">
1) Migrar los anexos del PHGRD a criterios de evaluacion SDS
* Actualizar Plan Hospitalario para la gestion del Riesgo de Desastres </t>
    </r>
  </si>
  <si>
    <r>
      <rPr>
        <b/>
        <sz val="10"/>
        <rFont val="Arial"/>
        <family val="2"/>
      </rPr>
      <t>DOCUMENTACIÓN PHGRD</t>
    </r>
    <r>
      <rPr>
        <sz val="10"/>
        <rFont val="Arial"/>
        <family val="2"/>
      </rPr>
      <t xml:space="preserve">
</t>
    </r>
    <r>
      <rPr>
        <sz val="10"/>
        <color indexed="10"/>
        <rFont val="Arial"/>
        <family val="2"/>
      </rPr>
      <t xml:space="preserve">
</t>
    </r>
    <r>
      <rPr>
        <sz val="10"/>
        <rFont val="Arial"/>
        <family val="2"/>
      </rPr>
      <t>1)</t>
    </r>
    <r>
      <rPr>
        <sz val="10"/>
        <color indexed="10"/>
        <rFont val="Arial"/>
        <family val="2"/>
      </rPr>
      <t xml:space="preserve"> </t>
    </r>
    <r>
      <rPr>
        <sz val="10"/>
        <rFont val="Arial"/>
        <family val="2"/>
      </rPr>
      <t xml:space="preserve">Documentar los AVR (Análisis de Vulnerabilidad y Riesgos) Localidad Usme
</t>
    </r>
  </si>
  <si>
    <r>
      <rPr>
        <b/>
        <sz val="10"/>
        <rFont val="Arial"/>
        <family val="2"/>
      </rPr>
      <t>INSPECCIONES EQUIPOS EMERGENCIAS</t>
    </r>
    <r>
      <rPr>
        <sz val="10"/>
        <rFont val="Arial"/>
        <family val="2"/>
      </rPr>
      <t xml:space="preserve">
1) Documentar cronograma de Inspecciones a recursos de emergencia </t>
    </r>
  </si>
  <si>
    <r>
      <rPr>
        <b/>
        <sz val="10"/>
        <rFont val="Arial"/>
        <family val="2"/>
      </rPr>
      <t>CAPACITACIÓNES Y  SOCIALIZACIÓNES PHGRD</t>
    </r>
    <r>
      <rPr>
        <sz val="10"/>
        <rFont val="Arial"/>
        <family val="2"/>
      </rPr>
      <t xml:space="preserve">
</t>
    </r>
    <r>
      <rPr>
        <sz val="10"/>
        <color indexed="10"/>
        <rFont val="Arial"/>
        <family val="2"/>
      </rPr>
      <t xml:space="preserve">
</t>
    </r>
    <r>
      <rPr>
        <sz val="10"/>
        <rFont val="Arial"/>
        <family val="2"/>
      </rPr>
      <t>1)</t>
    </r>
    <r>
      <rPr>
        <sz val="10"/>
        <color indexed="10"/>
        <rFont val="Arial"/>
        <family val="2"/>
      </rPr>
      <t xml:space="preserve"> </t>
    </r>
    <r>
      <rPr>
        <sz val="10"/>
        <rFont val="Arial"/>
        <family val="2"/>
      </rPr>
      <t>Diseñar metodologia de divulgación del  Plan Hospitalario de Gestion del Riesgo de Desastres (PHGRD) enmarcadas en la estrategia " Únete al llamado del Cuidado en Emergencias 12345 PHGRD" 
* Documentar plan de capacitaciones y socializaciones vigencia 2024</t>
    </r>
    <r>
      <rPr>
        <i/>
        <sz val="10"/>
        <rFont val="Arial"/>
        <family val="2"/>
      </rPr>
      <t xml:space="preserve">
</t>
    </r>
  </si>
  <si>
    <r>
      <rPr>
        <b/>
        <sz val="10"/>
        <rFont val="Arial"/>
        <family val="2"/>
      </rPr>
      <t xml:space="preserve">
ÍNDICE DE SEGURIDAD HOSPITALARIA (ISH)
</t>
    </r>
    <r>
      <rPr>
        <sz val="10"/>
        <rFont val="Arial"/>
        <family val="2"/>
      </rPr>
      <t xml:space="preserve">
1) Actualizar la Resolución del Equipo Evaluador de ISH, de acuerdo al nuevo equipo administrativo vigencia 2024. 
2) Realizar aplicación  del Indice de Seguridad Hospitalaria (ISH),   en los Hospitales identificados de acuerdo a cronograma diseñado por el Comité Hospitalario de Gestión del Riesgo de Desastres (CHGRD) 2024.   
</t>
    </r>
    <r>
      <rPr>
        <sz val="10"/>
        <rFont val="Calibri"/>
        <family val="2"/>
      </rPr>
      <t xml:space="preserve">
</t>
    </r>
    <r>
      <rPr>
        <i/>
        <sz val="10"/>
        <rFont val="Calibri"/>
        <family val="2"/>
      </rPr>
      <t xml:space="preserve">
</t>
    </r>
    <r>
      <rPr>
        <b/>
        <sz val="10"/>
        <color indexed="56"/>
        <rFont val="Arial"/>
        <family val="2"/>
      </rPr>
      <t xml:space="preserve">
</t>
    </r>
  </si>
  <si>
    <r>
      <t xml:space="preserve">
</t>
    </r>
    <r>
      <rPr>
        <b/>
        <sz val="10"/>
        <rFont val="Arial"/>
        <family val="2"/>
      </rPr>
      <t>COMITÉ HOSPITALRIO DE GESTION DEL RIESGO DE DESASTRES (CHGRD)</t>
    </r>
    <r>
      <rPr>
        <b/>
        <sz val="10"/>
        <color indexed="56"/>
        <rFont val="Arial"/>
        <family val="2"/>
      </rPr>
      <t xml:space="preserve">
</t>
    </r>
    <r>
      <rPr>
        <sz val="10"/>
        <rFont val="Arial"/>
        <family val="2"/>
      </rPr>
      <t xml:space="preserve">1) Actualizar la Resolución del CHGRD de acuerdo al nuevo equipo administrativo vigencia 2024. 
2) Elaborar plan de trabajo, según lineamientos 2024
3) Seguimiento a la ejecución del plan de trabajo  
</t>
    </r>
    <r>
      <rPr>
        <b/>
        <sz val="10"/>
        <color indexed="56"/>
        <rFont val="Arial"/>
        <family val="2"/>
      </rPr>
      <t xml:space="preserve">
</t>
    </r>
  </si>
  <si>
    <r>
      <rPr>
        <b/>
        <sz val="10"/>
        <rFont val="Arial"/>
        <family val="2"/>
      </rPr>
      <t xml:space="preserve">
BRIGADA DE EMERGENCIAS </t>
    </r>
    <r>
      <rPr>
        <b/>
        <sz val="10"/>
        <color indexed="56"/>
        <rFont val="Arial"/>
        <family val="2"/>
      </rPr>
      <t xml:space="preserve">
</t>
    </r>
    <r>
      <rPr>
        <sz val="10"/>
        <color indexed="10"/>
        <rFont val="Arial"/>
        <family val="2"/>
      </rPr>
      <t xml:space="preserve"> 
</t>
    </r>
    <r>
      <rPr>
        <sz val="10"/>
        <rFont val="Arial"/>
        <family val="2"/>
      </rPr>
      <t>1)</t>
    </r>
    <r>
      <rPr>
        <sz val="10"/>
        <color indexed="10"/>
        <rFont val="Arial"/>
        <family val="2"/>
      </rPr>
      <t xml:space="preserve">  </t>
    </r>
    <r>
      <rPr>
        <sz val="10"/>
        <rFont val="Arial"/>
        <family val="2"/>
      </rPr>
      <t xml:space="preserve">Buscar mecanismos de articulación con entes externos (Bomberos, cruz roja, universidades etc) para fortalecer las competencias e interes de los brigadistas.
</t>
    </r>
  </si>
  <si>
    <r>
      <t xml:space="preserve">
SIMULACROS y SIMULACIONES
</t>
    </r>
    <r>
      <rPr>
        <sz val="10"/>
        <rFont val="Arial"/>
        <family val="2"/>
      </rPr>
      <t xml:space="preserve">1) Documentar cronograma, cargarlo a ALMERA y remitir a profesionales de enlace.
2) Documentar giones, informes y oportunidades de mejora.
3) Realizar seguimiento y cierre a las oportunidades de mejora.
4) Solicitud a empresas tercerizadas (Power, tecniseg, TEA, Meisel y Lavanser) cronograma de simulacros en articulacion con la subred.
</t>
    </r>
    <r>
      <rPr>
        <i/>
        <sz val="10"/>
        <rFont val="Arial"/>
        <family val="2"/>
      </rPr>
      <t xml:space="preserve">
</t>
    </r>
  </si>
  <si>
    <r>
      <rPr>
        <b/>
        <sz val="10"/>
        <rFont val="Arial"/>
        <family val="2"/>
      </rPr>
      <t xml:space="preserve">ESTÁNDAR 125
</t>
    </r>
    <r>
      <rPr>
        <sz val="10"/>
        <rFont val="Arial"/>
        <family val="2"/>
      </rPr>
      <t xml:space="preserve">
1) Desglose y medicion de cumplimiento de cada uno de los Criterios del estándar  
2) Mesa de trabajo  con partes interesadas, según la revision de los criterios.
3) Gestion de conceptos bomberiles. 
4) Dar continuidad a procesos de  Referenciación externa.
</t>
    </r>
  </si>
  <si>
    <r>
      <t xml:space="preserve">
GESTIÓN PLAN HOSPITALARIO DE GESTIÓN DEL RIESGO DE DESASTRES SUBRED SUR E.S.E - SG-SST 
</t>
    </r>
    <r>
      <rPr>
        <sz val="10"/>
        <rFont val="Arial"/>
        <family val="2"/>
      </rPr>
      <t xml:space="preserve">
1) Participar en el CAM de Bogota más cercano, a las localidades de influencia de la Subred Sur E.S.E
2) Realizar articulacion con lineas del SST, para definir actividades a implementar con personal objeto del Relleno Sanitario (SST, Biologico, Quimico) y documentar plan de accion de las actividades a desarrollar
</t>
    </r>
  </si>
  <si>
    <t>GH-PLA-SST-FT-49 V1</t>
  </si>
  <si>
    <t>MES DE LA SEGURIDAD Y SALUD EN EL TRABAJO:</t>
  </si>
  <si>
    <t xml:space="preserve">Dr Daniel Gonzalez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</si>
</sst>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4" x14ac:knownFonts="1">
    <font>
      <sz val="11"/>
      <color indexed="8"/>
      <name val="Calibri"/>
      <family val="2"/>
    </font>
    <font>
      <sz val="10"/>
      <name val="Arial"/>
      <family val="2"/>
    </font>
    <font>
      <sz val="10"/>
      <color indexed="8"/>
      <name val="Arial"/>
      <family val="2"/>
    </font>
    <font>
      <sz val="10"/>
      <name val="Verdana"/>
      <family val="2"/>
    </font>
    <font>
      <b/>
      <sz val="10"/>
      <color indexed="9"/>
      <name val="Arial"/>
      <family val="2"/>
    </font>
    <font>
      <b/>
      <sz val="8"/>
      <name val="Arial"/>
      <family val="2"/>
    </font>
    <font>
      <b/>
      <sz val="10"/>
      <color indexed="8"/>
      <name val="Arial"/>
      <family val="2"/>
    </font>
    <font>
      <b/>
      <sz val="10"/>
      <name val="Arial"/>
      <family val="2"/>
    </font>
    <font>
      <sz val="11"/>
      <color indexed="8"/>
      <name val="Arial"/>
      <family val="2"/>
    </font>
    <font>
      <sz val="10"/>
      <color indexed="9"/>
      <name val="Arial"/>
      <family val="2"/>
    </font>
    <font>
      <b/>
      <sz val="11"/>
      <color indexed="8"/>
      <name val="Calibri"/>
      <family val="2"/>
    </font>
    <font>
      <sz val="10"/>
      <color indexed="9"/>
      <name val="Verdana"/>
      <family val="2"/>
    </font>
    <font>
      <sz val="11"/>
      <color indexed="8"/>
      <name val="Calibri"/>
      <family val="2"/>
    </font>
    <font>
      <b/>
      <sz val="9"/>
      <color indexed="81"/>
      <name val="Tahoma"/>
      <family val="2"/>
    </font>
    <font>
      <sz val="9"/>
      <color indexed="81"/>
      <name val="Tahoma"/>
      <family val="2"/>
    </font>
    <font>
      <b/>
      <sz val="10"/>
      <name val="Verdana"/>
      <family val="2"/>
    </font>
    <font>
      <b/>
      <sz val="14"/>
      <name val="Arial"/>
      <family val="2"/>
    </font>
    <font>
      <sz val="14"/>
      <name val="Arial"/>
      <family val="2"/>
    </font>
    <font>
      <b/>
      <sz val="9"/>
      <color indexed="8"/>
      <name val="Arial"/>
      <family val="2"/>
    </font>
    <font>
      <b/>
      <sz val="9"/>
      <name val="Arial"/>
      <family val="2"/>
    </font>
    <font>
      <sz val="8"/>
      <color indexed="81"/>
      <name val="Tahoma"/>
      <family val="2"/>
    </font>
    <font>
      <sz val="11"/>
      <color theme="1"/>
      <name val="Calibri"/>
      <family val="2"/>
      <scheme val="minor"/>
    </font>
    <font>
      <sz val="12"/>
      <color theme="1"/>
      <name val="Calibri"/>
      <family val="2"/>
      <scheme val="minor"/>
    </font>
    <font>
      <b/>
      <sz val="11"/>
      <color theme="0"/>
      <name val="Calibri"/>
      <family val="2"/>
    </font>
    <font>
      <sz val="11"/>
      <color rgb="FF000000"/>
      <name val="Calibri"/>
      <family val="2"/>
    </font>
    <font>
      <b/>
      <sz val="11"/>
      <color rgb="FF000000"/>
      <name val="Calibri"/>
      <family val="2"/>
    </font>
    <font>
      <sz val="8"/>
      <color rgb="FF000000"/>
      <name val="Calibri"/>
      <family val="2"/>
    </font>
    <font>
      <b/>
      <sz val="10"/>
      <color rgb="FFFFFFFF"/>
      <name val="Tahoma"/>
      <family val="2"/>
    </font>
    <font>
      <sz val="10"/>
      <color rgb="FF484848"/>
      <name val="Tahoma"/>
      <family val="2"/>
    </font>
    <font>
      <b/>
      <sz val="10"/>
      <color theme="0"/>
      <name val="Arial"/>
      <family val="2"/>
    </font>
    <font>
      <b/>
      <sz val="10"/>
      <color indexed="56"/>
      <name val="Arial"/>
      <family val="2"/>
    </font>
    <font>
      <b/>
      <sz val="10"/>
      <color indexed="48"/>
      <name val="Arial"/>
      <family val="2"/>
    </font>
    <font>
      <b/>
      <sz val="10"/>
      <color rgb="FF002060"/>
      <name val="Arial"/>
      <family val="2"/>
    </font>
    <font>
      <sz val="10"/>
      <color indexed="50"/>
      <name val="Arial"/>
      <family val="2"/>
    </font>
    <font>
      <b/>
      <sz val="10"/>
      <color indexed="53"/>
      <name val="Arial"/>
      <family val="2"/>
    </font>
    <font>
      <u/>
      <sz val="10"/>
      <name val="Arial"/>
      <family val="2"/>
    </font>
    <font>
      <b/>
      <sz val="10"/>
      <name val="Calibri"/>
      <family val="2"/>
      <scheme val="minor"/>
    </font>
    <font>
      <sz val="10"/>
      <name val="Calibri"/>
      <family val="2"/>
      <scheme val="minor"/>
    </font>
    <font>
      <sz val="10"/>
      <color theme="1"/>
      <name val="Arial"/>
      <family val="2"/>
    </font>
    <font>
      <b/>
      <sz val="10"/>
      <color theme="1"/>
      <name val="Arial"/>
      <family val="2"/>
    </font>
    <font>
      <b/>
      <sz val="10"/>
      <color indexed="17"/>
      <name val="Arial"/>
      <family val="2"/>
    </font>
    <font>
      <b/>
      <sz val="10"/>
      <color indexed="50"/>
      <name val="Arial"/>
      <family val="2"/>
    </font>
    <font>
      <b/>
      <sz val="10"/>
      <color indexed="10"/>
      <name val="Arial"/>
      <family val="2"/>
    </font>
    <font>
      <b/>
      <sz val="10"/>
      <color indexed="62"/>
      <name val="Arial"/>
      <family val="2"/>
    </font>
    <font>
      <sz val="10"/>
      <color indexed="10"/>
      <name val="Arial"/>
      <family val="2"/>
    </font>
    <font>
      <i/>
      <sz val="10"/>
      <name val="Arial"/>
      <family val="2"/>
    </font>
    <font>
      <sz val="10"/>
      <name val="Calibri"/>
      <family val="2"/>
    </font>
    <font>
      <i/>
      <sz val="10"/>
      <name val="Calibri"/>
      <family val="2"/>
    </font>
    <font>
      <sz val="10"/>
      <color indexed="8"/>
      <name val="Calibri"/>
      <family val="2"/>
    </font>
    <font>
      <b/>
      <sz val="10"/>
      <color indexed="8"/>
      <name val="Calibri"/>
      <family val="2"/>
    </font>
    <font>
      <sz val="10"/>
      <name val="Arial Narrow"/>
      <family val="2"/>
    </font>
    <font>
      <b/>
      <sz val="14"/>
      <color indexed="8"/>
      <name val="Arial"/>
      <family val="2"/>
    </font>
    <font>
      <b/>
      <sz val="14"/>
      <color indexed="8"/>
      <name val="Calibri"/>
      <family val="2"/>
    </font>
    <font>
      <b/>
      <sz val="14"/>
      <name val="Verdana"/>
      <family val="2"/>
    </font>
  </fonts>
  <fills count="44">
    <fill>
      <patternFill patternType="none"/>
    </fill>
    <fill>
      <patternFill patternType="gray125"/>
    </fill>
    <fill>
      <patternFill patternType="solid">
        <fgColor indexed="56"/>
        <bgColor indexed="62"/>
      </patternFill>
    </fill>
    <fill>
      <patternFill patternType="solid">
        <fgColor indexed="49"/>
        <bgColor indexed="40"/>
      </patternFill>
    </fill>
    <fill>
      <patternFill patternType="solid">
        <fgColor indexed="29"/>
        <bgColor indexed="45"/>
      </patternFill>
    </fill>
    <fill>
      <patternFill patternType="solid">
        <fgColor indexed="22"/>
        <bgColor indexed="31"/>
      </patternFill>
    </fill>
    <fill>
      <patternFill patternType="solid">
        <fgColor indexed="9"/>
        <bgColor indexed="41"/>
      </patternFill>
    </fill>
    <fill>
      <patternFill patternType="solid">
        <fgColor indexed="18"/>
        <bgColor indexed="32"/>
      </patternFill>
    </fill>
    <fill>
      <patternFill patternType="solid">
        <fgColor indexed="31"/>
        <bgColor indexed="51"/>
      </patternFill>
    </fill>
    <fill>
      <patternFill patternType="solid">
        <fgColor indexed="11"/>
        <bgColor indexed="49"/>
      </patternFill>
    </fill>
    <fill>
      <patternFill patternType="solid">
        <fgColor indexed="44"/>
        <bgColor indexed="46"/>
      </patternFill>
    </fill>
    <fill>
      <patternFill patternType="solid">
        <fgColor rgb="FF00B0F0"/>
        <bgColor indexed="23"/>
      </patternFill>
    </fill>
    <fill>
      <patternFill patternType="solid">
        <fgColor rgb="FFCCFF9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31"/>
      </patternFill>
    </fill>
    <fill>
      <patternFill patternType="solid">
        <fgColor rgb="FF00B0F0"/>
        <bgColor indexed="40"/>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39997558519241921"/>
        <bgColor indexed="49"/>
      </patternFill>
    </fill>
    <fill>
      <patternFill patternType="solid">
        <fgColor theme="9" tint="0.59999389629810485"/>
        <bgColor indexed="49"/>
      </patternFill>
    </fill>
    <fill>
      <patternFill patternType="solid">
        <fgColor theme="4" tint="0.59999389629810485"/>
        <bgColor indexed="49"/>
      </patternFill>
    </fill>
    <fill>
      <patternFill patternType="solid">
        <fgColor theme="0"/>
        <bgColor indexed="41"/>
      </patternFill>
    </fill>
    <fill>
      <patternFill patternType="solid">
        <fgColor theme="9" tint="0.59999389629810485"/>
        <bgColor indexed="45"/>
      </patternFill>
    </fill>
    <fill>
      <patternFill patternType="solid">
        <fgColor theme="0" tint="-0.249977111117893"/>
        <bgColor indexed="31"/>
      </patternFill>
    </fill>
    <fill>
      <patternFill patternType="solid">
        <fgColor theme="7" tint="0.39997558519241921"/>
        <bgColor indexed="45"/>
      </patternFill>
    </fill>
    <fill>
      <patternFill patternType="solid">
        <fgColor theme="7" tint="0.39997558519241921"/>
        <bgColor indexed="40"/>
      </patternFill>
    </fill>
    <fill>
      <patternFill patternType="solid">
        <fgColor rgb="FF005594"/>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31"/>
      </patternFill>
    </fill>
    <fill>
      <patternFill patternType="solid">
        <fgColor theme="7" tint="0.39997558519241921"/>
        <bgColor indexed="41"/>
      </patternFill>
    </fill>
    <fill>
      <patternFill patternType="solid">
        <fgColor theme="4"/>
        <bgColor indexed="42"/>
      </patternFill>
    </fill>
    <fill>
      <patternFill patternType="solid">
        <fgColor theme="4"/>
        <bgColor indexed="64"/>
      </patternFill>
    </fill>
    <fill>
      <patternFill patternType="solid">
        <fgColor theme="4" tint="0.39997558519241921"/>
        <bgColor indexed="42"/>
      </patternFill>
    </fill>
    <fill>
      <patternFill patternType="solid">
        <fgColor theme="0"/>
        <bgColor indexed="40"/>
      </patternFill>
    </fill>
    <fill>
      <patternFill patternType="solid">
        <fgColor theme="8" tint="-0.249977111117893"/>
        <bgColor indexed="40"/>
      </patternFill>
    </fill>
    <fill>
      <patternFill patternType="solid">
        <fgColor rgb="FF66FF33"/>
        <bgColor indexed="41"/>
      </patternFill>
    </fill>
    <fill>
      <patternFill patternType="solid">
        <fgColor theme="0"/>
        <bgColor indexed="42"/>
      </patternFill>
    </fill>
    <fill>
      <patternFill patternType="solid">
        <fgColor theme="4"/>
        <bgColor indexed="40"/>
      </patternFill>
    </fill>
    <fill>
      <patternFill patternType="solid">
        <fgColor rgb="FFC00000"/>
        <bgColor indexed="64"/>
      </patternFill>
    </fill>
  </fills>
  <borders count="122">
    <border>
      <left/>
      <right/>
      <top/>
      <bottom/>
      <diagonal/>
    </border>
    <border>
      <left style="thin">
        <color indexed="8"/>
      </left>
      <right style="thin">
        <color indexed="8"/>
      </right>
      <top style="thin">
        <color indexed="8"/>
      </top>
      <bottom style="thin">
        <color indexed="8"/>
      </bottom>
      <diagonal/>
    </border>
    <border>
      <left style="medium">
        <color indexed="8"/>
      </left>
      <right/>
      <top/>
      <bottom/>
      <diagonal/>
    </border>
    <border>
      <left style="medium">
        <color indexed="8"/>
      </left>
      <right/>
      <top/>
      <bottom style="medium">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style="thin">
        <color indexed="64"/>
      </right>
      <top/>
      <bottom/>
      <diagonal/>
    </border>
    <border>
      <left style="thin">
        <color indexed="8"/>
      </left>
      <right/>
      <top style="thin">
        <color indexed="8"/>
      </top>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right/>
      <top style="thin">
        <color indexed="8"/>
      </top>
      <bottom style="thin">
        <color indexed="8"/>
      </bottom>
      <diagonal/>
    </border>
    <border>
      <left style="thin">
        <color indexed="64"/>
      </left>
      <right style="thin">
        <color indexed="64"/>
      </right>
      <top/>
      <bottom/>
      <diagonal/>
    </border>
    <border>
      <left/>
      <right style="medium">
        <color indexed="64"/>
      </right>
      <top/>
      <bottom/>
      <diagonal/>
    </border>
    <border>
      <left/>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style="thin">
        <color indexed="8"/>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64"/>
      </left>
      <right/>
      <top/>
      <bottom style="medium">
        <color indexed="8"/>
      </bottom>
      <diagonal/>
    </border>
    <border>
      <left/>
      <right/>
      <top/>
      <bottom style="medium">
        <color indexed="8"/>
      </bottom>
      <diagonal/>
    </border>
    <border>
      <left style="thin">
        <color indexed="64"/>
      </left>
      <right/>
      <top/>
      <bottom style="thin">
        <color indexed="8"/>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64"/>
      </top>
      <bottom/>
      <diagonal/>
    </border>
    <border>
      <left/>
      <right style="medium">
        <color indexed="64"/>
      </right>
      <top style="thin">
        <color indexed="8"/>
      </top>
      <bottom/>
      <diagonal/>
    </border>
    <border>
      <left/>
      <right style="medium">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8"/>
      </right>
      <top style="thin">
        <color indexed="8"/>
      </top>
      <bottom style="medium">
        <color indexed="64"/>
      </bottom>
      <diagonal/>
    </border>
    <border>
      <left style="thin">
        <color indexed="64"/>
      </left>
      <right/>
      <top/>
      <bottom style="medium">
        <color indexed="64"/>
      </bottom>
      <diagonal/>
    </border>
    <border>
      <left style="thin">
        <color indexed="8"/>
      </left>
      <right style="thin">
        <color indexed="64"/>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8"/>
      </top>
      <bottom/>
      <diagonal/>
    </border>
    <border>
      <left style="medium">
        <color indexed="64"/>
      </left>
      <right style="thin">
        <color indexed="64"/>
      </right>
      <top/>
      <bottom style="thin">
        <color indexed="8"/>
      </bottom>
      <diagonal/>
    </border>
    <border>
      <left style="thin">
        <color indexed="8"/>
      </left>
      <right style="thin">
        <color indexed="8"/>
      </right>
      <top style="thin">
        <color indexed="8"/>
      </top>
      <bottom style="medium">
        <color indexed="64"/>
      </bottom>
      <diagonal/>
    </border>
    <border>
      <left/>
      <right/>
      <top style="thin">
        <color indexed="64"/>
      </top>
      <bottom/>
      <diagonal/>
    </border>
    <border>
      <left style="thin">
        <color indexed="64"/>
      </left>
      <right style="thin">
        <color indexed="64"/>
      </right>
      <top style="thin">
        <color indexed="8"/>
      </top>
      <bottom style="thin">
        <color indexed="8"/>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style="thin">
        <color indexed="8"/>
      </right>
      <top style="medium">
        <color indexed="8"/>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medium">
        <color indexed="64"/>
      </top>
      <bottom/>
      <diagonal/>
    </border>
    <border>
      <left style="thin">
        <color indexed="8"/>
      </left>
      <right style="thin">
        <color indexed="8"/>
      </right>
      <top/>
      <bottom style="medium">
        <color indexed="64"/>
      </bottom>
      <diagonal/>
    </border>
    <border>
      <left/>
      <right/>
      <top style="thin">
        <color indexed="8"/>
      </top>
      <bottom style="medium">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8"/>
      </right>
      <top/>
      <bottom/>
      <diagonal/>
    </border>
    <border>
      <left style="thin">
        <color indexed="8"/>
      </left>
      <right style="thin">
        <color indexed="64"/>
      </right>
      <top/>
      <bottom style="thin">
        <color indexed="64"/>
      </bottom>
      <diagonal/>
    </border>
    <border>
      <left style="thin">
        <color indexed="8"/>
      </left>
      <right/>
      <top style="medium">
        <color indexed="8"/>
      </top>
      <bottom style="thin">
        <color indexed="8"/>
      </bottom>
      <diagonal/>
    </border>
    <border>
      <left style="thin">
        <color indexed="64"/>
      </left>
      <right style="thin">
        <color indexed="8"/>
      </right>
      <top/>
      <bottom style="medium">
        <color indexed="8"/>
      </bottom>
      <diagonal/>
    </border>
    <border>
      <left/>
      <right style="thin">
        <color indexed="8"/>
      </right>
      <top style="thin">
        <color indexed="64"/>
      </top>
      <bottom/>
      <diagonal/>
    </border>
    <border>
      <left style="thin">
        <color indexed="64"/>
      </left>
      <right/>
      <top style="medium">
        <color indexed="64"/>
      </top>
      <bottom/>
      <diagonal/>
    </border>
    <border>
      <left/>
      <right style="thin">
        <color indexed="8"/>
      </right>
      <top style="medium">
        <color indexed="64"/>
      </top>
      <bottom/>
      <diagonal/>
    </border>
    <border>
      <left style="thin">
        <color indexed="8"/>
      </left>
      <right style="thick">
        <color theme="9"/>
      </right>
      <top style="thin">
        <color indexed="8"/>
      </top>
      <bottom style="thin">
        <color indexed="8"/>
      </bottom>
      <diagonal/>
    </border>
    <border>
      <left style="medium">
        <color rgb="FF005594"/>
      </left>
      <right style="medium">
        <color rgb="FF005594"/>
      </right>
      <top style="medium">
        <color rgb="FF005594"/>
      </top>
      <bottom style="medium">
        <color rgb="FF005594"/>
      </bottom>
      <diagonal/>
    </border>
    <border>
      <left style="medium">
        <color rgb="FF005594"/>
      </left>
      <right style="medium">
        <color rgb="FF005594"/>
      </right>
      <top style="medium">
        <color rgb="FF005594"/>
      </top>
      <bottom/>
      <diagonal/>
    </border>
    <border>
      <left style="medium">
        <color rgb="FF005594"/>
      </left>
      <right style="medium">
        <color rgb="FF005594"/>
      </right>
      <top/>
      <bottom style="medium">
        <color rgb="FF005594"/>
      </bottom>
      <diagonal/>
    </border>
    <border>
      <left style="medium">
        <color rgb="FF005594"/>
      </left>
      <right style="medium">
        <color rgb="FF005594"/>
      </right>
      <top/>
      <bottom/>
      <diagonal/>
    </border>
    <border>
      <left style="medium">
        <color indexed="8"/>
      </left>
      <right style="medium">
        <color indexed="8"/>
      </right>
      <top/>
      <bottom style="thin">
        <color indexed="8"/>
      </bottom>
      <diagonal/>
    </border>
  </borders>
  <cellStyleXfs count="12">
    <xf numFmtId="0" fontId="0" fillId="0" borderId="0"/>
    <xf numFmtId="0" fontId="1" fillId="0" borderId="0"/>
    <xf numFmtId="0" fontId="1" fillId="0" borderId="0"/>
    <xf numFmtId="0" fontId="12" fillId="0" borderId="0"/>
    <xf numFmtId="0" fontId="1" fillId="0" borderId="0"/>
    <xf numFmtId="0" fontId="12" fillId="0" borderId="0"/>
    <xf numFmtId="0" fontId="22" fillId="0" borderId="0"/>
    <xf numFmtId="0" fontId="21" fillId="0" borderId="0"/>
    <xf numFmtId="9" fontId="12" fillId="0" borderId="0" applyFill="0" applyBorder="0" applyAlignment="0" applyProtection="0"/>
    <xf numFmtId="9" fontId="12" fillId="0" borderId="0" applyFill="0" applyBorder="0" applyAlignment="0" applyProtection="0"/>
    <xf numFmtId="9" fontId="21" fillId="0" borderId="0" applyFont="0" applyFill="0" applyBorder="0" applyAlignment="0" applyProtection="0"/>
    <xf numFmtId="9" fontId="12" fillId="0" borderId="0" applyFill="0" applyBorder="0" applyAlignment="0" applyProtection="0"/>
  </cellStyleXfs>
  <cellXfs count="745">
    <xf numFmtId="0" fontId="0" fillId="0" borderId="0" xfId="0"/>
    <xf numFmtId="0" fontId="0" fillId="0" borderId="1" xfId="0" applyBorder="1" applyAlignment="1">
      <alignment horizontal="center"/>
    </xf>
    <xf numFmtId="0" fontId="0" fillId="0" borderId="10" xfId="0" applyBorder="1" applyAlignment="1">
      <alignment horizontal="center"/>
    </xf>
    <xf numFmtId="0" fontId="23" fillId="11" borderId="1" xfId="0" applyFont="1" applyFill="1" applyBorder="1" applyAlignment="1">
      <alignment horizontal="left" vertical="center"/>
    </xf>
    <xf numFmtId="0" fontId="23" fillId="11" borderId="1" xfId="0" applyFont="1" applyFill="1" applyBorder="1" applyAlignment="1">
      <alignment horizontal="center" vertical="center" wrapText="1"/>
    </xf>
    <xf numFmtId="0" fontId="23" fillId="11" borderId="1" xfId="0" applyFont="1" applyFill="1" applyBorder="1" applyAlignment="1">
      <alignment horizontal="center" vertical="center"/>
    </xf>
    <xf numFmtId="0" fontId="24" fillId="0" borderId="10" xfId="0" applyFont="1" applyBorder="1" applyAlignment="1">
      <alignment horizontal="center"/>
    </xf>
    <xf numFmtId="0" fontId="0" fillId="0" borderId="10" xfId="0" applyBorder="1"/>
    <xf numFmtId="9" fontId="0" fillId="13" borderId="1" xfId="0" applyNumberFormat="1" applyFill="1" applyBorder="1" applyAlignment="1">
      <alignment horizontal="center"/>
    </xf>
    <xf numFmtId="164" fontId="10" fillId="0" borderId="10" xfId="8" applyNumberFormat="1" applyFont="1" applyBorder="1" applyAlignment="1">
      <alignment horizontal="center"/>
    </xf>
    <xf numFmtId="0" fontId="10" fillId="0" borderId="10" xfId="0" applyFont="1" applyBorder="1" applyAlignment="1">
      <alignment horizontal="center"/>
    </xf>
    <xf numFmtId="0" fontId="18" fillId="0" borderId="10" xfId="0" applyFont="1" applyBorder="1" applyAlignment="1">
      <alignment horizontal="center"/>
    </xf>
    <xf numFmtId="0" fontId="19" fillId="0" borderId="10" xfId="0" applyFont="1" applyBorder="1" applyAlignment="1">
      <alignment horizontal="center" vertical="center" wrapText="1"/>
    </xf>
    <xf numFmtId="0" fontId="23" fillId="11" borderId="0" xfId="0" applyFont="1" applyFill="1" applyAlignment="1">
      <alignment horizontal="left" vertical="center"/>
    </xf>
    <xf numFmtId="9" fontId="10" fillId="0" borderId="10" xfId="8" applyFont="1" applyBorder="1" applyAlignment="1">
      <alignment horizontal="center"/>
    </xf>
    <xf numFmtId="0" fontId="5" fillId="16" borderId="10" xfId="0" applyFont="1" applyFill="1" applyBorder="1" applyAlignment="1">
      <alignment vertical="center" wrapText="1"/>
    </xf>
    <xf numFmtId="0" fontId="5" fillId="0" borderId="19" xfId="0" applyFont="1" applyBorder="1" applyAlignment="1">
      <alignment vertical="center" wrapText="1"/>
    </xf>
    <xf numFmtId="0" fontId="5" fillId="16" borderId="20" xfId="0" applyFont="1" applyFill="1" applyBorder="1" applyAlignment="1">
      <alignment vertical="center" wrapText="1"/>
    </xf>
    <xf numFmtId="0" fontId="19" fillId="17" borderId="10" xfId="0" applyFont="1" applyFill="1" applyBorder="1" applyAlignment="1">
      <alignment horizontal="center" vertical="center" wrapText="1"/>
    </xf>
    <xf numFmtId="9" fontId="10" fillId="0" borderId="10" xfId="0" applyNumberFormat="1" applyFont="1" applyBorder="1" applyAlignment="1">
      <alignment horizontal="center" vertical="center"/>
    </xf>
    <xf numFmtId="0" fontId="25" fillId="0" borderId="10" xfId="0" applyFont="1" applyBorder="1" applyAlignment="1">
      <alignment horizontal="left" vertical="center" wrapText="1"/>
    </xf>
    <xf numFmtId="0" fontId="25" fillId="0" borderId="10" xfId="0" applyFont="1" applyBorder="1" applyAlignment="1">
      <alignment horizontal="left" vertical="center"/>
    </xf>
    <xf numFmtId="0" fontId="25" fillId="18" borderId="10" xfId="0" applyFont="1" applyFill="1" applyBorder="1" applyAlignment="1">
      <alignment horizontal="center" vertical="center"/>
    </xf>
    <xf numFmtId="0" fontId="25" fillId="18" borderId="10" xfId="0" applyFont="1" applyFill="1" applyBorder="1" applyAlignment="1">
      <alignment horizontal="center" vertical="center" wrapText="1"/>
    </xf>
    <xf numFmtId="9" fontId="10" fillId="0" borderId="10" xfId="8" applyFont="1" applyFill="1" applyBorder="1" applyAlignment="1">
      <alignment horizontal="center"/>
    </xf>
    <xf numFmtId="0" fontId="25" fillId="20" borderId="10" xfId="0" applyFont="1" applyFill="1" applyBorder="1" applyAlignment="1">
      <alignment horizontal="center" vertical="center"/>
    </xf>
    <xf numFmtId="0" fontId="25" fillId="20" borderId="10" xfId="0" applyFont="1" applyFill="1" applyBorder="1" applyAlignment="1">
      <alignment horizontal="center" vertical="center" wrapText="1"/>
    </xf>
    <xf numFmtId="0" fontId="0" fillId="0" borderId="23" xfId="0" applyBorder="1"/>
    <xf numFmtId="0" fontId="5" fillId="0" borderId="23" xfId="0" applyFont="1" applyBorder="1" applyAlignment="1">
      <alignment vertical="center" wrapText="1"/>
    </xf>
    <xf numFmtId="0" fontId="5" fillId="21" borderId="10" xfId="0" applyFont="1" applyFill="1" applyBorder="1" applyAlignment="1">
      <alignment vertical="center" wrapText="1"/>
    </xf>
    <xf numFmtId="1" fontId="10" fillId="21" borderId="10" xfId="0" applyNumberFormat="1" applyFont="1" applyFill="1" applyBorder="1" applyAlignment="1">
      <alignment horizontal="center" vertical="center"/>
    </xf>
    <xf numFmtId="164" fontId="0" fillId="13" borderId="1" xfId="0" applyNumberFormat="1" applyFill="1" applyBorder="1" applyAlignment="1">
      <alignment horizontal="center"/>
    </xf>
    <xf numFmtId="164" fontId="10" fillId="0" borderId="10" xfId="8" applyNumberFormat="1" applyFont="1" applyFill="1" applyBorder="1" applyAlignment="1">
      <alignment horizontal="center"/>
    </xf>
    <xf numFmtId="165" fontId="10" fillId="21" borderId="10" xfId="0" applyNumberFormat="1" applyFont="1" applyFill="1" applyBorder="1" applyAlignment="1">
      <alignment horizontal="center" vertical="center"/>
    </xf>
    <xf numFmtId="0" fontId="0" fillId="0" borderId="10" xfId="0" applyBorder="1" applyAlignment="1">
      <alignment horizontal="center" vertical="center"/>
    </xf>
    <xf numFmtId="1" fontId="0" fillId="0" borderId="10" xfId="0" applyNumberFormat="1" applyBorder="1" applyAlignment="1">
      <alignment horizontal="center"/>
    </xf>
    <xf numFmtId="0" fontId="0" fillId="0" borderId="0" xfId="0" applyAlignment="1">
      <alignment horizontal="center"/>
    </xf>
    <xf numFmtId="1" fontId="0" fillId="0" borderId="0" xfId="0" applyNumberFormat="1"/>
    <xf numFmtId="0" fontId="26" fillId="0" borderId="0" xfId="0" applyFont="1" applyAlignment="1">
      <alignment horizontal="center" vertical="center"/>
    </xf>
    <xf numFmtId="0" fontId="28" fillId="31" borderId="117" xfId="0" applyFont="1" applyFill="1" applyBorder="1" applyAlignment="1">
      <alignment vertical="center" wrapText="1"/>
    </xf>
    <xf numFmtId="0" fontId="28" fillId="31" borderId="118" xfId="0" applyFont="1" applyFill="1" applyBorder="1" applyAlignment="1">
      <alignment vertical="center" wrapText="1"/>
    </xf>
    <xf numFmtId="0" fontId="28" fillId="31" borderId="119" xfId="0" applyFont="1" applyFill="1" applyBorder="1" applyAlignment="1">
      <alignment vertical="center" wrapText="1"/>
    </xf>
    <xf numFmtId="16" fontId="28" fillId="31" borderId="117" xfId="0" applyNumberFormat="1" applyFont="1" applyFill="1" applyBorder="1" applyAlignment="1">
      <alignment vertical="center" wrapText="1"/>
    </xf>
    <xf numFmtId="0" fontId="28" fillId="31" borderId="120" xfId="0" applyFont="1" applyFill="1" applyBorder="1" applyAlignment="1">
      <alignment vertical="center" wrapText="1"/>
    </xf>
    <xf numFmtId="9" fontId="0" fillId="21" borderId="10" xfId="0" applyNumberFormat="1" applyFill="1" applyBorder="1" applyAlignment="1">
      <alignment horizontal="center"/>
    </xf>
    <xf numFmtId="0" fontId="23" fillId="11" borderId="4" xfId="0" applyFont="1" applyFill="1" applyBorder="1" applyAlignment="1">
      <alignment horizontal="center" vertical="center"/>
    </xf>
    <xf numFmtId="9" fontId="12" fillId="0" borderId="47" xfId="8" applyBorder="1" applyAlignment="1">
      <alignment horizontal="center" vertical="center"/>
    </xf>
    <xf numFmtId="9" fontId="12" fillId="0" borderId="23" xfId="8" applyBorder="1" applyAlignment="1">
      <alignment horizontal="center" vertical="center"/>
    </xf>
    <xf numFmtId="0" fontId="27" fillId="30" borderId="117" xfId="0" applyFont="1" applyFill="1" applyBorder="1" applyAlignment="1">
      <alignment horizontal="left" vertical="center" wrapText="1"/>
    </xf>
    <xf numFmtId="0" fontId="0" fillId="0" borderId="0" xfId="0" applyAlignment="1">
      <alignment vertical="center"/>
    </xf>
    <xf numFmtId="0" fontId="51" fillId="0" borderId="0" xfId="0" applyFont="1" applyAlignment="1" applyProtection="1">
      <alignment horizontal="center" vertical="center"/>
    </xf>
    <xf numFmtId="0" fontId="52" fillId="0" borderId="0" xfId="0" applyFont="1" applyAlignment="1" applyProtection="1">
      <alignment horizontal="center" vertical="center"/>
    </xf>
    <xf numFmtId="0" fontId="16" fillId="0" borderId="0" xfId="0" applyFont="1" applyAlignment="1" applyProtection="1">
      <alignment horizontal="center" vertical="center"/>
    </xf>
    <xf numFmtId="0" fontId="53" fillId="0" borderId="0" xfId="0" applyFont="1" applyAlignment="1" applyProtection="1">
      <alignment horizontal="center" vertical="center"/>
    </xf>
    <xf numFmtId="0" fontId="7" fillId="0" borderId="0" xfId="0" applyFont="1" applyAlignment="1" applyProtection="1">
      <alignment horizontal="center" vertical="center"/>
    </xf>
    <xf numFmtId="0" fontId="15" fillId="0" borderId="0" xfId="0" applyFont="1" applyAlignment="1" applyProtection="1">
      <alignment horizontal="center" vertical="center"/>
    </xf>
    <xf numFmtId="0" fontId="1" fillId="0" borderId="0" xfId="0" applyFont="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7" fillId="8" borderId="14" xfId="1" applyFont="1" applyFill="1" applyBorder="1" applyAlignment="1" applyProtection="1">
      <alignment horizontal="center" vertical="center" textRotation="90"/>
    </xf>
    <xf numFmtId="0" fontId="7" fillId="8" borderId="10" xfId="1" applyFont="1" applyFill="1" applyBorder="1" applyAlignment="1" applyProtection="1">
      <alignment horizontal="center" vertical="center" textRotation="90"/>
    </xf>
    <xf numFmtId="0" fontId="7" fillId="8" borderId="15" xfId="1" applyFont="1" applyFill="1" applyBorder="1" applyAlignment="1" applyProtection="1">
      <alignment horizontal="center" vertical="center" textRotation="90"/>
    </xf>
    <xf numFmtId="0" fontId="4" fillId="2" borderId="7"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3" fontId="4" fillId="2" borderId="5" xfId="0" applyNumberFormat="1"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1" fillId="28" borderId="14" xfId="0" applyFont="1" applyFill="1" applyBorder="1" applyAlignment="1" applyProtection="1">
      <alignment horizontal="center" vertical="center" wrapText="1"/>
    </xf>
    <xf numFmtId="0" fontId="1" fillId="28" borderId="10" xfId="0" applyFont="1" applyFill="1" applyBorder="1" applyAlignment="1" applyProtection="1">
      <alignment horizontal="center" vertical="center" wrapText="1"/>
    </xf>
    <xf numFmtId="0" fontId="1" fillId="28" borderId="15" xfId="0" applyFont="1" applyFill="1" applyBorder="1" applyAlignment="1" applyProtection="1">
      <alignment horizontal="center" vertical="center" wrapText="1"/>
    </xf>
    <xf numFmtId="0" fontId="1" fillId="29" borderId="13" xfId="0" applyFont="1" applyFill="1" applyBorder="1" applyAlignment="1" applyProtection="1">
      <alignment horizontal="center" vertical="center"/>
    </xf>
    <xf numFmtId="1" fontId="1" fillId="29" borderId="1" xfId="8" applyNumberFormat="1" applyFont="1" applyFill="1" applyBorder="1" applyAlignment="1" applyProtection="1">
      <alignment horizontal="center" vertical="center"/>
    </xf>
    <xf numFmtId="164" fontId="1" fillId="34" borderId="1" xfId="0" applyNumberFormat="1" applyFont="1" applyFill="1" applyBorder="1" applyAlignment="1" applyProtection="1">
      <alignment vertical="center" wrapText="1"/>
    </xf>
    <xf numFmtId="0" fontId="3" fillId="0" borderId="0" xfId="0" applyFont="1" applyAlignment="1" applyProtection="1">
      <alignment horizontal="center" vertical="center"/>
    </xf>
    <xf numFmtId="0" fontId="1" fillId="22" borderId="14" xfId="0" applyFont="1" applyFill="1" applyBorder="1" applyAlignment="1" applyProtection="1">
      <alignment horizontal="center" vertical="center" wrapText="1"/>
    </xf>
    <xf numFmtId="0" fontId="1" fillId="22" borderId="10" xfId="0" applyFont="1" applyFill="1" applyBorder="1" applyAlignment="1" applyProtection="1">
      <alignment horizontal="center" vertical="center" wrapText="1"/>
    </xf>
    <xf numFmtId="0" fontId="1" fillId="22"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xf>
    <xf numFmtId="1" fontId="1" fillId="3" borderId="1" xfId="8"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23" borderId="14" xfId="0" applyFont="1" applyFill="1" applyBorder="1" applyAlignment="1" applyProtection="1">
      <alignment horizontal="center" vertical="center" wrapText="1"/>
    </xf>
    <xf numFmtId="0" fontId="1" fillId="23" borderId="10" xfId="0" applyFont="1" applyFill="1" applyBorder="1" applyAlignment="1" applyProtection="1">
      <alignment horizontal="center" vertical="center" wrapText="1"/>
    </xf>
    <xf numFmtId="0" fontId="1" fillId="23" borderId="15" xfId="0" applyFont="1" applyFill="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15" borderId="15" xfId="0" applyFont="1" applyFill="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xf>
    <xf numFmtId="0" fontId="1" fillId="5" borderId="15" xfId="0"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29" xfId="0" applyFont="1" applyFill="1" applyBorder="1" applyAlignment="1" applyProtection="1">
      <alignment horizontal="center" vertical="center"/>
    </xf>
    <xf numFmtId="0" fontId="1" fillId="5" borderId="16" xfId="0" applyFont="1" applyFill="1" applyBorder="1" applyAlignment="1" applyProtection="1">
      <alignment horizontal="center" vertical="center"/>
    </xf>
    <xf numFmtId="0" fontId="1" fillId="5" borderId="14" xfId="0" applyFont="1" applyFill="1" applyBorder="1" applyAlignment="1" applyProtection="1">
      <alignment horizontal="center" vertical="center"/>
    </xf>
    <xf numFmtId="0" fontId="1" fillId="5" borderId="19" xfId="0" applyFont="1" applyFill="1" applyBorder="1" applyAlignment="1" applyProtection="1">
      <alignment horizontal="center" vertical="center"/>
    </xf>
    <xf numFmtId="0" fontId="1" fillId="33" borderId="15" xfId="0" applyFont="1" applyFill="1" applyBorder="1" applyAlignment="1" applyProtection="1">
      <alignment horizontal="center" vertical="center"/>
    </xf>
    <xf numFmtId="0" fontId="1" fillId="12" borderId="13" xfId="0" applyFont="1" applyFill="1" applyBorder="1" applyAlignment="1" applyProtection="1">
      <alignment horizontal="center" vertical="center" wrapText="1"/>
    </xf>
    <xf numFmtId="0" fontId="1" fillId="12" borderId="1" xfId="0" applyFont="1" applyFill="1" applyBorder="1" applyAlignment="1" applyProtection="1">
      <alignment horizontal="center" vertical="center" wrapText="1"/>
    </xf>
    <xf numFmtId="1" fontId="1" fillId="12" borderId="1" xfId="0" applyNumberFormat="1" applyFont="1" applyFill="1" applyBorder="1" applyAlignment="1" applyProtection="1">
      <alignment horizontal="center" vertical="center" wrapText="1"/>
    </xf>
    <xf numFmtId="0" fontId="1" fillId="32" borderId="15" xfId="0" applyFont="1" applyFill="1" applyBorder="1" applyAlignment="1" applyProtection="1">
      <alignment horizontal="center" vertical="center" wrapText="1"/>
    </xf>
    <xf numFmtId="0" fontId="1" fillId="15" borderId="14" xfId="0" applyFont="1" applyFill="1" applyBorder="1" applyAlignment="1" applyProtection="1">
      <alignment horizontal="center" vertical="center" wrapText="1"/>
    </xf>
    <xf numFmtId="0" fontId="1" fillId="15" borderId="10" xfId="0" applyFont="1" applyFill="1" applyBorder="1" applyAlignment="1" applyProtection="1">
      <alignment horizontal="center" vertical="center" wrapText="1"/>
    </xf>
    <xf numFmtId="0" fontId="1" fillId="15" borderId="10" xfId="0" applyFont="1" applyFill="1" applyBorder="1" applyAlignment="1" applyProtection="1">
      <alignment horizontal="center" vertical="center"/>
    </xf>
    <xf numFmtId="0" fontId="1" fillId="15" borderId="15" xfId="0" applyFont="1" applyFill="1" applyBorder="1" applyAlignment="1" applyProtection="1">
      <alignment horizontal="center" vertical="center"/>
    </xf>
    <xf numFmtId="0" fontId="1" fillId="15" borderId="14" xfId="0" applyFont="1" applyFill="1" applyBorder="1" applyAlignment="1" applyProtection="1">
      <alignment horizontal="center" vertical="center"/>
    </xf>
    <xf numFmtId="0" fontId="1" fillId="15" borderId="19" xfId="0" applyFont="1" applyFill="1" applyBorder="1" applyAlignment="1" applyProtection="1">
      <alignment horizontal="center" vertical="center"/>
    </xf>
    <xf numFmtId="0" fontId="1" fillId="19" borderId="0" xfId="0" applyFont="1" applyFill="1" applyAlignment="1" applyProtection="1">
      <alignment horizontal="center" vertical="center"/>
    </xf>
    <xf numFmtId="0" fontId="3" fillId="19" borderId="0" xfId="0" applyFont="1" applyFill="1" applyAlignment="1" applyProtection="1">
      <alignment horizontal="center" vertical="center"/>
    </xf>
    <xf numFmtId="0" fontId="1" fillId="5" borderId="8" xfId="0" applyFont="1" applyFill="1" applyBorder="1" applyAlignment="1" applyProtection="1">
      <alignment horizontal="center" vertical="center"/>
    </xf>
    <xf numFmtId="0" fontId="1" fillId="5" borderId="19"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5" borderId="29"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0" borderId="14" xfId="0" applyFont="1" applyBorder="1" applyAlignment="1" applyProtection="1">
      <alignment horizontal="center" vertical="center"/>
    </xf>
    <xf numFmtId="0" fontId="4" fillId="3" borderId="7" xfId="0" applyFont="1" applyFill="1" applyBorder="1" applyAlignment="1" applyProtection="1">
      <alignment horizontal="center" vertical="center"/>
    </xf>
    <xf numFmtId="0" fontId="1" fillId="0" borderId="15"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18" borderId="15" xfId="0" applyFont="1" applyFill="1" applyBorder="1" applyAlignment="1" applyProtection="1">
      <alignment horizontal="center" vertical="center"/>
    </xf>
    <xf numFmtId="0" fontId="3" fillId="0" borderId="14" xfId="0" applyFont="1" applyBorder="1" applyAlignment="1" applyProtection="1">
      <alignment horizontal="center" vertical="center"/>
    </xf>
    <xf numFmtId="0" fontId="37" fillId="0" borderId="15" xfId="0" applyFont="1" applyBorder="1" applyAlignment="1" applyProtection="1">
      <alignment horizontal="center" vertical="center"/>
    </xf>
    <xf numFmtId="0" fontId="1" fillId="0" borderId="18" xfId="0" applyFont="1" applyBorder="1" applyAlignment="1" applyProtection="1">
      <alignment horizontal="center" vertical="center" wrapText="1"/>
    </xf>
    <xf numFmtId="0" fontId="1" fillId="0" borderId="41" xfId="0" applyFont="1" applyBorder="1" applyAlignment="1" applyProtection="1">
      <alignment horizontal="center" vertical="center" wrapText="1"/>
    </xf>
    <xf numFmtId="0" fontId="1" fillId="15" borderId="19"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33" borderId="10" xfId="0" applyFont="1" applyFill="1" applyBorder="1" applyAlignment="1" applyProtection="1">
      <alignment horizontal="center" vertical="center" wrapText="1"/>
    </xf>
    <xf numFmtId="0" fontId="1" fillId="32" borderId="10" xfId="0" applyFont="1" applyFill="1" applyBorder="1" applyAlignment="1" applyProtection="1">
      <alignment horizontal="center" vertical="center" wrapText="1"/>
    </xf>
    <xf numFmtId="0" fontId="1" fillId="0" borderId="14" xfId="0" applyFont="1" applyBorder="1" applyAlignment="1" applyProtection="1">
      <alignment horizontal="left" vertical="center" wrapText="1"/>
    </xf>
    <xf numFmtId="0" fontId="1" fillId="32" borderId="10" xfId="0" applyFont="1" applyFill="1" applyBorder="1" applyAlignment="1" applyProtection="1">
      <alignment horizontal="left" vertical="center" wrapText="1"/>
    </xf>
    <xf numFmtId="0" fontId="3" fillId="0" borderId="0" xfId="0" applyFont="1" applyAlignment="1" applyProtection="1">
      <alignment horizontal="left" vertical="center"/>
    </xf>
    <xf numFmtId="0" fontId="1" fillId="0" borderId="15"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0" xfId="0" applyFont="1" applyAlignment="1" applyProtection="1">
      <alignment horizontal="left" vertical="center"/>
    </xf>
    <xf numFmtId="0" fontId="1" fillId="5" borderId="14" xfId="0" applyFont="1" applyFill="1" applyBorder="1" applyAlignment="1" applyProtection="1">
      <alignment horizontal="left" vertical="center" wrapText="1"/>
    </xf>
    <xf numFmtId="0" fontId="1" fillId="33" borderId="10" xfId="0" applyFont="1" applyFill="1" applyBorder="1" applyAlignment="1" applyProtection="1">
      <alignment horizontal="left" vertical="center" wrapText="1"/>
    </xf>
    <xf numFmtId="0" fontId="1" fillId="5" borderId="10" xfId="0" applyFont="1" applyFill="1" applyBorder="1" applyAlignment="1" applyProtection="1">
      <alignment horizontal="left" vertical="center" wrapText="1"/>
    </xf>
    <xf numFmtId="0" fontId="1" fillId="5" borderId="15" xfId="0" applyFont="1" applyFill="1" applyBorder="1" applyAlignment="1" applyProtection="1">
      <alignment horizontal="left" vertical="center" wrapText="1"/>
    </xf>
    <xf numFmtId="0" fontId="1" fillId="5" borderId="10" xfId="0" applyFont="1" applyFill="1" applyBorder="1" applyAlignment="1" applyProtection="1">
      <alignment horizontal="left" vertical="center"/>
    </xf>
    <xf numFmtId="0" fontId="1" fillId="5" borderId="15" xfId="0" applyFont="1" applyFill="1" applyBorder="1" applyAlignment="1" applyProtection="1">
      <alignment horizontal="left" vertical="center"/>
    </xf>
    <xf numFmtId="0" fontId="1" fillId="5" borderId="14" xfId="0" applyFont="1" applyFill="1" applyBorder="1" applyAlignment="1" applyProtection="1">
      <alignment horizontal="left" vertical="center"/>
    </xf>
    <xf numFmtId="0" fontId="1" fillId="5" borderId="19" xfId="0" applyFont="1" applyFill="1" applyBorder="1" applyAlignment="1" applyProtection="1">
      <alignment horizontal="left" vertical="center"/>
    </xf>
    <xf numFmtId="0" fontId="1" fillId="5" borderId="19" xfId="0" applyFont="1" applyFill="1" applyBorder="1" applyAlignment="1" applyProtection="1">
      <alignment horizontal="left" vertical="center" wrapText="1"/>
    </xf>
    <xf numFmtId="0" fontId="1" fillId="15" borderId="14" xfId="0" applyFont="1" applyFill="1" applyBorder="1" applyAlignment="1" applyProtection="1">
      <alignment horizontal="left" vertical="center" wrapText="1"/>
    </xf>
    <xf numFmtId="0" fontId="1" fillId="15" borderId="10" xfId="0" applyFont="1" applyFill="1" applyBorder="1" applyAlignment="1" applyProtection="1">
      <alignment horizontal="left" vertical="center" wrapText="1"/>
    </xf>
    <xf numFmtId="0" fontId="1" fillId="15" borderId="15" xfId="0" applyFont="1" applyFill="1" applyBorder="1" applyAlignment="1" applyProtection="1">
      <alignment horizontal="left" vertical="center" wrapText="1"/>
    </xf>
    <xf numFmtId="0" fontId="1" fillId="15" borderId="19" xfId="0" applyFont="1" applyFill="1" applyBorder="1" applyAlignment="1" applyProtection="1">
      <alignment horizontal="left" vertical="center" wrapText="1"/>
    </xf>
    <xf numFmtId="0" fontId="1" fillId="0" borderId="116" xfId="0" applyFont="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1" fillId="5" borderId="116" xfId="0" applyFont="1" applyFill="1" applyBorder="1" applyAlignment="1" applyProtection="1">
      <alignment horizontal="center" vertical="center"/>
    </xf>
    <xf numFmtId="0" fontId="1" fillId="5" borderId="44" xfId="0" applyFont="1" applyFill="1" applyBorder="1" applyAlignment="1" applyProtection="1">
      <alignment horizontal="center" vertical="center"/>
    </xf>
    <xf numFmtId="0" fontId="1" fillId="0" borderId="42"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5" borderId="35" xfId="0" applyFont="1" applyFill="1" applyBorder="1" applyAlignment="1" applyProtection="1">
      <alignment horizontal="center" vertical="center"/>
    </xf>
    <xf numFmtId="0" fontId="1" fillId="5" borderId="36" xfId="0" applyFont="1" applyFill="1" applyBorder="1" applyAlignment="1" applyProtection="1">
      <alignment horizontal="center" vertical="center"/>
    </xf>
    <xf numFmtId="0" fontId="1" fillId="5" borderId="37" xfId="0" applyFont="1" applyFill="1" applyBorder="1" applyAlignment="1" applyProtection="1">
      <alignment horizontal="center" vertical="center"/>
    </xf>
    <xf numFmtId="0" fontId="1" fillId="4" borderId="19"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1" fillId="23" borderId="30" xfId="0" applyFont="1" applyFill="1" applyBorder="1" applyAlignment="1" applyProtection="1">
      <alignment horizontal="center" vertical="center" wrapText="1"/>
    </xf>
    <xf numFmtId="0" fontId="1" fillId="23" borderId="24" xfId="0" applyFont="1" applyFill="1" applyBorder="1" applyAlignment="1" applyProtection="1">
      <alignment horizontal="center" vertical="center" wrapText="1"/>
    </xf>
    <xf numFmtId="0" fontId="1" fillId="23" borderId="31" xfId="0" applyFont="1" applyFill="1" applyBorder="1" applyAlignment="1" applyProtection="1">
      <alignment horizontal="center" vertical="center" wrapText="1"/>
    </xf>
    <xf numFmtId="0" fontId="1" fillId="23" borderId="19" xfId="0" applyFont="1" applyFill="1" applyBorder="1" applyAlignment="1" applyProtection="1">
      <alignment horizontal="center" vertical="center" wrapText="1"/>
    </xf>
    <xf numFmtId="0" fontId="1" fillId="23" borderId="21"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1" fillId="5" borderId="116" xfId="0" applyFont="1" applyFill="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5" borderId="21" xfId="0" applyFont="1" applyFill="1" applyBorder="1" applyAlignment="1" applyProtection="1">
      <alignment horizontal="center" vertical="center"/>
    </xf>
    <xf numFmtId="0" fontId="1" fillId="5" borderId="38" xfId="0" applyFont="1" applyFill="1" applyBorder="1" applyAlignment="1" applyProtection="1">
      <alignment horizontal="center" vertical="center" wrapText="1"/>
    </xf>
    <xf numFmtId="0" fontId="1" fillId="5" borderId="39" xfId="0" applyFont="1" applyFill="1" applyBorder="1" applyAlignment="1" applyProtection="1">
      <alignment horizontal="center" vertical="center" wrapText="1"/>
    </xf>
    <xf numFmtId="0" fontId="1" fillId="5" borderId="40" xfId="0" applyFont="1" applyFill="1" applyBorder="1" applyAlignment="1" applyProtection="1">
      <alignment horizontal="center" vertical="center" wrapText="1"/>
    </xf>
    <xf numFmtId="0" fontId="1" fillId="5" borderId="40" xfId="0" applyFont="1" applyFill="1" applyBorder="1" applyAlignment="1" applyProtection="1">
      <alignment horizontal="center" vertical="center"/>
    </xf>
    <xf numFmtId="0" fontId="1" fillId="4" borderId="32" xfId="0" applyFont="1" applyFill="1" applyBorder="1" applyAlignment="1" applyProtection="1">
      <alignment horizontal="center" vertical="center" wrapText="1"/>
    </xf>
    <xf numFmtId="0" fontId="1" fillId="4" borderId="33" xfId="0" applyFont="1" applyFill="1" applyBorder="1" applyAlignment="1" applyProtection="1">
      <alignment horizontal="center" vertical="center" wrapText="1"/>
    </xf>
    <xf numFmtId="0" fontId="1" fillId="4" borderId="34" xfId="0" applyFont="1" applyFill="1" applyBorder="1" applyAlignment="1" applyProtection="1">
      <alignment horizontal="center" vertical="center" wrapText="1"/>
    </xf>
    <xf numFmtId="0" fontId="1" fillId="27" borderId="10" xfId="0" applyFont="1" applyFill="1" applyBorder="1" applyAlignment="1" applyProtection="1">
      <alignment horizontal="center" vertical="center"/>
    </xf>
    <xf numFmtId="0" fontId="1" fillId="24" borderId="14" xfId="0" applyFont="1" applyFill="1" applyBorder="1" applyAlignment="1" applyProtection="1">
      <alignment horizontal="center" vertical="center" wrapText="1"/>
    </xf>
    <xf numFmtId="0" fontId="1" fillId="24" borderId="10" xfId="0" applyFont="1" applyFill="1" applyBorder="1" applyAlignment="1" applyProtection="1">
      <alignment horizontal="center" vertical="center" wrapText="1"/>
    </xf>
    <xf numFmtId="0" fontId="1" fillId="24" borderId="15"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xf>
    <xf numFmtId="0" fontId="1" fillId="19" borderId="7" xfId="2" applyFill="1" applyBorder="1" applyAlignment="1" applyProtection="1">
      <alignment horizontal="left" vertical="center" wrapText="1"/>
    </xf>
    <xf numFmtId="0" fontId="1" fillId="6" borderId="0" xfId="0" applyFont="1" applyFill="1" applyAlignment="1" applyProtection="1">
      <alignment horizontal="center" vertical="center" wrapText="1"/>
    </xf>
    <xf numFmtId="0" fontId="1" fillId="0" borderId="14" xfId="5" applyFont="1" applyBorder="1" applyAlignment="1" applyProtection="1">
      <alignment horizontal="center" vertical="center" wrapText="1"/>
    </xf>
    <xf numFmtId="0" fontId="1" fillId="0" borderId="10" xfId="5" applyFont="1" applyBorder="1" applyAlignment="1" applyProtection="1">
      <alignment horizontal="center" vertical="center"/>
    </xf>
    <xf numFmtId="0" fontId="1" fillId="0" borderId="15" xfId="5" applyFont="1" applyBorder="1" applyAlignment="1" applyProtection="1">
      <alignment horizontal="center" vertical="center"/>
    </xf>
    <xf numFmtId="0" fontId="1" fillId="5" borderId="14" xfId="5" applyFont="1" applyFill="1" applyBorder="1" applyAlignment="1" applyProtection="1">
      <alignment horizontal="center" vertical="center" wrapText="1"/>
    </xf>
    <xf numFmtId="0" fontId="1" fillId="5" borderId="10" xfId="5" applyFont="1" applyFill="1" applyBorder="1" applyAlignment="1" applyProtection="1">
      <alignment horizontal="center" vertical="center" wrapText="1"/>
    </xf>
    <xf numFmtId="0" fontId="1" fillId="5" borderId="15" xfId="5" applyFont="1" applyFill="1" applyBorder="1" applyAlignment="1" applyProtection="1">
      <alignment horizontal="center" vertical="center" wrapText="1"/>
    </xf>
    <xf numFmtId="0" fontId="1" fillId="5" borderId="10" xfId="5" applyFont="1" applyFill="1" applyBorder="1" applyAlignment="1" applyProtection="1">
      <alignment horizontal="center" vertical="center"/>
    </xf>
    <xf numFmtId="0" fontId="1" fillId="5" borderId="15" xfId="5" applyFont="1" applyFill="1" applyBorder="1" applyAlignment="1" applyProtection="1">
      <alignment horizontal="center" vertical="center"/>
    </xf>
    <xf numFmtId="0" fontId="1" fillId="0" borderId="10" xfId="5" applyFont="1" applyBorder="1" applyAlignment="1" applyProtection="1">
      <alignment horizontal="center" vertical="center" wrapText="1"/>
    </xf>
    <xf numFmtId="0" fontId="1" fillId="0" borderId="15" xfId="5" applyFont="1" applyBorder="1" applyAlignment="1" applyProtection="1">
      <alignment horizontal="center" vertical="center" wrapText="1"/>
    </xf>
    <xf numFmtId="0" fontId="1" fillId="0" borderId="14" xfId="5" applyFont="1" applyBorder="1" applyAlignment="1" applyProtection="1">
      <alignment horizontal="center" vertical="center"/>
    </xf>
    <xf numFmtId="0" fontId="1" fillId="0" borderId="19" xfId="5" applyFont="1" applyBorder="1" applyAlignment="1" applyProtection="1">
      <alignment horizontal="center" vertical="center"/>
    </xf>
    <xf numFmtId="0" fontId="1" fillId="25" borderId="0" xfId="0" applyFont="1" applyFill="1" applyAlignment="1" applyProtection="1">
      <alignment horizontal="center" vertical="center" wrapText="1"/>
    </xf>
    <xf numFmtId="0" fontId="1" fillId="15" borderId="14" xfId="5" applyFont="1" applyFill="1" applyBorder="1" applyAlignment="1" applyProtection="1">
      <alignment horizontal="center" vertical="center" wrapText="1"/>
    </xf>
    <xf numFmtId="0" fontId="1" fillId="15" borderId="10" xfId="5" applyFont="1" applyFill="1" applyBorder="1" applyAlignment="1" applyProtection="1">
      <alignment horizontal="center" vertical="center" wrapText="1"/>
    </xf>
    <xf numFmtId="0" fontId="1" fillId="15" borderId="15" xfId="5" applyFont="1" applyFill="1" applyBorder="1" applyAlignment="1" applyProtection="1">
      <alignment horizontal="center" vertical="center" wrapText="1"/>
    </xf>
    <xf numFmtId="0" fontId="1" fillId="15" borderId="10" xfId="5" applyFont="1" applyFill="1" applyBorder="1" applyAlignment="1" applyProtection="1">
      <alignment horizontal="center" vertical="center"/>
    </xf>
    <xf numFmtId="0" fontId="1" fillId="15" borderId="15" xfId="5" applyFont="1" applyFill="1" applyBorder="1" applyAlignment="1" applyProtection="1">
      <alignment horizontal="center" vertical="center"/>
    </xf>
    <xf numFmtId="0" fontId="1" fillId="15" borderId="14" xfId="5" applyFont="1" applyFill="1" applyBorder="1" applyAlignment="1" applyProtection="1">
      <alignment horizontal="center" vertical="center"/>
    </xf>
    <xf numFmtId="0" fontId="1" fillId="5" borderId="14" xfId="5" applyFont="1" applyFill="1" applyBorder="1" applyAlignment="1" applyProtection="1">
      <alignment horizontal="center" vertical="center"/>
    </xf>
    <xf numFmtId="0" fontId="1" fillId="6" borderId="22" xfId="0" applyFont="1" applyFill="1" applyBorder="1" applyAlignment="1" applyProtection="1">
      <alignment horizontal="center" vertical="center" wrapText="1"/>
    </xf>
    <xf numFmtId="0" fontId="1" fillId="32" borderId="14" xfId="0" applyFont="1" applyFill="1" applyBorder="1" applyAlignment="1" applyProtection="1">
      <alignment horizontal="center" vertical="center" wrapText="1"/>
    </xf>
    <xf numFmtId="0" fontId="1" fillId="33" borderId="14" xfId="0" applyFont="1" applyFill="1" applyBorder="1" applyAlignment="1" applyProtection="1">
      <alignment horizontal="center" vertical="center" wrapText="1"/>
    </xf>
    <xf numFmtId="0" fontId="1" fillId="33" borderId="10" xfId="0" applyFont="1" applyFill="1" applyBorder="1" applyAlignment="1" applyProtection="1">
      <alignment horizontal="center" vertical="center"/>
    </xf>
    <xf numFmtId="0" fontId="1" fillId="32" borderId="10" xfId="0" applyFont="1" applyFill="1" applyBorder="1" applyAlignment="1" applyProtection="1">
      <alignment horizontal="center" vertical="center"/>
    </xf>
    <xf numFmtId="0" fontId="1" fillId="32" borderId="15" xfId="0" applyFont="1" applyFill="1" applyBorder="1" applyAlignment="1" applyProtection="1">
      <alignment horizontal="center" vertical="center"/>
    </xf>
    <xf numFmtId="0" fontId="1" fillId="33" borderId="15" xfId="0" applyFont="1" applyFill="1" applyBorder="1" applyAlignment="1" applyProtection="1">
      <alignment horizontal="center" vertical="center" wrapText="1"/>
    </xf>
    <xf numFmtId="0" fontId="1" fillId="5" borderId="14" xfId="7" applyFont="1" applyFill="1" applyBorder="1" applyAlignment="1" applyProtection="1">
      <alignment horizontal="center" vertical="center" wrapText="1"/>
    </xf>
    <xf numFmtId="0" fontId="1" fillId="5" borderId="10" xfId="7" applyFont="1" applyFill="1" applyBorder="1" applyAlignment="1" applyProtection="1">
      <alignment horizontal="center" vertical="center" wrapText="1"/>
    </xf>
    <xf numFmtId="0" fontId="1" fillId="5" borderId="15" xfId="7" applyFont="1" applyFill="1" applyBorder="1" applyAlignment="1" applyProtection="1">
      <alignment horizontal="center" vertical="center" wrapText="1"/>
    </xf>
    <xf numFmtId="0" fontId="1" fillId="26" borderId="14" xfId="0" applyFont="1" applyFill="1" applyBorder="1" applyAlignment="1" applyProtection="1">
      <alignment horizontal="center" vertical="center" wrapText="1"/>
    </xf>
    <xf numFmtId="0" fontId="1" fillId="26" borderId="10" xfId="0" applyFont="1" applyFill="1" applyBorder="1" applyAlignment="1" applyProtection="1">
      <alignment horizontal="center" vertical="center" wrapText="1"/>
    </xf>
    <xf numFmtId="0" fontId="1" fillId="26" borderId="15" xfId="0" applyFont="1" applyFill="1" applyBorder="1" applyAlignment="1" applyProtection="1">
      <alignment horizontal="center" vertical="center" wrapText="1"/>
    </xf>
    <xf numFmtId="0" fontId="1" fillId="0" borderId="4" xfId="0" applyFont="1" applyBorder="1" applyAlignment="1" applyProtection="1">
      <alignment horizontal="center" vertical="center" wrapText="1"/>
    </xf>
    <xf numFmtId="164" fontId="1" fillId="25" borderId="4" xfId="0" applyNumberFormat="1" applyFont="1" applyFill="1" applyBorder="1" applyAlignment="1" applyProtection="1">
      <alignment horizontal="center" vertical="center" wrapText="1"/>
    </xf>
    <xf numFmtId="0" fontId="1" fillId="6" borderId="26" xfId="0" applyFont="1" applyFill="1" applyBorder="1" applyAlignment="1" applyProtection="1">
      <alignment horizontal="left" vertical="center" wrapText="1"/>
    </xf>
    <xf numFmtId="0" fontId="1" fillId="27" borderId="14" xfId="0" applyFont="1" applyFill="1" applyBorder="1" applyAlignment="1" applyProtection="1">
      <alignment horizontal="center" vertical="center"/>
    </xf>
    <xf numFmtId="0" fontId="1" fillId="27" borderId="15" xfId="0" applyFont="1" applyFill="1" applyBorder="1" applyAlignment="1" applyProtection="1">
      <alignment horizontal="center" vertical="center"/>
    </xf>
    <xf numFmtId="0" fontId="7" fillId="0" borderId="10" xfId="0" applyFont="1" applyBorder="1" applyAlignment="1" applyProtection="1">
      <alignment horizontal="center" vertical="center" wrapText="1"/>
    </xf>
    <xf numFmtId="0" fontId="1" fillId="19" borderId="0" xfId="1" applyFill="1" applyAlignment="1" applyProtection="1">
      <alignment horizontal="center" vertical="center" wrapText="1"/>
    </xf>
    <xf numFmtId="9" fontId="1" fillId="6" borderId="7" xfId="8" applyFont="1" applyFill="1" applyBorder="1" applyAlignment="1" applyProtection="1">
      <alignment horizontal="center" vertical="center" wrapText="1"/>
    </xf>
    <xf numFmtId="0" fontId="1" fillId="15" borderId="21" xfId="0" applyFont="1" applyFill="1" applyBorder="1" applyAlignment="1" applyProtection="1">
      <alignment horizontal="center" vertical="center" wrapText="1"/>
    </xf>
    <xf numFmtId="0" fontId="1" fillId="15" borderId="13"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xf>
    <xf numFmtId="0" fontId="1" fillId="15" borderId="1" xfId="0" applyFont="1" applyFill="1" applyBorder="1" applyAlignment="1" applyProtection="1">
      <alignment horizontal="center" vertical="center"/>
    </xf>
    <xf numFmtId="0" fontId="1" fillId="15" borderId="8" xfId="0" applyFont="1" applyFill="1" applyBorder="1" applyAlignment="1" applyProtection="1">
      <alignment horizontal="center" vertical="center"/>
    </xf>
    <xf numFmtId="0" fontId="1" fillId="5" borderId="0" xfId="0" applyFont="1" applyFill="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43" xfId="0" applyFont="1" applyFill="1" applyBorder="1" applyAlignment="1" applyProtection="1">
      <alignment horizontal="center" vertical="center" wrapText="1"/>
    </xf>
    <xf numFmtId="0" fontId="1" fillId="5" borderId="46" xfId="0" applyFont="1" applyFill="1" applyBorder="1" applyAlignment="1" applyProtection="1">
      <alignment horizontal="center" vertical="center" wrapText="1"/>
    </xf>
    <xf numFmtId="0" fontId="1" fillId="12" borderId="25" xfId="0" applyFont="1" applyFill="1" applyBorder="1" applyAlignment="1" applyProtection="1">
      <alignment horizontal="center" vertical="center" wrapText="1"/>
    </xf>
    <xf numFmtId="0" fontId="1" fillId="12" borderId="6" xfId="0" applyFont="1" applyFill="1" applyBorder="1" applyAlignment="1" applyProtection="1">
      <alignment horizontal="center" vertical="center" wrapText="1"/>
    </xf>
    <xf numFmtId="1" fontId="1" fillId="12" borderId="6" xfId="0" applyNumberFormat="1" applyFont="1" applyFill="1" applyBorder="1" applyAlignment="1" applyProtection="1">
      <alignment horizontal="center" vertical="center" wrapText="1"/>
    </xf>
    <xf numFmtId="0" fontId="1" fillId="12" borderId="21" xfId="0" applyFont="1" applyFill="1" applyBorder="1" applyAlignment="1" applyProtection="1">
      <alignment horizontal="center" vertical="center" wrapText="1"/>
    </xf>
    <xf numFmtId="0" fontId="1" fillId="12" borderId="10" xfId="0" applyFont="1" applyFill="1" applyBorder="1" applyAlignment="1" applyProtection="1">
      <alignment horizontal="center" vertical="center" wrapText="1"/>
    </xf>
    <xf numFmtId="1" fontId="1" fillId="12" borderId="10" xfId="0" applyNumberFormat="1" applyFont="1" applyFill="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0" xfId="0" applyFont="1" applyAlignment="1" applyProtection="1">
      <alignment horizontal="left" vertical="center"/>
    </xf>
    <xf numFmtId="0" fontId="9" fillId="7" borderId="14" xfId="0" applyFont="1" applyFill="1" applyBorder="1" applyAlignment="1" applyProtection="1">
      <alignment horizontal="center" vertical="center"/>
    </xf>
    <xf numFmtId="0" fontId="9" fillId="7" borderId="10" xfId="0" applyFont="1" applyFill="1" applyBorder="1" applyAlignment="1" applyProtection="1">
      <alignment horizontal="center" vertical="center"/>
    </xf>
    <xf numFmtId="0" fontId="9" fillId="7" borderId="15" xfId="0" applyFont="1" applyFill="1" applyBorder="1" applyAlignment="1" applyProtection="1">
      <alignment horizontal="center" vertical="center"/>
    </xf>
    <xf numFmtId="0" fontId="1" fillId="0" borderId="0" xfId="0" applyFont="1" applyAlignment="1" applyProtection="1">
      <alignment horizontal="center" vertical="center" wrapText="1"/>
    </xf>
    <xf numFmtId="3" fontId="1" fillId="0" borderId="0" xfId="0" applyNumberFormat="1" applyFont="1" applyAlignment="1" applyProtection="1">
      <alignment vertical="center"/>
    </xf>
    <xf numFmtId="0" fontId="2" fillId="0" borderId="0" xfId="0" applyFont="1" applyAlignment="1" applyProtection="1">
      <alignment horizontal="center" vertical="center"/>
    </xf>
    <xf numFmtId="0" fontId="48" fillId="0" borderId="0" xfId="0" applyFont="1" applyAlignment="1" applyProtection="1">
      <alignment horizontal="center" vertical="center"/>
    </xf>
    <xf numFmtId="0" fontId="1" fillId="0" borderId="0" xfId="1" applyAlignment="1" applyProtection="1">
      <alignment vertical="center" wrapText="1"/>
    </xf>
    <xf numFmtId="0" fontId="1" fillId="0" borderId="0" xfId="0" applyFont="1" applyAlignment="1" applyProtection="1">
      <alignment vertical="center" wrapText="1"/>
    </xf>
    <xf numFmtId="3" fontId="1" fillId="0" borderId="0" xfId="8" applyNumberFormat="1" applyFont="1" applyFill="1" applyBorder="1" applyAlignment="1" applyProtection="1">
      <alignment vertical="center"/>
    </xf>
    <xf numFmtId="0" fontId="9" fillId="0" borderId="0" xfId="0" applyFont="1" applyAlignment="1" applyProtection="1">
      <alignment horizontal="center" vertical="center"/>
    </xf>
    <xf numFmtId="0" fontId="11" fillId="0" borderId="0" xfId="0" applyFont="1" applyAlignment="1" applyProtection="1">
      <alignment horizontal="center" vertical="center"/>
    </xf>
    <xf numFmtId="0" fontId="6" fillId="0" borderId="0" xfId="0" applyFont="1" applyAlignment="1" applyProtection="1">
      <alignment horizontal="left" vertical="center"/>
    </xf>
    <xf numFmtId="164" fontId="1" fillId="0" borderId="0" xfId="0" applyNumberFormat="1" applyFont="1" applyAlignment="1" applyProtection="1">
      <alignment horizontal="center" vertical="center" wrapText="1"/>
    </xf>
    <xf numFmtId="0" fontId="8" fillId="0" borderId="0" xfId="0" applyFont="1" applyAlignment="1" applyProtection="1">
      <alignment horizontal="center" vertical="center"/>
    </xf>
    <xf numFmtId="0" fontId="0" fillId="0" borderId="0" xfId="0" applyAlignment="1" applyProtection="1">
      <alignment horizontal="center" vertical="center"/>
    </xf>
    <xf numFmtId="164" fontId="2" fillId="0" borderId="0" xfId="0" applyNumberFormat="1" applyFont="1" applyAlignment="1" applyProtection="1">
      <alignment horizontal="center" vertical="center"/>
    </xf>
    <xf numFmtId="0" fontId="50" fillId="0" borderId="0" xfId="0" applyFont="1" applyAlignment="1" applyProtection="1">
      <alignment horizontal="center" vertical="center"/>
    </xf>
    <xf numFmtId="0" fontId="48" fillId="0" borderId="0" xfId="0" applyFont="1" applyAlignment="1" applyProtection="1">
      <alignment horizontal="left" vertical="center"/>
    </xf>
    <xf numFmtId="0" fontId="1" fillId="19" borderId="1" xfId="2" applyFill="1" applyBorder="1" applyAlignment="1" applyProtection="1">
      <alignment horizontal="left" vertical="center" wrapText="1"/>
    </xf>
    <xf numFmtId="0" fontId="1" fillId="0" borderId="1" xfId="1" applyBorder="1" applyAlignment="1" applyProtection="1">
      <alignment horizontal="center" vertical="center" wrapText="1"/>
    </xf>
    <xf numFmtId="0" fontId="1" fillId="0" borderId="6" xfId="1" applyBorder="1" applyAlignment="1" applyProtection="1">
      <alignment horizontal="center" vertical="center" wrapText="1"/>
    </xf>
    <xf numFmtId="164" fontId="1" fillId="25" borderId="1" xfId="0" applyNumberFormat="1" applyFont="1" applyFill="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19" borderId="18" xfId="2" applyFill="1" applyBorder="1" applyAlignment="1" applyProtection="1">
      <alignment horizontal="left" vertical="center" wrapText="1"/>
    </xf>
    <xf numFmtId="0" fontId="4" fillId="3" borderId="9" xfId="0" applyFont="1" applyFill="1" applyBorder="1" applyAlignment="1" applyProtection="1">
      <alignment horizontal="center" vertical="center"/>
    </xf>
    <xf numFmtId="0" fontId="1" fillId="0" borderId="27"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7" fillId="0" borderId="27"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9" xfId="0" applyFont="1" applyBorder="1" applyAlignment="1" applyProtection="1">
      <alignment horizontal="center" vertical="center"/>
    </xf>
    <xf numFmtId="0" fontId="1" fillId="25" borderId="24" xfId="0" applyFont="1" applyFill="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19" borderId="6" xfId="0" applyFont="1" applyFill="1" applyBorder="1" applyAlignment="1" applyProtection="1">
      <alignment horizontal="center" vertical="center"/>
    </xf>
    <xf numFmtId="0" fontId="7" fillId="19" borderId="9" xfId="0" applyFont="1" applyFill="1" applyBorder="1" applyAlignment="1" applyProtection="1">
      <alignment horizontal="center" vertical="center"/>
    </xf>
    <xf numFmtId="0" fontId="1" fillId="19" borderId="4" xfId="1" applyFill="1" applyBorder="1" applyAlignment="1" applyProtection="1">
      <alignment horizontal="center" vertical="center" wrapText="1"/>
    </xf>
    <xf numFmtId="0" fontId="1" fillId="25" borderId="4"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xf>
    <xf numFmtId="0" fontId="1" fillId="0" borderId="10" xfId="0" applyFont="1" applyBorder="1" applyAlignment="1" applyProtection="1">
      <alignment horizontal="left" vertical="center" wrapText="1"/>
    </xf>
    <xf numFmtId="0" fontId="1" fillId="0" borderId="10" xfId="0" applyFont="1" applyBorder="1" applyAlignment="1" applyProtection="1">
      <alignment horizontal="center" vertical="center" wrapText="1"/>
    </xf>
    <xf numFmtId="0" fontId="7" fillId="0" borderId="10" xfId="0" applyFont="1" applyBorder="1" applyAlignment="1" applyProtection="1">
      <alignment horizontal="center" vertical="center"/>
    </xf>
    <xf numFmtId="9" fontId="1" fillId="6" borderId="45" xfId="8" applyFont="1" applyFill="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4" fillId="2" borderId="8" xfId="0" applyFont="1" applyFill="1" applyBorder="1" applyAlignment="1" applyProtection="1">
      <alignment horizontal="center" vertical="center"/>
    </xf>
    <xf numFmtId="0" fontId="7" fillId="0" borderId="4" xfId="0" applyFont="1" applyBorder="1" applyAlignment="1" applyProtection="1">
      <alignment horizontal="center" vertical="center"/>
    </xf>
    <xf numFmtId="0" fontId="1" fillId="19" borderId="1" xfId="0" applyFont="1" applyFill="1" applyBorder="1" applyAlignment="1" applyProtection="1">
      <alignment horizontal="center" vertical="center" wrapText="1"/>
    </xf>
    <xf numFmtId="0" fontId="1" fillId="0" borderId="4" xfId="1" applyBorder="1" applyAlignment="1" applyProtection="1">
      <alignment horizontal="center" vertical="center" wrapText="1"/>
    </xf>
    <xf numFmtId="0" fontId="1" fillId="19" borderId="12" xfId="0" applyFont="1" applyFill="1" applyBorder="1" applyAlignment="1" applyProtection="1">
      <alignment horizontal="center" vertical="center" wrapText="1"/>
    </xf>
    <xf numFmtId="9" fontId="1" fillId="6" borderId="5" xfId="8" applyFont="1" applyFill="1" applyBorder="1" applyAlignment="1" applyProtection="1">
      <alignment horizontal="center" vertical="center" wrapText="1"/>
    </xf>
    <xf numFmtId="0" fontId="1" fillId="0" borderId="10" xfId="0" applyFont="1" applyBorder="1" applyAlignment="1" applyProtection="1">
      <alignment horizontal="center" vertical="center"/>
    </xf>
    <xf numFmtId="0" fontId="16" fillId="0" borderId="10" xfId="0" applyFont="1" applyBorder="1" applyAlignment="1" applyProtection="1">
      <alignment horizontal="center" vertical="center"/>
    </xf>
    <xf numFmtId="0" fontId="51" fillId="0" borderId="10" xfId="0" applyFont="1" applyBorder="1" applyAlignment="1" applyProtection="1">
      <alignment horizontal="center" vertical="center"/>
    </xf>
    <xf numFmtId="0" fontId="51" fillId="0" borderId="82" xfId="0" applyFont="1" applyBorder="1" applyAlignment="1" applyProtection="1">
      <alignment horizontal="center" vertical="center"/>
    </xf>
    <xf numFmtId="0" fontId="1" fillId="0" borderId="4" xfId="2" applyBorder="1" applyAlignment="1" applyProtection="1">
      <alignment horizontal="center" vertical="center" wrapText="1"/>
    </xf>
    <xf numFmtId="0" fontId="1" fillId="0" borderId="50" xfId="2" applyBorder="1" applyAlignment="1" applyProtection="1">
      <alignment horizontal="center" vertical="center" wrapText="1"/>
    </xf>
    <xf numFmtId="0" fontId="7" fillId="0" borderId="6"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1" fillId="19" borderId="6" xfId="0" applyFont="1" applyFill="1" applyBorder="1" applyAlignment="1" applyProtection="1">
      <alignment horizontal="center" vertical="center" wrapText="1"/>
    </xf>
    <xf numFmtId="0" fontId="1" fillId="19" borderId="50" xfId="0" applyFont="1" applyFill="1" applyBorder="1" applyAlignment="1" applyProtection="1">
      <alignment horizontal="center" vertical="center" wrapText="1"/>
    </xf>
    <xf numFmtId="0" fontId="1" fillId="0" borderId="27" xfId="4" applyBorder="1" applyAlignment="1" applyProtection="1">
      <alignment horizontal="left" vertical="center" wrapText="1"/>
    </xf>
    <xf numFmtId="0" fontId="1" fillId="0" borderId="25" xfId="4" applyBorder="1" applyAlignment="1" applyProtection="1">
      <alignment horizontal="left" vertical="center" wrapText="1"/>
    </xf>
    <xf numFmtId="0" fontId="1" fillId="0" borderId="51" xfId="4" applyBorder="1" applyAlignment="1" applyProtection="1">
      <alignment horizontal="left" vertical="center" wrapText="1"/>
    </xf>
    <xf numFmtId="0" fontId="1" fillId="0" borderId="52" xfId="4" applyBorder="1" applyAlignment="1" applyProtection="1">
      <alignment horizontal="left" vertical="center" wrapText="1"/>
    </xf>
    <xf numFmtId="164" fontId="1" fillId="25" borderId="1" xfId="0" applyNumberFormat="1" applyFont="1" applyFill="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164" fontId="1" fillId="25" borderId="6" xfId="0" applyNumberFormat="1" applyFont="1" applyFill="1" applyBorder="1" applyAlignment="1" applyProtection="1">
      <alignment horizontal="center" vertical="center" wrapText="1"/>
    </xf>
    <xf numFmtId="164" fontId="1" fillId="25" borderId="9" xfId="0" applyNumberFormat="1" applyFont="1" applyFill="1" applyBorder="1" applyAlignment="1" applyProtection="1">
      <alignment horizontal="center" vertical="center" wrapText="1"/>
    </xf>
    <xf numFmtId="0" fontId="1" fillId="0" borderId="6" xfId="1" applyBorder="1" applyAlignment="1" applyProtection="1">
      <alignment horizontal="center" vertical="center" wrapText="1"/>
    </xf>
    <xf numFmtId="0" fontId="1" fillId="0" borderId="53" xfId="1" applyBorder="1" applyAlignment="1" applyProtection="1">
      <alignment horizontal="center" vertical="center" wrapText="1"/>
    </xf>
    <xf numFmtId="0" fontId="38" fillId="0" borderId="20" xfId="2" applyFont="1" applyBorder="1" applyAlignment="1" applyProtection="1">
      <alignment horizontal="left" vertical="center" wrapText="1"/>
    </xf>
    <xf numFmtId="0" fontId="38" fillId="0" borderId="54" xfId="2" applyFont="1" applyBorder="1" applyAlignment="1" applyProtection="1">
      <alignment horizontal="left" vertical="center" wrapText="1"/>
    </xf>
    <xf numFmtId="0" fontId="38" fillId="0" borderId="55" xfId="2" applyFont="1" applyBorder="1" applyAlignment="1" applyProtection="1">
      <alignment horizontal="left" vertical="center" wrapText="1"/>
    </xf>
    <xf numFmtId="0" fontId="38" fillId="0" borderId="56" xfId="2" applyFont="1" applyBorder="1" applyAlignment="1" applyProtection="1">
      <alignment horizontal="left" vertical="center" wrapText="1"/>
    </xf>
    <xf numFmtId="0" fontId="1" fillId="19" borderId="25" xfId="2" applyFill="1" applyBorder="1" applyAlignment="1" applyProtection="1">
      <alignment horizontal="left" vertical="center" wrapText="1"/>
    </xf>
    <xf numFmtId="0" fontId="1" fillId="19" borderId="57" xfId="2" applyFill="1" applyBorder="1" applyAlignment="1" applyProtection="1">
      <alignment horizontal="left" vertical="center" wrapText="1"/>
    </xf>
    <xf numFmtId="0" fontId="2" fillId="0" borderId="20" xfId="2" applyFont="1" applyBorder="1" applyAlignment="1" applyProtection="1">
      <alignment horizontal="left" vertical="center" wrapText="1"/>
    </xf>
    <xf numFmtId="0" fontId="2" fillId="19" borderId="20" xfId="2" applyFont="1" applyFill="1" applyBorder="1" applyAlignment="1" applyProtection="1">
      <alignment horizontal="left" vertical="center" wrapText="1"/>
    </xf>
    <xf numFmtId="0" fontId="38" fillId="19" borderId="54" xfId="2" applyFont="1" applyFill="1" applyBorder="1" applyAlignment="1" applyProtection="1">
      <alignment horizontal="left" vertical="center" wrapText="1"/>
    </xf>
    <xf numFmtId="0" fontId="38" fillId="19" borderId="55" xfId="2" applyFont="1" applyFill="1" applyBorder="1" applyAlignment="1" applyProtection="1">
      <alignment horizontal="left" vertical="center" wrapText="1"/>
    </xf>
    <xf numFmtId="0" fontId="38" fillId="19" borderId="56" xfId="2" applyFont="1" applyFill="1" applyBorder="1" applyAlignment="1" applyProtection="1">
      <alignment horizontal="left" vertical="center" wrapText="1"/>
    </xf>
    <xf numFmtId="0" fontId="39" fillId="0" borderId="20" xfId="2" applyFont="1" applyBorder="1" applyAlignment="1" applyProtection="1">
      <alignment horizontal="left" vertical="center" wrapText="1"/>
    </xf>
    <xf numFmtId="0" fontId="1" fillId="0" borderId="9" xfId="1" applyBorder="1" applyAlignment="1" applyProtection="1">
      <alignment horizontal="center" vertical="center" wrapText="1"/>
    </xf>
    <xf numFmtId="9" fontId="1" fillId="3" borderId="25" xfId="0" applyNumberFormat="1" applyFont="1" applyFill="1" applyBorder="1" applyAlignment="1" applyProtection="1">
      <alignment horizontal="center" vertical="center"/>
    </xf>
    <xf numFmtId="9" fontId="1" fillId="3" borderId="18" xfId="0" applyNumberFormat="1"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1" fillId="0" borderId="60" xfId="2" applyBorder="1" applyAlignment="1" applyProtection="1">
      <alignment horizontal="left" vertical="center" wrapText="1"/>
    </xf>
    <xf numFmtId="0" fontId="1" fillId="0" borderId="47" xfId="2" applyBorder="1" applyAlignment="1" applyProtection="1">
      <alignment horizontal="left" vertical="center" wrapText="1"/>
    </xf>
    <xf numFmtId="0" fontId="1" fillId="0" borderId="61" xfId="2" applyBorder="1" applyAlignment="1" applyProtection="1">
      <alignment horizontal="left" vertical="center" wrapText="1"/>
    </xf>
    <xf numFmtId="0" fontId="1" fillId="0" borderId="62" xfId="2" applyBorder="1" applyAlignment="1" applyProtection="1">
      <alignment horizontal="left" vertical="center" wrapText="1"/>
    </xf>
    <xf numFmtId="0" fontId="1" fillId="0" borderId="25" xfId="2" applyBorder="1" applyAlignment="1" applyProtection="1">
      <alignment horizontal="left" vertical="center" wrapText="1"/>
    </xf>
    <xf numFmtId="0" fontId="1" fillId="0" borderId="63" xfId="2" applyBorder="1" applyAlignment="1" applyProtection="1">
      <alignment horizontal="left" vertical="center" wrapText="1"/>
    </xf>
    <xf numFmtId="0" fontId="1" fillId="0" borderId="18" xfId="2" applyBorder="1" applyAlignment="1" applyProtection="1">
      <alignment horizontal="left" vertical="center" wrapText="1"/>
    </xf>
    <xf numFmtId="0" fontId="1" fillId="0" borderId="1" xfId="1" applyBorder="1" applyAlignment="1" applyProtection="1">
      <alignment horizontal="center" vertical="center" wrapText="1"/>
    </xf>
    <xf numFmtId="0" fontId="1" fillId="0" borderId="10" xfId="2" applyBorder="1" applyAlignment="1" applyProtection="1">
      <alignment horizontal="left" vertical="center" wrapText="1"/>
    </xf>
    <xf numFmtId="0" fontId="1" fillId="0" borderId="24" xfId="2" applyBorder="1" applyAlignment="1" applyProtection="1">
      <alignment horizontal="left" vertical="center" wrapText="1"/>
    </xf>
    <xf numFmtId="0" fontId="7" fillId="35" borderId="10" xfId="2" applyFont="1" applyFill="1" applyBorder="1" applyAlignment="1" applyProtection="1">
      <alignment horizontal="left" vertical="center" wrapText="1"/>
    </xf>
    <xf numFmtId="0" fontId="1" fillId="0" borderId="13" xfId="2" applyBorder="1" applyAlignment="1" applyProtection="1">
      <alignment horizontal="left" vertical="center" wrapText="1"/>
    </xf>
    <xf numFmtId="0" fontId="1" fillId="0" borderId="10" xfId="1" applyBorder="1" applyAlignment="1" applyProtection="1">
      <alignment horizontal="center" vertical="center" wrapText="1"/>
    </xf>
    <xf numFmtId="0" fontId="1" fillId="0" borderId="58" xfId="1" applyBorder="1" applyAlignment="1" applyProtection="1">
      <alignment horizontal="center" vertical="center" wrapText="1"/>
    </xf>
    <xf numFmtId="0" fontId="1" fillId="0" borderId="59" xfId="1" applyBorder="1" applyAlignment="1" applyProtection="1">
      <alignment horizontal="center" vertical="center" wrapText="1"/>
    </xf>
    <xf numFmtId="0" fontId="1" fillId="0" borderId="33" xfId="2" applyBorder="1" applyAlignment="1" applyProtection="1">
      <alignment horizontal="left" vertical="center" wrapText="1"/>
    </xf>
    <xf numFmtId="0" fontId="1" fillId="0" borderId="43"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1" fillId="19" borderId="58" xfId="2" applyFill="1" applyBorder="1" applyAlignment="1" applyProtection="1">
      <alignment horizontal="center" vertical="center" wrapText="1"/>
    </xf>
    <xf numFmtId="0" fontId="1" fillId="19" borderId="59" xfId="2" applyFill="1" applyBorder="1" applyAlignment="1" applyProtection="1">
      <alignment horizontal="center" vertical="center" wrapText="1"/>
    </xf>
    <xf numFmtId="9" fontId="6" fillId="0" borderId="10" xfId="0" applyNumberFormat="1" applyFont="1" applyBorder="1" applyAlignment="1" applyProtection="1">
      <alignment horizontal="center" vertical="center"/>
    </xf>
    <xf numFmtId="0" fontId="6" fillId="0" borderId="10" xfId="0" applyFont="1" applyBorder="1" applyAlignment="1" applyProtection="1">
      <alignment horizontal="center" vertical="center"/>
    </xf>
    <xf numFmtId="9" fontId="49" fillId="0" borderId="10" xfId="8"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66" xfId="0" applyFont="1" applyBorder="1" applyAlignment="1" applyProtection="1">
      <alignment horizontal="center" vertical="center"/>
    </xf>
    <xf numFmtId="164" fontId="1" fillId="34" borderId="1" xfId="0" applyNumberFormat="1"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7" fillId="0" borderId="1" xfId="0" applyFont="1" applyBorder="1" applyAlignment="1" applyProtection="1">
      <alignment horizontal="center" vertical="center"/>
    </xf>
    <xf numFmtId="9" fontId="1" fillId="0" borderId="6" xfId="8" applyFont="1" applyFill="1" applyBorder="1" applyAlignment="1" applyProtection="1">
      <alignment horizontal="center" vertical="center"/>
    </xf>
    <xf numFmtId="9" fontId="1" fillId="0" borderId="4" xfId="8" applyFont="1" applyFill="1" applyBorder="1" applyAlignment="1" applyProtection="1">
      <alignment horizontal="center" vertical="center"/>
    </xf>
    <xf numFmtId="9" fontId="1" fillId="0" borderId="9" xfId="8" applyFont="1" applyFill="1" applyBorder="1" applyAlignment="1" applyProtection="1">
      <alignment horizontal="center" vertical="center"/>
    </xf>
    <xf numFmtId="0" fontId="1" fillId="19" borderId="1" xfId="4" applyFill="1" applyBorder="1" applyAlignment="1" applyProtection="1">
      <alignment horizontal="center" vertical="center" wrapText="1"/>
    </xf>
    <xf numFmtId="9" fontId="1" fillId="6" borderId="6" xfId="8" applyFont="1" applyFill="1" applyBorder="1" applyAlignment="1" applyProtection="1">
      <alignment horizontal="center" vertical="center" wrapText="1"/>
    </xf>
    <xf numFmtId="9" fontId="1" fillId="6" borderId="9" xfId="8" applyFont="1" applyFill="1" applyBorder="1" applyAlignment="1" applyProtection="1">
      <alignment horizontal="center" vertical="center" wrapText="1"/>
    </xf>
    <xf numFmtId="0" fontId="1" fillId="25" borderId="1" xfId="0" applyFont="1" applyFill="1" applyBorder="1" applyAlignment="1" applyProtection="1">
      <alignment horizontal="center" vertical="center" wrapText="1"/>
    </xf>
    <xf numFmtId="0" fontId="1" fillId="35" borderId="18" xfId="2" applyFill="1" applyBorder="1" applyAlignment="1" applyProtection="1">
      <alignment horizontal="left" vertical="center" wrapText="1"/>
    </xf>
    <xf numFmtId="0" fontId="1" fillId="35" borderId="9" xfId="2" applyFill="1" applyBorder="1" applyAlignment="1" applyProtection="1">
      <alignment horizontal="left" vertical="center" wrapText="1"/>
    </xf>
    <xf numFmtId="0" fontId="1" fillId="35" borderId="67" xfId="2" applyFill="1" applyBorder="1" applyAlignment="1" applyProtection="1">
      <alignment horizontal="left" vertical="center" wrapText="1"/>
    </xf>
    <xf numFmtId="0" fontId="1" fillId="35" borderId="68" xfId="2" applyFill="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27" xfId="4" applyBorder="1" applyAlignment="1" applyProtection="1">
      <alignment horizontal="center" vertical="center" wrapText="1"/>
    </xf>
    <xf numFmtId="0" fontId="1" fillId="0" borderId="25" xfId="4" applyBorder="1" applyAlignment="1" applyProtection="1">
      <alignment horizontal="center" vertical="center" wrapText="1"/>
    </xf>
    <xf numFmtId="0" fontId="1" fillId="0" borderId="12" xfId="4" applyBorder="1" applyAlignment="1" applyProtection="1">
      <alignment horizontal="center" vertical="center" wrapText="1"/>
    </xf>
    <xf numFmtId="0" fontId="1" fillId="0" borderId="18" xfId="4" applyBorder="1" applyAlignment="1" applyProtection="1">
      <alignment horizontal="center" vertical="center" wrapText="1"/>
    </xf>
    <xf numFmtId="0" fontId="1" fillId="0" borderId="5" xfId="4" applyBorder="1" applyAlignment="1" applyProtection="1">
      <alignment horizontal="center" vertical="center" wrapText="1"/>
    </xf>
    <xf numFmtId="0" fontId="1" fillId="0" borderId="7" xfId="4" applyBorder="1" applyAlignment="1" applyProtection="1">
      <alignment horizontal="center" vertical="center" wrapText="1"/>
    </xf>
    <xf numFmtId="0" fontId="1" fillId="0" borderId="1" xfId="1" applyBorder="1" applyAlignment="1" applyProtection="1">
      <alignment horizontal="left" vertical="center" wrapText="1"/>
    </xf>
    <xf numFmtId="0" fontId="1" fillId="36" borderId="1" xfId="4" applyFill="1" applyBorder="1" applyAlignment="1" applyProtection="1">
      <alignment horizontal="left" vertical="center" wrapText="1"/>
    </xf>
    <xf numFmtId="0" fontId="1" fillId="36" borderId="50" xfId="4" applyFill="1" applyBorder="1" applyAlignment="1" applyProtection="1">
      <alignment horizontal="center" vertical="center" wrapText="1"/>
    </xf>
    <xf numFmtId="0" fontId="1" fillId="36" borderId="1" xfId="4" applyFill="1" applyBorder="1" applyAlignment="1" applyProtection="1">
      <alignment horizontal="center" vertical="center" wrapText="1"/>
    </xf>
    <xf numFmtId="0" fontId="1" fillId="36" borderId="69" xfId="4" applyFill="1" applyBorder="1" applyAlignment="1" applyProtection="1">
      <alignment horizontal="center" vertical="center" wrapText="1"/>
    </xf>
    <xf numFmtId="0" fontId="1" fillId="36" borderId="9" xfId="4" applyFill="1" applyBorder="1" applyAlignment="1" applyProtection="1">
      <alignment horizontal="left" vertical="center" wrapText="1"/>
    </xf>
    <xf numFmtId="0" fontId="1" fillId="0" borderId="6" xfId="4" applyBorder="1" applyAlignment="1" applyProtection="1">
      <alignment horizontal="center" vertical="center" wrapText="1"/>
    </xf>
    <xf numFmtId="0" fontId="1" fillId="0" borderId="4" xfId="4" applyBorder="1" applyAlignment="1" applyProtection="1">
      <alignment horizontal="center" vertical="center" wrapText="1"/>
    </xf>
    <xf numFmtId="0" fontId="1" fillId="0" borderId="9" xfId="4" applyBorder="1" applyAlignment="1" applyProtection="1">
      <alignment horizontal="center" vertical="center" wrapText="1"/>
    </xf>
    <xf numFmtId="0" fontId="1" fillId="19" borderId="25" xfId="1" applyFill="1" applyBorder="1" applyAlignment="1" applyProtection="1">
      <alignment horizontal="center" vertical="center" wrapText="1"/>
    </xf>
    <xf numFmtId="0" fontId="1" fillId="19" borderId="7" xfId="1" applyFill="1" applyBorder="1" applyAlignment="1" applyProtection="1">
      <alignment horizontal="center" vertical="center" wrapText="1"/>
    </xf>
    <xf numFmtId="0" fontId="1" fillId="0" borderId="12" xfId="4" applyBorder="1" applyAlignment="1" applyProtection="1">
      <alignment horizontal="left" vertical="center" wrapText="1"/>
    </xf>
    <xf numFmtId="0" fontId="1" fillId="0" borderId="10" xfId="4" applyBorder="1" applyAlignment="1" applyProtection="1">
      <alignment horizontal="left" vertical="center" wrapText="1"/>
    </xf>
    <xf numFmtId="0" fontId="1" fillId="0" borderId="70" xfId="4" applyBorder="1" applyAlignment="1" applyProtection="1">
      <alignment horizontal="left" vertical="center" wrapText="1"/>
    </xf>
    <xf numFmtId="0" fontId="1" fillId="0" borderId="9" xfId="4" applyBorder="1" applyAlignment="1" applyProtection="1">
      <alignment horizontal="left" vertical="center" wrapText="1"/>
    </xf>
    <xf numFmtId="0" fontId="1" fillId="0" borderId="27" xfId="2" applyBorder="1" applyAlignment="1" applyProtection="1">
      <alignment horizontal="left" vertical="center" wrapText="1"/>
    </xf>
    <xf numFmtId="0" fontId="1" fillId="0" borderId="12" xfId="2" applyBorder="1" applyAlignment="1" applyProtection="1">
      <alignment horizontal="left" vertical="center" wrapText="1"/>
    </xf>
    <xf numFmtId="0" fontId="1" fillId="38" borderId="78" xfId="0" applyFont="1" applyFill="1" applyBorder="1" applyAlignment="1" applyProtection="1">
      <alignment horizontal="left" vertical="center" wrapText="1"/>
    </xf>
    <xf numFmtId="0" fontId="1" fillId="38" borderId="9" xfId="0" applyFont="1" applyFill="1" applyBorder="1" applyAlignment="1" applyProtection="1">
      <alignment horizontal="left" vertical="center" wrapText="1"/>
    </xf>
    <xf numFmtId="0" fontId="1" fillId="0" borderId="24" xfId="1" applyBorder="1" applyAlignment="1" applyProtection="1">
      <alignment horizontal="center" vertical="center" wrapText="1"/>
    </xf>
    <xf numFmtId="0" fontId="1" fillId="0" borderId="33" xfId="1" applyBorder="1" applyAlignment="1" applyProtection="1">
      <alignment horizontal="center" vertical="center" wrapText="1"/>
    </xf>
    <xf numFmtId="0" fontId="1" fillId="0" borderId="10" xfId="2" applyBorder="1" applyAlignment="1" applyProtection="1">
      <alignment horizontal="center" vertical="center" wrapText="1"/>
    </xf>
    <xf numFmtId="0" fontId="1" fillId="19" borderId="1" xfId="2" applyFill="1" applyBorder="1" applyAlignment="1" applyProtection="1">
      <alignment horizontal="left" vertical="center" wrapText="1"/>
    </xf>
    <xf numFmtId="0" fontId="1" fillId="25" borderId="8" xfId="0" applyFont="1" applyFill="1" applyBorder="1" applyAlignment="1" applyProtection="1">
      <alignment horizontal="center" vertical="center" wrapText="1"/>
    </xf>
    <xf numFmtId="0" fontId="1" fillId="35" borderId="10" xfId="2" applyFill="1" applyBorder="1" applyAlignment="1" applyProtection="1">
      <alignment horizontal="left" vertical="center" wrapText="1"/>
    </xf>
    <xf numFmtId="0" fontId="1" fillId="0" borderId="25"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 xfId="4" applyBorder="1" applyAlignment="1" applyProtection="1">
      <alignment horizontal="center" vertical="center" wrapText="1"/>
    </xf>
    <xf numFmtId="0" fontId="1" fillId="25" borderId="68" xfId="0" applyFont="1" applyFill="1" applyBorder="1" applyAlignment="1" applyProtection="1">
      <alignment horizontal="center" vertical="center" wrapText="1"/>
    </xf>
    <xf numFmtId="0" fontId="7" fillId="0" borderId="10"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12"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12" xfId="0" applyFont="1" applyBorder="1" applyAlignment="1" applyProtection="1">
      <alignment horizontal="center" vertical="center"/>
    </xf>
    <xf numFmtId="9" fontId="1" fillId="6" borderId="24" xfId="8" applyFont="1" applyFill="1" applyBorder="1" applyAlignment="1" applyProtection="1">
      <alignment horizontal="center" vertical="center" wrapText="1"/>
    </xf>
    <xf numFmtId="9" fontId="1" fillId="6" borderId="33" xfId="8" applyFont="1" applyFill="1" applyBorder="1" applyAlignment="1" applyProtection="1">
      <alignment horizontal="center" vertical="center" wrapText="1"/>
    </xf>
    <xf numFmtId="0" fontId="7" fillId="0" borderId="5" xfId="0" applyFont="1" applyBorder="1" applyAlignment="1" applyProtection="1">
      <alignment horizontal="center" vertical="center"/>
    </xf>
    <xf numFmtId="9" fontId="1" fillId="6" borderId="45" xfId="8" applyFont="1" applyFill="1" applyBorder="1" applyAlignment="1" applyProtection="1">
      <alignment horizontal="center" vertical="center" wrapText="1"/>
    </xf>
    <xf numFmtId="0" fontId="1" fillId="25" borderId="24" xfId="0" applyFont="1" applyFill="1" applyBorder="1" applyAlignment="1" applyProtection="1">
      <alignment horizontal="center" vertical="center" wrapText="1"/>
    </xf>
    <xf numFmtId="0" fontId="1" fillId="25" borderId="33" xfId="0" applyFont="1" applyFill="1" applyBorder="1" applyAlignment="1" applyProtection="1">
      <alignment horizontal="center" vertical="center" wrapText="1"/>
    </xf>
    <xf numFmtId="0" fontId="1" fillId="25" borderId="45" xfId="0" applyFont="1" applyFill="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37" fillId="36" borderId="24" xfId="0" applyFont="1" applyFill="1" applyBorder="1" applyAlignment="1" applyProtection="1">
      <alignment horizontal="left" vertical="center" wrapText="1"/>
    </xf>
    <xf numFmtId="0" fontId="37" fillId="36" borderId="33" xfId="0" applyFont="1" applyFill="1" applyBorder="1" applyAlignment="1" applyProtection="1">
      <alignment horizontal="left" vertical="center" wrapText="1"/>
    </xf>
    <xf numFmtId="0" fontId="36" fillId="36" borderId="24" xfId="0" applyFont="1" applyFill="1" applyBorder="1" applyAlignment="1" applyProtection="1">
      <alignment horizontal="center" vertical="center" wrapText="1"/>
    </xf>
    <xf numFmtId="0" fontId="36" fillId="36" borderId="45" xfId="0" applyFont="1" applyFill="1" applyBorder="1" applyAlignment="1" applyProtection="1">
      <alignment horizontal="center" vertical="center" wrapText="1"/>
    </xf>
    <xf numFmtId="0" fontId="37" fillId="36" borderId="10" xfId="0" applyFont="1" applyFill="1" applyBorder="1" applyAlignment="1" applyProtection="1">
      <alignment horizontal="left" vertical="center" wrapText="1"/>
    </xf>
    <xf numFmtId="0" fontId="1" fillId="19" borderId="24" xfId="2" applyFill="1" applyBorder="1" applyAlignment="1" applyProtection="1">
      <alignment horizontal="left" vertical="center" wrapText="1"/>
    </xf>
    <xf numFmtId="0" fontId="1" fillId="19" borderId="33" xfId="2" applyFill="1" applyBorder="1" applyAlignment="1" applyProtection="1">
      <alignment horizontal="left" vertical="center" wrapText="1"/>
    </xf>
    <xf numFmtId="0" fontId="7" fillId="19" borderId="24" xfId="0" applyFont="1" applyFill="1" applyBorder="1" applyAlignment="1" applyProtection="1">
      <alignment horizontal="center" vertical="center" wrapText="1"/>
    </xf>
    <xf numFmtId="0" fontId="7" fillId="19" borderId="45" xfId="0" applyFont="1" applyFill="1" applyBorder="1" applyAlignment="1" applyProtection="1">
      <alignment horizontal="center" vertical="center" wrapText="1"/>
    </xf>
    <xf numFmtId="0" fontId="7" fillId="0" borderId="8" xfId="0" applyFont="1" applyBorder="1" applyAlignment="1" applyProtection="1">
      <alignment horizontal="center" vertical="center"/>
    </xf>
    <xf numFmtId="0" fontId="1" fillId="19" borderId="10" xfId="2" applyFill="1" applyBorder="1" applyAlignment="1" applyProtection="1">
      <alignment horizontal="left" vertical="center" wrapText="1"/>
    </xf>
    <xf numFmtId="0" fontId="1" fillId="0" borderId="10" xfId="0" applyFont="1" applyBorder="1" applyAlignment="1" applyProtection="1">
      <alignment horizontal="center" vertical="center"/>
    </xf>
    <xf numFmtId="0" fontId="7" fillId="19" borderId="48" xfId="0" applyFont="1" applyFill="1" applyBorder="1" applyAlignment="1" applyProtection="1">
      <alignment horizontal="center" vertical="center"/>
    </xf>
    <xf numFmtId="0" fontId="7" fillId="19" borderId="49" xfId="0" applyFont="1" applyFill="1" applyBorder="1" applyAlignment="1" applyProtection="1">
      <alignment horizontal="center" vertical="center"/>
    </xf>
    <xf numFmtId="0" fontId="7" fillId="37" borderId="68" xfId="2" applyFont="1" applyFill="1" applyBorder="1" applyAlignment="1" applyProtection="1">
      <alignment horizontal="left" vertical="center" wrapText="1"/>
    </xf>
    <xf numFmtId="0" fontId="1" fillId="38" borderId="10" xfId="0" applyFont="1" applyFill="1" applyBorder="1" applyAlignment="1" applyProtection="1">
      <alignment horizontal="left" vertical="center" wrapText="1"/>
    </xf>
    <xf numFmtId="0" fontId="1" fillId="19" borderId="13" xfId="2" applyFill="1" applyBorder="1" applyAlignment="1" applyProtection="1">
      <alignment horizontal="left" vertical="center" wrapText="1"/>
    </xf>
    <xf numFmtId="0" fontId="1" fillId="19" borderId="75" xfId="2" applyFill="1" applyBorder="1" applyAlignment="1" applyProtection="1">
      <alignment horizontal="left" vertical="center" wrapText="1"/>
    </xf>
    <xf numFmtId="0" fontId="6" fillId="36" borderId="114" xfId="2" applyFont="1" applyFill="1" applyBorder="1" applyAlignment="1" applyProtection="1">
      <alignment horizontal="left" vertical="center" wrapText="1"/>
    </xf>
    <xf numFmtId="0" fontId="6" fillId="36" borderId="115" xfId="2" applyFont="1" applyFill="1" applyBorder="1" applyAlignment="1" applyProtection="1">
      <alignment horizontal="left" vertical="center" wrapText="1"/>
    </xf>
    <xf numFmtId="0" fontId="6" fillId="36" borderId="63" xfId="2" applyFont="1" applyFill="1" applyBorder="1" applyAlignment="1" applyProtection="1">
      <alignment horizontal="left" vertical="center" wrapText="1"/>
    </xf>
    <xf numFmtId="0" fontId="6" fillId="36" borderId="18" xfId="2" applyFont="1" applyFill="1" applyBorder="1" applyAlignment="1" applyProtection="1">
      <alignment horizontal="left" vertical="center" wrapText="1"/>
    </xf>
    <xf numFmtId="0" fontId="1" fillId="0" borderId="71" xfId="2" applyBorder="1" applyAlignment="1" applyProtection="1">
      <alignment horizontal="left" vertical="center" wrapText="1"/>
    </xf>
    <xf numFmtId="0" fontId="1" fillId="0" borderId="76" xfId="2" applyBorder="1" applyAlignment="1" applyProtection="1">
      <alignment horizontal="left" vertical="center" wrapText="1"/>
    </xf>
    <xf numFmtId="0" fontId="1" fillId="0" borderId="11" xfId="2" applyBorder="1" applyAlignment="1" applyProtection="1">
      <alignment horizontal="left" vertical="center" wrapText="1"/>
    </xf>
    <xf numFmtId="0" fontId="1" fillId="38" borderId="77" xfId="0" applyFont="1" applyFill="1" applyBorder="1" applyAlignment="1" applyProtection="1">
      <alignment horizontal="left" vertical="center" wrapText="1"/>
    </xf>
    <xf numFmtId="0" fontId="1" fillId="38" borderId="49" xfId="0" applyFont="1" applyFill="1" applyBorder="1" applyAlignment="1" applyProtection="1">
      <alignment horizontal="left" vertical="center" wrapText="1"/>
    </xf>
    <xf numFmtId="0" fontId="1" fillId="0" borderId="73" xfId="2" applyBorder="1" applyAlignment="1" applyProtection="1">
      <alignment horizontal="left" vertical="center" wrapText="1"/>
    </xf>
    <xf numFmtId="0" fontId="1" fillId="0" borderId="74" xfId="2" applyBorder="1" applyAlignment="1" applyProtection="1">
      <alignment horizontal="left" vertical="center" wrapText="1"/>
    </xf>
    <xf numFmtId="0" fontId="6" fillId="35" borderId="60" xfId="2" applyFont="1" applyFill="1" applyBorder="1" applyAlignment="1" applyProtection="1">
      <alignment horizontal="left" vertical="center" wrapText="1"/>
    </xf>
    <xf numFmtId="0" fontId="6" fillId="35" borderId="25" xfId="2" applyFont="1" applyFill="1" applyBorder="1" applyAlignment="1" applyProtection="1">
      <alignment horizontal="left" vertical="center" wrapText="1"/>
    </xf>
    <xf numFmtId="0" fontId="6" fillId="35" borderId="63" xfId="2" applyFont="1" applyFill="1" applyBorder="1" applyAlignment="1" applyProtection="1">
      <alignment horizontal="left" vertical="center" wrapText="1"/>
    </xf>
    <xf numFmtId="0" fontId="6" fillId="35" borderId="18" xfId="2" applyFont="1" applyFill="1" applyBorder="1" applyAlignment="1" applyProtection="1">
      <alignment horizontal="left" vertical="center" wrapText="1"/>
    </xf>
    <xf numFmtId="0" fontId="1" fillId="25" borderId="10" xfId="0" applyFont="1" applyFill="1" applyBorder="1" applyAlignment="1" applyProtection="1">
      <alignment horizontal="center" vertical="center" wrapText="1"/>
    </xf>
    <xf numFmtId="0" fontId="1" fillId="0" borderId="10" xfId="2" applyBorder="1" applyAlignment="1" applyProtection="1">
      <alignment vertical="center" wrapText="1"/>
    </xf>
    <xf numFmtId="0" fontId="1" fillId="0" borderId="72" xfId="2" applyBorder="1" applyAlignment="1" applyProtection="1">
      <alignment horizontal="left" vertical="center" wrapText="1"/>
    </xf>
    <xf numFmtId="0" fontId="1" fillId="19" borderId="79" xfId="2" applyFill="1" applyBorder="1" applyAlignment="1" applyProtection="1">
      <alignment horizontal="center" vertical="center" wrapText="1"/>
    </xf>
    <xf numFmtId="0" fontId="1" fillId="19" borderId="80" xfId="2" applyFill="1" applyBorder="1" applyAlignment="1" applyProtection="1">
      <alignment horizontal="center" vertical="center" wrapText="1"/>
    </xf>
    <xf numFmtId="0" fontId="7" fillId="32" borderId="1" xfId="0" applyFont="1" applyFill="1" applyBorder="1" applyAlignment="1" applyProtection="1">
      <alignment horizontal="center" vertical="center"/>
    </xf>
    <xf numFmtId="0" fontId="1" fillId="25" borderId="4" xfId="0" applyFont="1" applyFill="1" applyBorder="1" applyAlignment="1" applyProtection="1">
      <alignment horizontal="center" vertical="center" wrapText="1"/>
    </xf>
    <xf numFmtId="0" fontId="1" fillId="6" borderId="50" xfId="0" applyFont="1" applyFill="1" applyBorder="1" applyAlignment="1" applyProtection="1">
      <alignment horizontal="center" vertical="center" wrapText="1"/>
    </xf>
    <xf numFmtId="0" fontId="2" fillId="0" borderId="19" xfId="0" applyFont="1" applyBorder="1" applyAlignment="1" applyProtection="1">
      <alignment horizontal="center" vertical="center"/>
    </xf>
    <xf numFmtId="0" fontId="1" fillId="25" borderId="78" xfId="0" applyFont="1" applyFill="1" applyBorder="1" applyAlignment="1" applyProtection="1">
      <alignment horizontal="center" vertical="center" wrapText="1"/>
    </xf>
    <xf numFmtId="9" fontId="1" fillId="6" borderId="27" xfId="8" applyFont="1" applyFill="1" applyBorder="1" applyAlignment="1" applyProtection="1">
      <alignment horizontal="center" vertical="center" wrapText="1"/>
    </xf>
    <xf numFmtId="9" fontId="1" fillId="6" borderId="5" xfId="8" applyFont="1" applyFill="1" applyBorder="1" applyAlignment="1" applyProtection="1">
      <alignment horizontal="center" vertical="center" wrapText="1"/>
    </xf>
    <xf numFmtId="0" fontId="7" fillId="19" borderId="6" xfId="0" applyFont="1" applyFill="1" applyBorder="1" applyAlignment="1" applyProtection="1">
      <alignment horizontal="center" vertical="center"/>
    </xf>
    <xf numFmtId="0" fontId="7" fillId="19" borderId="9" xfId="0" applyFont="1" applyFill="1" applyBorder="1" applyAlignment="1" applyProtection="1">
      <alignment horizontal="center" vertical="center"/>
    </xf>
    <xf numFmtId="0" fontId="7" fillId="35" borderId="33" xfId="2" applyFont="1" applyFill="1" applyBorder="1" applyAlignment="1" applyProtection="1">
      <alignment horizontal="left" vertical="center" wrapText="1"/>
    </xf>
    <xf numFmtId="0" fontId="1" fillId="0" borderId="6" xfId="1" applyBorder="1" applyAlignment="1" applyProtection="1">
      <alignment horizontal="left" vertical="center" wrapText="1"/>
    </xf>
    <xf numFmtId="0" fontId="1" fillId="0" borderId="9" xfId="1" applyBorder="1" applyAlignment="1" applyProtection="1">
      <alignment horizontal="left" vertical="center" wrapText="1"/>
    </xf>
    <xf numFmtId="0" fontId="1" fillId="41" borderId="68" xfId="2" applyFill="1" applyBorder="1" applyAlignment="1" applyProtection="1">
      <alignment horizontal="left" vertical="center" wrapText="1"/>
    </xf>
    <xf numFmtId="0" fontId="1" fillId="19" borderId="58" xfId="2" applyFill="1" applyBorder="1" applyAlignment="1" applyProtection="1">
      <alignment horizontal="left" vertical="center" wrapText="1"/>
    </xf>
    <xf numFmtId="0" fontId="1" fillId="19" borderId="59" xfId="2" applyFill="1" applyBorder="1" applyAlignment="1" applyProtection="1">
      <alignment horizontal="left" vertical="center" wrapText="1"/>
    </xf>
    <xf numFmtId="0" fontId="1" fillId="19" borderId="9" xfId="0" applyFont="1" applyFill="1" applyBorder="1" applyAlignment="1" applyProtection="1">
      <alignment horizontal="center" vertical="center" wrapText="1"/>
    </xf>
    <xf numFmtId="0" fontId="1" fillId="0" borderId="8" xfId="4" applyBorder="1" applyAlignment="1" applyProtection="1">
      <alignment horizontal="center" vertical="center" wrapText="1"/>
    </xf>
    <xf numFmtId="0" fontId="1" fillId="25" borderId="19" xfId="0" applyFont="1" applyFill="1" applyBorder="1" applyAlignment="1" applyProtection="1">
      <alignment horizontal="center" vertical="center" wrapText="1"/>
    </xf>
    <xf numFmtId="0" fontId="1" fillId="19" borderId="12" xfId="0" applyFont="1" applyFill="1" applyBorder="1" applyAlignment="1" applyProtection="1">
      <alignment horizontal="center" vertical="center" wrapText="1"/>
    </xf>
    <xf numFmtId="0" fontId="1" fillId="19" borderId="8" xfId="0" applyFont="1" applyFill="1" applyBorder="1" applyAlignment="1" applyProtection="1">
      <alignment horizontal="center" vertical="center" wrapText="1"/>
    </xf>
    <xf numFmtId="0" fontId="1" fillId="25" borderId="6" xfId="0" applyFont="1" applyFill="1" applyBorder="1" applyAlignment="1" applyProtection="1">
      <alignment horizontal="center" vertical="center" wrapText="1"/>
    </xf>
    <xf numFmtId="0" fontId="1" fillId="25" borderId="9" xfId="0" applyFont="1" applyFill="1" applyBorder="1" applyAlignment="1" applyProtection="1">
      <alignment horizontal="center" vertical="center" wrapText="1"/>
    </xf>
    <xf numFmtId="0" fontId="1" fillId="0" borderId="25" xfId="1" applyBorder="1" applyAlignment="1" applyProtection="1">
      <alignment horizontal="center" vertical="center" wrapText="1"/>
    </xf>
    <xf numFmtId="0" fontId="1" fillId="0" borderId="18" xfId="1" applyBorder="1" applyAlignment="1" applyProtection="1">
      <alignment horizontal="center" vertical="center" wrapText="1"/>
    </xf>
    <xf numFmtId="0" fontId="29" fillId="39" borderId="20" xfId="0" applyFont="1" applyFill="1" applyBorder="1" applyAlignment="1" applyProtection="1">
      <alignment horizontal="center" vertical="center" wrapText="1"/>
    </xf>
    <xf numFmtId="0" fontId="29" fillId="39" borderId="82" xfId="0" applyFont="1" applyFill="1" applyBorder="1" applyAlignment="1" applyProtection="1">
      <alignment horizontal="center" vertical="center" wrapText="1"/>
    </xf>
    <xf numFmtId="0" fontId="29" fillId="39" borderId="54" xfId="0" applyFont="1" applyFill="1" applyBorder="1" applyAlignment="1" applyProtection="1">
      <alignment horizontal="center" vertical="center" wrapText="1"/>
    </xf>
    <xf numFmtId="0" fontId="29" fillId="39" borderId="22" xfId="0" applyFont="1" applyFill="1" applyBorder="1" applyAlignment="1" applyProtection="1">
      <alignment horizontal="center" vertical="center" wrapText="1"/>
    </xf>
    <xf numFmtId="0" fontId="29" fillId="39" borderId="23" xfId="0" applyFont="1" applyFill="1" applyBorder="1" applyAlignment="1" applyProtection="1">
      <alignment horizontal="center" vertical="center" wrapText="1"/>
    </xf>
    <xf numFmtId="0" fontId="29" fillId="39" borderId="56" xfId="0" applyFont="1" applyFill="1" applyBorder="1" applyAlignment="1" applyProtection="1">
      <alignment horizontal="center" vertical="center" wrapText="1"/>
    </xf>
    <xf numFmtId="0" fontId="1" fillId="19" borderId="83" xfId="2" applyFill="1" applyBorder="1" applyAlignment="1" applyProtection="1">
      <alignment horizontal="left" vertical="center" wrapText="1"/>
    </xf>
    <xf numFmtId="0" fontId="29" fillId="42" borderId="20" xfId="0" applyFont="1" applyFill="1" applyBorder="1" applyAlignment="1" applyProtection="1">
      <alignment horizontal="center" vertical="center" wrapText="1"/>
    </xf>
    <xf numFmtId="0" fontId="29" fillId="42" borderId="82" xfId="0" applyFont="1" applyFill="1" applyBorder="1" applyAlignment="1" applyProtection="1">
      <alignment horizontal="center" vertical="center" wrapText="1"/>
    </xf>
    <xf numFmtId="0" fontId="29" fillId="42" borderId="22" xfId="0" applyFont="1" applyFill="1" applyBorder="1" applyAlignment="1" applyProtection="1">
      <alignment horizontal="center" vertical="center" wrapText="1"/>
    </xf>
    <xf numFmtId="0" fontId="29" fillId="42" borderId="23" xfId="0" applyFont="1" applyFill="1" applyBorder="1" applyAlignment="1" applyProtection="1">
      <alignment horizontal="center" vertical="center" wrapText="1"/>
    </xf>
    <xf numFmtId="0" fontId="1" fillId="0" borderId="18" xfId="4" applyBorder="1" applyAlignment="1" applyProtection="1">
      <alignment horizontal="left" vertical="center" wrapText="1"/>
    </xf>
    <xf numFmtId="0" fontId="1" fillId="0" borderId="13" xfId="4" applyBorder="1" applyAlignment="1" applyProtection="1">
      <alignment horizontal="left" vertical="center" wrapText="1"/>
    </xf>
    <xf numFmtId="0" fontId="7" fillId="35" borderId="20" xfId="2" applyFont="1" applyFill="1" applyBorder="1" applyAlignment="1" applyProtection="1">
      <alignment horizontal="left" vertical="center" wrapText="1"/>
    </xf>
    <xf numFmtId="0" fontId="7" fillId="35" borderId="54" xfId="2" applyFont="1" applyFill="1" applyBorder="1" applyAlignment="1" applyProtection="1">
      <alignment horizontal="left" vertical="center" wrapText="1"/>
    </xf>
    <xf numFmtId="0" fontId="7" fillId="35" borderId="22" xfId="2" applyFont="1" applyFill="1" applyBorder="1" applyAlignment="1" applyProtection="1">
      <alignment horizontal="left" vertical="center" wrapText="1"/>
    </xf>
    <xf numFmtId="0" fontId="7" fillId="35" borderId="56" xfId="2" applyFont="1" applyFill="1" applyBorder="1" applyAlignment="1" applyProtection="1">
      <alignment horizontal="left" vertical="center" wrapText="1"/>
    </xf>
    <xf numFmtId="0" fontId="7" fillId="35" borderId="55" xfId="2" applyFont="1" applyFill="1" applyBorder="1" applyAlignment="1" applyProtection="1">
      <alignment horizontal="left" vertical="center" wrapText="1"/>
    </xf>
    <xf numFmtId="0" fontId="1" fillId="6" borderId="5" xfId="0" applyFont="1" applyFill="1" applyBorder="1" applyAlignment="1" applyProtection="1">
      <alignment horizontal="center" vertical="center" wrapText="1"/>
    </xf>
    <xf numFmtId="0" fontId="7" fillId="35" borderId="68" xfId="2" applyFont="1" applyFill="1" applyBorder="1" applyAlignment="1" applyProtection="1">
      <alignment horizontal="left" vertical="center" wrapText="1"/>
    </xf>
    <xf numFmtId="0" fontId="1" fillId="0" borderId="10" xfId="0" applyFont="1" applyBorder="1" applyAlignment="1" applyProtection="1">
      <alignment horizontal="center" vertical="center" wrapText="1"/>
    </xf>
    <xf numFmtId="10" fontId="1" fillId="0" borderId="30" xfId="8" applyNumberFormat="1" applyFont="1" applyFill="1" applyBorder="1" applyAlignment="1" applyProtection="1">
      <alignment horizontal="center" vertical="center" wrapText="1"/>
    </xf>
    <xf numFmtId="10" fontId="1" fillId="0" borderId="24" xfId="8" applyNumberFormat="1" applyFont="1" applyFill="1" applyBorder="1" applyAlignment="1" applyProtection="1">
      <alignment horizontal="center" vertical="center" wrapText="1"/>
    </xf>
    <xf numFmtId="10" fontId="1" fillId="0" borderId="31" xfId="8" applyNumberFormat="1" applyFont="1" applyFill="1" applyBorder="1" applyAlignment="1" applyProtection="1">
      <alignment horizontal="center" vertical="center" wrapText="1"/>
    </xf>
    <xf numFmtId="9" fontId="2" fillId="0" borderId="4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9" fontId="2" fillId="0" borderId="27" xfId="0" applyNumberFormat="1" applyFont="1" applyBorder="1" applyAlignment="1" applyProtection="1">
      <alignment horizontal="center" vertical="center"/>
    </xf>
    <xf numFmtId="9" fontId="2" fillId="0" borderId="43" xfId="0" applyNumberFormat="1" applyFont="1" applyBorder="1" applyAlignment="1" applyProtection="1">
      <alignment horizontal="center" vertical="center"/>
    </xf>
    <xf numFmtId="0" fontId="2" fillId="0" borderId="84" xfId="0" applyFont="1" applyBorder="1" applyAlignment="1" applyProtection="1">
      <alignment horizontal="center" vertical="center"/>
    </xf>
    <xf numFmtId="0" fontId="2" fillId="0" borderId="85" xfId="0" applyFont="1" applyBorder="1" applyAlignment="1" applyProtection="1">
      <alignment horizontal="center" vertical="center"/>
    </xf>
    <xf numFmtId="0" fontId="2" fillId="0" borderId="86" xfId="0" applyFont="1" applyBorder="1" applyAlignment="1" applyProtection="1">
      <alignment horizontal="center" vertical="center"/>
    </xf>
    <xf numFmtId="10" fontId="2" fillId="0" borderId="42" xfId="0" applyNumberFormat="1" applyFont="1" applyBorder="1" applyAlignment="1" applyProtection="1">
      <alignment horizontal="center" vertical="center"/>
    </xf>
    <xf numFmtId="10" fontId="2" fillId="0" borderId="6" xfId="0" applyNumberFormat="1" applyFont="1" applyBorder="1" applyAlignment="1" applyProtection="1">
      <alignment horizontal="center" vertical="center"/>
    </xf>
    <xf numFmtId="10" fontId="2" fillId="0" borderId="43" xfId="0" applyNumberFormat="1" applyFont="1" applyBorder="1" applyAlignment="1" applyProtection="1">
      <alignment horizontal="center" vertical="center"/>
    </xf>
    <xf numFmtId="10" fontId="2" fillId="0" borderId="87" xfId="0" applyNumberFormat="1" applyFont="1" applyBorder="1" applyAlignment="1" applyProtection="1">
      <alignment horizontal="center" vertical="center"/>
    </xf>
    <xf numFmtId="10" fontId="2" fillId="0" borderId="47" xfId="0" applyNumberFormat="1" applyFont="1" applyBorder="1" applyAlignment="1" applyProtection="1">
      <alignment horizontal="center" vertical="center"/>
    </xf>
    <xf numFmtId="10" fontId="2" fillId="0" borderId="71" xfId="0" applyNumberFormat="1" applyFont="1" applyBorder="1" applyAlignment="1" applyProtection="1">
      <alignment horizontal="center" vertical="center"/>
    </xf>
    <xf numFmtId="9" fontId="2" fillId="0" borderId="87" xfId="0" applyNumberFormat="1" applyFont="1" applyBorder="1" applyAlignment="1" applyProtection="1">
      <alignment horizontal="center" vertical="center"/>
    </xf>
    <xf numFmtId="9" fontId="2" fillId="0" borderId="47" xfId="0" applyNumberFormat="1" applyFont="1" applyBorder="1" applyAlignment="1" applyProtection="1">
      <alignment horizontal="center" vertical="center"/>
    </xf>
    <xf numFmtId="9" fontId="2" fillId="0" borderId="71" xfId="0" applyNumberFormat="1" applyFont="1" applyBorder="1" applyAlignment="1" applyProtection="1">
      <alignment horizontal="center" vertical="center"/>
    </xf>
    <xf numFmtId="9" fontId="2" fillId="0" borderId="42" xfId="8" applyFont="1" applyFill="1" applyBorder="1" applyAlignment="1" applyProtection="1">
      <alignment horizontal="center" vertical="center"/>
    </xf>
    <xf numFmtId="9" fontId="2" fillId="0" borderId="6" xfId="8" applyFont="1" applyFill="1" applyBorder="1" applyAlignment="1" applyProtection="1">
      <alignment horizontal="center" vertical="center"/>
    </xf>
    <xf numFmtId="9" fontId="2" fillId="0" borderId="43" xfId="8" applyFont="1" applyFill="1" applyBorder="1" applyAlignment="1" applyProtection="1">
      <alignment horizontal="center" vertical="center"/>
    </xf>
    <xf numFmtId="9" fontId="2" fillId="0" borderId="30" xfId="0" applyNumberFormat="1" applyFont="1" applyBorder="1" applyAlignment="1" applyProtection="1">
      <alignment horizontal="center" vertical="center"/>
    </xf>
    <xf numFmtId="9" fontId="2" fillId="0" borderId="24" xfId="0" applyNumberFormat="1" applyFont="1" applyBorder="1" applyAlignment="1" applyProtection="1">
      <alignment horizontal="center" vertical="center"/>
    </xf>
    <xf numFmtId="9" fontId="2" fillId="0" borderId="31" xfId="0" applyNumberFormat="1" applyFont="1" applyBorder="1" applyAlignment="1" applyProtection="1">
      <alignment horizontal="center" vertical="center"/>
    </xf>
    <xf numFmtId="0" fontId="1" fillId="0" borderId="84" xfId="0" applyFont="1" applyBorder="1" applyAlignment="1" applyProtection="1">
      <alignment horizontal="center" vertical="center" wrapText="1"/>
    </xf>
    <xf numFmtId="0" fontId="1" fillId="0" borderId="85" xfId="0" applyFont="1" applyBorder="1" applyAlignment="1" applyProtection="1">
      <alignment horizontal="center" vertical="center" wrapText="1"/>
    </xf>
    <xf numFmtId="0" fontId="1" fillId="0" borderId="86" xfId="0" applyFont="1" applyBorder="1" applyAlignment="1" applyProtection="1">
      <alignment horizontal="center" vertical="center" wrapText="1"/>
    </xf>
    <xf numFmtId="0" fontId="6" fillId="0" borderId="10" xfId="0" applyFont="1" applyBorder="1" applyAlignment="1" applyProtection="1">
      <alignment horizontal="left" vertical="center"/>
    </xf>
    <xf numFmtId="0" fontId="6" fillId="0" borderId="19" xfId="0" applyFont="1" applyBorder="1" applyAlignment="1" applyProtection="1">
      <alignment horizontal="left" vertical="center"/>
    </xf>
    <xf numFmtId="0" fontId="1" fillId="0" borderId="4" xfId="1" applyBorder="1" applyAlignment="1" applyProtection="1">
      <alignment horizontal="center" vertical="center" wrapText="1"/>
    </xf>
    <xf numFmtId="0" fontId="29" fillId="39" borderId="0" xfId="0" applyFont="1" applyFill="1" applyAlignment="1" applyProtection="1">
      <alignment horizontal="center" vertical="center" wrapText="1"/>
    </xf>
    <xf numFmtId="0" fontId="1" fillId="0" borderId="10" xfId="4" applyBorder="1" applyAlignment="1" applyProtection="1">
      <alignment horizontal="center" vertical="center" wrapText="1"/>
    </xf>
    <xf numFmtId="0" fontId="1" fillId="0" borderId="50" xfId="4" applyBorder="1" applyAlignment="1" applyProtection="1">
      <alignment horizontal="center" vertical="center" wrapText="1"/>
    </xf>
    <xf numFmtId="0" fontId="7" fillId="38" borderId="10" xfId="0" applyFont="1" applyFill="1" applyBorder="1" applyAlignment="1" applyProtection="1">
      <alignment horizontal="center" vertical="center" wrapText="1"/>
    </xf>
    <xf numFmtId="0" fontId="7" fillId="38" borderId="6" xfId="0" applyFont="1" applyFill="1" applyBorder="1" applyAlignment="1" applyProtection="1">
      <alignment horizontal="center" vertical="center" wrapText="1"/>
    </xf>
    <xf numFmtId="0" fontId="7" fillId="38" borderId="9" xfId="0" applyFont="1" applyFill="1" applyBorder="1" applyAlignment="1" applyProtection="1">
      <alignment horizontal="center" vertical="center" wrapText="1"/>
    </xf>
    <xf numFmtId="0" fontId="1" fillId="0" borderId="6" xfId="4" applyBorder="1" applyAlignment="1" applyProtection="1">
      <alignment horizontal="left" vertical="center" wrapText="1"/>
    </xf>
    <xf numFmtId="0" fontId="1" fillId="0" borderId="50" xfId="4" applyBorder="1" applyAlignment="1" applyProtection="1">
      <alignment horizontal="left" vertical="center" wrapText="1"/>
    </xf>
    <xf numFmtId="0" fontId="1" fillId="0" borderId="8" xfId="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81" xfId="1" applyBorder="1" applyAlignment="1" applyProtection="1">
      <alignment horizontal="center" vertical="center" wrapText="1"/>
    </xf>
    <xf numFmtId="0" fontId="1" fillId="0" borderId="105" xfId="1" applyBorder="1" applyAlignment="1" applyProtection="1">
      <alignment horizontal="center" vertical="center" wrapText="1"/>
    </xf>
    <xf numFmtId="0" fontId="1" fillId="25" borderId="58" xfId="1" applyFill="1" applyBorder="1" applyAlignment="1" applyProtection="1">
      <alignment horizontal="left" vertical="center" wrapText="1"/>
    </xf>
    <xf numFmtId="0" fontId="1" fillId="25" borderId="59" xfId="1" applyFill="1" applyBorder="1" applyAlignment="1" applyProtection="1">
      <alignment horizontal="left" vertical="center" wrapText="1"/>
    </xf>
    <xf numFmtId="0" fontId="7" fillId="14" borderId="10" xfId="0" applyFont="1" applyFill="1" applyBorder="1" applyAlignment="1" applyProtection="1">
      <alignment horizontal="center" vertical="center"/>
    </xf>
    <xf numFmtId="0" fontId="1" fillId="0" borderId="1" xfId="2" applyBorder="1" applyAlignment="1" applyProtection="1">
      <alignment horizontal="left" vertical="center" wrapText="1"/>
    </xf>
    <xf numFmtId="0" fontId="1" fillId="0" borderId="6" xfId="2" applyBorder="1" applyAlignment="1" applyProtection="1">
      <alignment horizontal="justify" vertical="center" wrapText="1"/>
    </xf>
    <xf numFmtId="0" fontId="1" fillId="0" borderId="9" xfId="2" applyBorder="1" applyAlignment="1" applyProtection="1">
      <alignment horizontal="justify" vertical="center" wrapText="1"/>
    </xf>
    <xf numFmtId="0" fontId="1" fillId="38" borderId="90" xfId="0" applyFont="1" applyFill="1" applyBorder="1" applyAlignment="1" applyProtection="1">
      <alignment horizontal="left" vertical="center" wrapText="1"/>
    </xf>
    <xf numFmtId="0" fontId="1" fillId="38" borderId="18" xfId="0" applyFont="1" applyFill="1" applyBorder="1" applyAlignment="1" applyProtection="1">
      <alignment horizontal="left" vertical="center" wrapText="1"/>
    </xf>
    <xf numFmtId="0" fontId="7" fillId="0" borderId="24" xfId="0" applyFont="1" applyBorder="1" applyAlignment="1" applyProtection="1">
      <alignment horizontal="center" vertical="center"/>
    </xf>
    <xf numFmtId="0" fontId="7" fillId="0" borderId="33" xfId="0" applyFont="1" applyBorder="1" applyAlignment="1" applyProtection="1">
      <alignment horizontal="center" vertical="center"/>
    </xf>
    <xf numFmtId="0" fontId="1" fillId="0" borderId="6" xfId="2" applyBorder="1" applyAlignment="1" applyProtection="1">
      <alignment horizontal="left" vertical="center" wrapText="1"/>
    </xf>
    <xf numFmtId="0" fontId="1" fillId="0" borderId="9" xfId="2" applyBorder="1" applyAlignment="1" applyProtection="1">
      <alignment horizontal="left" vertical="center" wrapText="1"/>
    </xf>
    <xf numFmtId="0" fontId="1" fillId="19" borderId="1" xfId="1" applyFill="1" applyBorder="1" applyAlignment="1" applyProtection="1">
      <alignment horizontal="left" vertical="center" wrapText="1"/>
    </xf>
    <xf numFmtId="0" fontId="4" fillId="2" borderId="88" xfId="0" applyFont="1" applyFill="1" applyBorder="1" applyAlignment="1" applyProtection="1">
      <alignment horizontal="center" vertical="center" wrapText="1"/>
    </xf>
    <xf numFmtId="0" fontId="4" fillId="2" borderId="89" xfId="0" applyFont="1" applyFill="1" applyBorder="1" applyAlignment="1" applyProtection="1">
      <alignment horizontal="center" vertical="center" wrapText="1"/>
    </xf>
    <xf numFmtId="0" fontId="7" fillId="0" borderId="70" xfId="0" applyFont="1" applyBorder="1" applyAlignment="1" applyProtection="1">
      <alignment horizontal="center" vertical="center"/>
    </xf>
    <xf numFmtId="9" fontId="1" fillId="0" borderId="6" xfId="8" applyFont="1" applyFill="1" applyBorder="1" applyAlignment="1" applyProtection="1">
      <alignment horizontal="center" vertical="center" wrapText="1"/>
    </xf>
    <xf numFmtId="9" fontId="1" fillId="0" borderId="4" xfId="8" applyFont="1" applyFill="1" applyBorder="1" applyAlignment="1" applyProtection="1">
      <alignment horizontal="center" vertical="center" wrapText="1"/>
    </xf>
    <xf numFmtId="9" fontId="1" fillId="0" borderId="7" xfId="8" applyFont="1" applyFill="1" applyBorder="1" applyAlignment="1" applyProtection="1">
      <alignment horizontal="center" vertical="center" wrapText="1"/>
    </xf>
    <xf numFmtId="9" fontId="1" fillId="0" borderId="9" xfId="8"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36" borderId="1" xfId="2" applyFill="1" applyBorder="1" applyAlignment="1" applyProtection="1">
      <alignment horizontal="left" vertical="center" wrapText="1"/>
    </xf>
    <xf numFmtId="0" fontId="1" fillId="19" borderId="6" xfId="2" applyFill="1" applyBorder="1" applyAlignment="1" applyProtection="1">
      <alignment horizontal="left" vertical="center" wrapText="1"/>
    </xf>
    <xf numFmtId="0" fontId="1" fillId="19" borderId="50" xfId="2" applyFill="1" applyBorder="1" applyAlignment="1" applyProtection="1">
      <alignment horizontal="left" vertical="center" wrapText="1"/>
    </xf>
    <xf numFmtId="0" fontId="1" fillId="19" borderId="43" xfId="0" applyFont="1" applyFill="1" applyBorder="1" applyAlignment="1" applyProtection="1">
      <alignment horizontal="center" vertical="center" wrapText="1"/>
    </xf>
    <xf numFmtId="0" fontId="1" fillId="19" borderId="28" xfId="0" applyFont="1" applyFill="1" applyBorder="1" applyAlignment="1" applyProtection="1">
      <alignment horizontal="center" vertical="center" wrapText="1"/>
    </xf>
    <xf numFmtId="0" fontId="1" fillId="0" borderId="1" xfId="2" applyBorder="1" applyAlignment="1" applyProtection="1">
      <alignment horizontal="justify" vertical="center" wrapText="1"/>
    </xf>
    <xf numFmtId="0" fontId="1" fillId="0" borderId="6" xfId="2"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7" fillId="0" borderId="91" xfId="0" applyFont="1" applyBorder="1" applyAlignment="1" applyProtection="1">
      <alignment horizontal="center" vertical="center"/>
    </xf>
    <xf numFmtId="0" fontId="7" fillId="0" borderId="92" xfId="0" applyFont="1" applyBorder="1" applyAlignment="1" applyProtection="1">
      <alignment horizontal="center" vertical="center"/>
    </xf>
    <xf numFmtId="0" fontId="7" fillId="0" borderId="104" xfId="0" applyFont="1" applyBorder="1" applyAlignment="1" applyProtection="1">
      <alignment horizontal="center" vertical="center"/>
    </xf>
    <xf numFmtId="0" fontId="7" fillId="0" borderId="93" xfId="0" applyFont="1" applyBorder="1" applyAlignment="1" applyProtection="1">
      <alignment horizontal="center" vertical="center"/>
    </xf>
    <xf numFmtId="0" fontId="7" fillId="0" borderId="78" xfId="0" applyFont="1" applyBorder="1" applyAlignment="1" applyProtection="1">
      <alignment horizontal="center" vertical="center"/>
    </xf>
    <xf numFmtId="0" fontId="6" fillId="6" borderId="91" xfId="0" applyFont="1" applyFill="1" applyBorder="1" applyAlignment="1" applyProtection="1">
      <alignment horizontal="center" vertical="center"/>
    </xf>
    <xf numFmtId="0" fontId="6" fillId="6" borderId="92" xfId="0" applyFont="1" applyFill="1" applyBorder="1" applyAlignment="1" applyProtection="1">
      <alignment horizontal="center" vertical="center"/>
    </xf>
    <xf numFmtId="0" fontId="6" fillId="6" borderId="93" xfId="0" applyFont="1" applyFill="1" applyBorder="1" applyAlignment="1" applyProtection="1">
      <alignment horizontal="center" vertical="center"/>
    </xf>
    <xf numFmtId="0" fontId="7" fillId="0" borderId="94" xfId="0" applyFont="1" applyBorder="1" applyAlignment="1" applyProtection="1">
      <alignment horizontal="center" vertical="center"/>
    </xf>
    <xf numFmtId="0" fontId="7" fillId="0" borderId="95" xfId="0" applyFont="1" applyBorder="1" applyAlignment="1" applyProtection="1">
      <alignment horizontal="center" vertical="center"/>
    </xf>
    <xf numFmtId="0" fontId="7" fillId="0" borderId="96" xfId="0" applyFont="1" applyBorder="1" applyAlignment="1" applyProtection="1">
      <alignment horizontal="center" vertical="center"/>
    </xf>
    <xf numFmtId="0" fontId="6" fillId="9" borderId="91" xfId="0" applyFont="1" applyFill="1" applyBorder="1" applyAlignment="1" applyProtection="1">
      <alignment horizontal="center" vertical="center"/>
    </xf>
    <xf numFmtId="0" fontId="6" fillId="9" borderId="92" xfId="0" applyFont="1" applyFill="1" applyBorder="1" applyAlignment="1" applyProtection="1">
      <alignment horizontal="center" vertical="center"/>
    </xf>
    <xf numFmtId="0" fontId="6" fillId="9" borderId="93" xfId="0" applyFont="1" applyFill="1" applyBorder="1" applyAlignment="1" applyProtection="1">
      <alignment horizontal="center" vertical="center"/>
    </xf>
    <xf numFmtId="0" fontId="7" fillId="9" borderId="91" xfId="0" applyFont="1" applyFill="1" applyBorder="1" applyAlignment="1" applyProtection="1">
      <alignment horizontal="center" vertical="center"/>
    </xf>
    <xf numFmtId="0" fontId="7" fillId="9" borderId="92" xfId="0" applyFont="1" applyFill="1" applyBorder="1" applyAlignment="1" applyProtection="1">
      <alignment horizontal="center" vertical="center"/>
    </xf>
    <xf numFmtId="0" fontId="7" fillId="9" borderId="93" xfId="0" applyFont="1" applyFill="1" applyBorder="1" applyAlignment="1" applyProtection="1">
      <alignment horizontal="center" vertical="center"/>
    </xf>
    <xf numFmtId="0" fontId="7" fillId="9" borderId="97" xfId="0" applyFont="1" applyFill="1" applyBorder="1" applyAlignment="1" applyProtection="1">
      <alignment horizontal="center" vertical="center"/>
    </xf>
    <xf numFmtId="0" fontId="7" fillId="9" borderId="98" xfId="0" applyFont="1" applyFill="1" applyBorder="1" applyAlignment="1" applyProtection="1">
      <alignment horizontal="center" vertical="center"/>
    </xf>
    <xf numFmtId="0" fontId="7" fillId="9" borderId="99" xfId="0" applyFont="1" applyFill="1" applyBorder="1" applyAlignment="1" applyProtection="1">
      <alignment horizontal="center" vertical="center"/>
    </xf>
    <xf numFmtId="0" fontId="1" fillId="0" borderId="100" xfId="2" applyBorder="1" applyAlignment="1" applyProtection="1">
      <alignment horizontal="left" vertical="center" wrapText="1"/>
    </xf>
    <xf numFmtId="0" fontId="1" fillId="0" borderId="101" xfId="2" applyBorder="1" applyAlignment="1" applyProtection="1">
      <alignment horizontal="left" vertical="center" wrapText="1"/>
    </xf>
    <xf numFmtId="0" fontId="7" fillId="10" borderId="1" xfId="1" applyFont="1" applyFill="1" applyBorder="1" applyAlignment="1" applyProtection="1">
      <alignment horizontal="left" vertical="center" textRotation="90" wrapText="1"/>
    </xf>
    <xf numFmtId="0" fontId="4" fillId="2" borderId="89" xfId="0" applyFont="1" applyFill="1" applyBorder="1" applyAlignment="1" applyProtection="1">
      <alignment horizontal="center" vertical="center"/>
    </xf>
    <xf numFmtId="0" fontId="4" fillId="2" borderId="102" xfId="0" applyFont="1" applyFill="1" applyBorder="1" applyAlignment="1" applyProtection="1">
      <alignment horizontal="center" vertical="center"/>
    </xf>
    <xf numFmtId="0" fontId="6" fillId="40" borderId="91" xfId="0" applyFont="1" applyFill="1" applyBorder="1" applyAlignment="1" applyProtection="1">
      <alignment horizontal="center" vertical="center"/>
    </xf>
    <xf numFmtId="0" fontId="6" fillId="40" borderId="92" xfId="0" applyFont="1" applyFill="1" applyBorder="1" applyAlignment="1" applyProtection="1">
      <alignment horizontal="center" vertical="center"/>
    </xf>
    <xf numFmtId="0" fontId="6" fillId="40" borderId="93" xfId="0" applyFont="1" applyFill="1" applyBorder="1" applyAlignment="1" applyProtection="1">
      <alignment horizontal="center" vertical="center"/>
    </xf>
    <xf numFmtId="9" fontId="1" fillId="6" borderId="103" xfId="8" applyFont="1" applyFill="1" applyBorder="1" applyAlignment="1" applyProtection="1">
      <alignment horizontal="center" vertical="center" wrapText="1"/>
    </xf>
    <xf numFmtId="0" fontId="4" fillId="2" borderId="121" xfId="0" applyFont="1" applyFill="1" applyBorder="1" applyAlignment="1" applyProtection="1">
      <alignment horizontal="center" vertical="center"/>
    </xf>
    <xf numFmtId="9" fontId="1" fillId="6" borderId="68" xfId="8" applyFont="1" applyFill="1" applyBorder="1" applyAlignment="1" applyProtection="1">
      <alignment horizontal="center" vertical="center" wrapText="1"/>
    </xf>
    <xf numFmtId="0" fontId="16" fillId="0" borderId="10" xfId="0" applyFont="1" applyBorder="1" applyAlignment="1" applyProtection="1">
      <alignment vertical="center" wrapText="1"/>
    </xf>
    <xf numFmtId="0" fontId="4" fillId="2" borderId="12"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88" xfId="0" applyFont="1" applyFill="1" applyBorder="1" applyAlignment="1" applyProtection="1">
      <alignment horizontal="center" vertical="center"/>
    </xf>
    <xf numFmtId="0" fontId="1" fillId="0" borderId="13" xfId="1" applyBorder="1" applyAlignment="1" applyProtection="1">
      <alignment horizontal="center" vertical="center" wrapText="1"/>
    </xf>
    <xf numFmtId="0" fontId="1" fillId="0" borderId="7" xfId="1" applyBorder="1" applyAlignment="1" applyProtection="1">
      <alignment horizontal="center" vertical="center" wrapText="1"/>
    </xf>
    <xf numFmtId="0" fontId="1" fillId="19" borderId="1" xfId="1" applyFill="1" applyBorder="1" applyAlignment="1" applyProtection="1">
      <alignment horizontal="center" vertical="center" wrapText="1"/>
    </xf>
    <xf numFmtId="0" fontId="1" fillId="0" borderId="24" xfId="2" applyBorder="1" applyAlignment="1" applyProtection="1">
      <alignment horizontal="center" vertical="center" wrapText="1"/>
    </xf>
    <xf numFmtId="0" fontId="1" fillId="0" borderId="33" xfId="2" applyBorder="1" applyAlignment="1" applyProtection="1">
      <alignment horizontal="center" vertical="center" wrapText="1"/>
    </xf>
    <xf numFmtId="0" fontId="1" fillId="0" borderId="48" xfId="2" applyBorder="1" applyAlignment="1" applyProtection="1">
      <alignment horizontal="left" vertical="center" wrapText="1"/>
    </xf>
    <xf numFmtId="0" fontId="1" fillId="0" borderId="110" xfId="2" applyBorder="1" applyAlignment="1" applyProtection="1">
      <alignment horizontal="left" vertical="center" wrapText="1"/>
    </xf>
    <xf numFmtId="0" fontId="1" fillId="38" borderId="77" xfId="5" applyFont="1" applyFill="1" applyBorder="1" applyAlignment="1" applyProtection="1">
      <alignment vertical="center" wrapText="1"/>
    </xf>
    <xf numFmtId="0" fontId="1" fillId="38" borderId="49" xfId="5" applyFont="1" applyFill="1" applyBorder="1" applyAlignment="1" applyProtection="1">
      <alignment vertical="center" wrapText="1"/>
    </xf>
    <xf numFmtId="0" fontId="1" fillId="35" borderId="78" xfId="2" applyFill="1" applyBorder="1" applyAlignment="1" applyProtection="1">
      <alignment horizontal="left" vertical="center" wrapText="1"/>
    </xf>
    <xf numFmtId="9" fontId="1" fillId="6" borderId="106" xfId="8" applyFont="1" applyFill="1" applyBorder="1" applyAlignment="1" applyProtection="1">
      <alignment horizontal="center" vertical="center" wrapText="1"/>
    </xf>
    <xf numFmtId="9" fontId="1" fillId="6" borderId="47" xfId="8" applyFont="1" applyFill="1" applyBorder="1" applyAlignment="1" applyProtection="1">
      <alignment horizontal="center" vertical="center" wrapText="1"/>
    </xf>
    <xf numFmtId="0" fontId="7" fillId="0" borderId="19" xfId="0" applyFont="1" applyBorder="1" applyAlignment="1" applyProtection="1">
      <alignment horizontal="center" vertical="center"/>
    </xf>
    <xf numFmtId="0" fontId="7" fillId="36" borderId="24" xfId="2" applyFont="1" applyFill="1" applyBorder="1" applyAlignment="1" applyProtection="1">
      <alignment horizontal="center" vertical="center" wrapText="1"/>
    </xf>
    <xf numFmtId="0" fontId="7" fillId="36" borderId="45" xfId="2" applyFont="1" applyFill="1" applyBorder="1" applyAlignment="1" applyProtection="1">
      <alignment horizontal="center" vertical="center" wrapText="1"/>
    </xf>
    <xf numFmtId="0" fontId="7" fillId="36" borderId="33" xfId="2" applyFont="1" applyFill="1" applyBorder="1" applyAlignment="1" applyProtection="1">
      <alignment horizontal="center" vertical="center" wrapText="1"/>
    </xf>
    <xf numFmtId="0" fontId="1" fillId="19" borderId="70" xfId="1" applyFill="1" applyBorder="1" applyAlignment="1" applyProtection="1">
      <alignment horizontal="center" vertical="center" wrapText="1"/>
    </xf>
    <xf numFmtId="0" fontId="1" fillId="19" borderId="50" xfId="1" applyFill="1" applyBorder="1" applyAlignment="1" applyProtection="1">
      <alignment horizontal="center" vertical="center" wrapText="1"/>
    </xf>
    <xf numFmtId="0" fontId="1" fillId="19" borderId="10" xfId="1" applyFill="1" applyBorder="1" applyAlignment="1" applyProtection="1">
      <alignment horizontal="center" vertical="center" wrapText="1"/>
    </xf>
    <xf numFmtId="0" fontId="1" fillId="0" borderId="10" xfId="0" applyFont="1" applyBorder="1" applyAlignment="1" applyProtection="1">
      <alignment horizontal="left" vertical="center" wrapText="1"/>
    </xf>
    <xf numFmtId="0" fontId="1" fillId="36" borderId="47" xfId="2" applyFill="1" applyBorder="1" applyAlignment="1" applyProtection="1">
      <alignment horizontal="left" vertical="center" wrapText="1"/>
    </xf>
    <xf numFmtId="0" fontId="1" fillId="36" borderId="25" xfId="2" applyFill="1" applyBorder="1" applyAlignment="1" applyProtection="1">
      <alignment horizontal="left" vertical="center" wrapText="1"/>
    </xf>
    <xf numFmtId="0" fontId="1" fillId="36" borderId="17" xfId="2" applyFill="1" applyBorder="1" applyAlignment="1" applyProtection="1">
      <alignment horizontal="left" vertical="center" wrapText="1"/>
    </xf>
    <xf numFmtId="0" fontId="1" fillId="36" borderId="18" xfId="2" applyFill="1" applyBorder="1" applyAlignment="1" applyProtection="1">
      <alignment horizontal="left" vertical="center" wrapText="1"/>
    </xf>
    <xf numFmtId="0" fontId="6" fillId="35" borderId="20" xfId="2" applyFont="1" applyFill="1" applyBorder="1" applyAlignment="1" applyProtection="1">
      <alignment horizontal="left" vertical="center" wrapText="1"/>
    </xf>
    <xf numFmtId="0" fontId="6" fillId="35" borderId="113" xfId="2" applyFont="1" applyFill="1" applyBorder="1" applyAlignment="1" applyProtection="1">
      <alignment horizontal="left" vertical="center" wrapText="1"/>
    </xf>
    <xf numFmtId="0" fontId="1" fillId="19" borderId="107" xfId="2" applyFill="1" applyBorder="1" applyAlignment="1" applyProtection="1">
      <alignment horizontal="left" vertical="center" wrapText="1"/>
    </xf>
    <xf numFmtId="0" fontId="1" fillId="19" borderId="108" xfId="2" applyFill="1" applyBorder="1" applyAlignment="1" applyProtection="1">
      <alignment horizontal="left" vertical="center" wrapText="1"/>
    </xf>
    <xf numFmtId="0" fontId="7" fillId="37" borderId="22" xfId="2" applyFont="1" applyFill="1" applyBorder="1" applyAlignment="1" applyProtection="1">
      <alignment horizontal="center" vertical="center" wrapText="1"/>
    </xf>
    <xf numFmtId="0" fontId="1" fillId="0" borderId="58" xfId="2" applyBorder="1" applyAlignment="1" applyProtection="1">
      <alignment horizontal="center" vertical="center" wrapText="1"/>
    </xf>
    <xf numFmtId="0" fontId="1" fillId="0" borderId="109" xfId="2" applyBorder="1" applyAlignment="1" applyProtection="1">
      <alignment horizontal="center" vertical="center" wrapText="1"/>
    </xf>
    <xf numFmtId="0" fontId="1" fillId="0" borderId="59" xfId="2" applyBorder="1" applyAlignment="1" applyProtection="1">
      <alignment horizontal="center" vertical="center" wrapText="1"/>
    </xf>
    <xf numFmtId="0" fontId="7" fillId="19" borderId="1" xfId="0" applyFont="1" applyFill="1" applyBorder="1" applyAlignment="1" applyProtection="1">
      <alignment horizontal="center" vertical="center"/>
    </xf>
    <xf numFmtId="0" fontId="1" fillId="0" borderId="45" xfId="0" applyFont="1" applyBorder="1" applyAlignment="1" applyProtection="1">
      <alignment horizontal="center" vertical="center"/>
    </xf>
    <xf numFmtId="0" fontId="1" fillId="19" borderId="9" xfId="2" applyFill="1" applyBorder="1" applyAlignment="1" applyProtection="1">
      <alignment horizontal="left" vertical="center" wrapText="1"/>
    </xf>
    <xf numFmtId="0" fontId="7" fillId="42" borderId="4" xfId="0" applyFont="1" applyFill="1" applyBorder="1" applyAlignment="1" applyProtection="1">
      <alignment horizontal="center" vertical="center" wrapText="1"/>
    </xf>
    <xf numFmtId="0" fontId="32" fillId="0" borderId="6" xfId="2" applyFont="1" applyBorder="1" applyAlignment="1" applyProtection="1">
      <alignment horizontal="justify" vertical="center" wrapText="1"/>
    </xf>
    <xf numFmtId="9" fontId="1" fillId="3" borderId="6" xfId="0" applyNumberFormat="1" applyFont="1" applyFill="1" applyBorder="1" applyAlignment="1" applyProtection="1">
      <alignment horizontal="center" vertical="center"/>
    </xf>
    <xf numFmtId="9" fontId="1" fillId="3" borderId="9" xfId="0" applyNumberFormat="1" applyFont="1" applyFill="1" applyBorder="1" applyAlignment="1" applyProtection="1">
      <alignment horizontal="center" vertical="center"/>
    </xf>
    <xf numFmtId="0" fontId="7" fillId="35" borderId="9" xfId="2" applyFont="1" applyFill="1" applyBorder="1" applyAlignment="1" applyProtection="1">
      <alignment horizontal="left" vertical="center" wrapText="1"/>
    </xf>
    <xf numFmtId="0" fontId="29" fillId="39" borderId="27" xfId="0" applyFont="1" applyFill="1" applyBorder="1" applyAlignment="1" applyProtection="1">
      <alignment horizontal="center" vertical="center" wrapText="1"/>
    </xf>
    <xf numFmtId="0" fontId="29" fillId="39" borderId="25" xfId="0" applyFont="1" applyFill="1" applyBorder="1" applyAlignment="1" applyProtection="1">
      <alignment horizontal="center" vertical="center" wrapText="1"/>
    </xf>
    <xf numFmtId="0" fontId="29" fillId="39" borderId="5" xfId="0" applyFont="1" applyFill="1" applyBorder="1" applyAlignment="1" applyProtection="1">
      <alignment horizontal="center" vertical="center" wrapText="1"/>
    </xf>
    <xf numFmtId="0" fontId="29" fillId="39" borderId="7" xfId="0" applyFont="1" applyFill="1" applyBorder="1" applyAlignment="1" applyProtection="1">
      <alignment horizontal="center" vertical="center" wrapText="1"/>
    </xf>
    <xf numFmtId="0" fontId="1" fillId="0" borderId="27" xfId="2" applyBorder="1" applyAlignment="1" applyProtection="1">
      <alignment vertical="center" wrapText="1"/>
    </xf>
    <xf numFmtId="0" fontId="1" fillId="0" borderId="25" xfId="2" applyBorder="1" applyAlignment="1" applyProtection="1">
      <alignment vertical="center" wrapText="1"/>
    </xf>
    <xf numFmtId="0" fontId="1" fillId="0" borderId="12" xfId="2" applyBorder="1" applyAlignment="1" applyProtection="1">
      <alignment vertical="center" wrapText="1"/>
    </xf>
    <xf numFmtId="0" fontId="1" fillId="0" borderId="18" xfId="2" applyBorder="1" applyAlignment="1" applyProtection="1">
      <alignment vertical="center" wrapText="1"/>
    </xf>
    <xf numFmtId="0" fontId="1" fillId="38" borderId="10" xfId="0" applyFont="1" applyFill="1" applyBorder="1" applyAlignment="1" applyProtection="1">
      <alignment horizontal="center" vertical="center" wrapText="1"/>
    </xf>
    <xf numFmtId="9" fontId="1" fillId="6" borderId="4" xfId="8" applyFont="1" applyFill="1" applyBorder="1" applyAlignment="1" applyProtection="1">
      <alignment horizontal="center" vertical="center" wrapText="1"/>
    </xf>
    <xf numFmtId="0" fontId="1" fillId="0" borderId="78" xfId="4" applyBorder="1" applyAlignment="1" applyProtection="1">
      <alignment horizontal="left" vertical="center" wrapText="1"/>
    </xf>
    <xf numFmtId="0" fontId="1" fillId="43" borderId="83" xfId="2" applyFill="1" applyBorder="1" applyAlignment="1" applyProtection="1">
      <alignment horizontal="left" vertical="center" wrapText="1"/>
    </xf>
    <xf numFmtId="0" fontId="1" fillId="43" borderId="108" xfId="2" applyFill="1" applyBorder="1" applyAlignment="1" applyProtection="1">
      <alignment horizontal="left" vertical="center" wrapText="1"/>
    </xf>
    <xf numFmtId="0" fontId="7" fillId="37" borderId="68" xfId="2" applyFont="1" applyFill="1" applyBorder="1" applyAlignment="1" applyProtection="1">
      <alignment horizontal="center" vertical="center" wrapText="1"/>
    </xf>
    <xf numFmtId="0" fontId="1" fillId="19" borderId="4" xfId="1" applyFill="1" applyBorder="1" applyAlignment="1" applyProtection="1">
      <alignment horizontal="center" vertical="center" wrapText="1"/>
    </xf>
    <xf numFmtId="0" fontId="1" fillId="19" borderId="9" xfId="1" applyFill="1" applyBorder="1" applyAlignment="1" applyProtection="1">
      <alignment horizontal="center" vertical="center" wrapText="1"/>
    </xf>
    <xf numFmtId="0" fontId="32" fillId="0" borderId="25" xfId="2" applyFont="1" applyBorder="1" applyAlignment="1" applyProtection="1">
      <alignment horizontal="left" vertical="center" wrapText="1"/>
    </xf>
    <xf numFmtId="0" fontId="32" fillId="0" borderId="12" xfId="2" applyFont="1" applyBorder="1" applyAlignment="1" applyProtection="1">
      <alignment horizontal="left" vertical="center" wrapText="1"/>
    </xf>
    <xf numFmtId="0" fontId="32" fillId="0" borderId="18" xfId="2" applyFont="1" applyBorder="1" applyAlignment="1" applyProtection="1">
      <alignment horizontal="left" vertical="center" wrapText="1"/>
    </xf>
    <xf numFmtId="0" fontId="7" fillId="37" borderId="10" xfId="2" applyFont="1" applyFill="1" applyBorder="1" applyAlignment="1" applyProtection="1">
      <alignment horizontal="center" vertical="center" wrapText="1"/>
    </xf>
    <xf numFmtId="0" fontId="1" fillId="38" borderId="6" xfId="0" applyFont="1" applyFill="1" applyBorder="1" applyAlignment="1" applyProtection="1">
      <alignment horizontal="left" vertical="center" wrapText="1"/>
    </xf>
    <xf numFmtId="0" fontId="35" fillId="35" borderId="67" xfId="2" applyFont="1" applyFill="1" applyBorder="1" applyAlignment="1" applyProtection="1">
      <alignment horizontal="left" vertical="center" wrapText="1"/>
    </xf>
    <xf numFmtId="0" fontId="35" fillId="35" borderId="68" xfId="2" applyFont="1" applyFill="1" applyBorder="1" applyAlignment="1" applyProtection="1">
      <alignment horizontal="left" vertical="center" wrapText="1"/>
    </xf>
    <xf numFmtId="0" fontId="1" fillId="0" borderId="24" xfId="0" applyFont="1" applyBorder="1" applyAlignment="1" applyProtection="1">
      <alignment horizontal="center" vertical="center"/>
    </xf>
    <xf numFmtId="0" fontId="1" fillId="0" borderId="58" xfId="4" applyBorder="1" applyAlignment="1" applyProtection="1">
      <alignment horizontal="center" vertical="center" wrapText="1"/>
    </xf>
    <xf numFmtId="0" fontId="1" fillId="0" borderId="109" xfId="4" applyBorder="1" applyAlignment="1" applyProtection="1">
      <alignment horizontal="center" vertical="center" wrapText="1"/>
    </xf>
    <xf numFmtId="0" fontId="1" fillId="0" borderId="112" xfId="4" applyBorder="1" applyAlignment="1" applyProtection="1">
      <alignment horizontal="center" vertical="center" wrapText="1"/>
    </xf>
    <xf numFmtId="0" fontId="2" fillId="35" borderId="13" xfId="2" applyFont="1" applyFill="1" applyBorder="1" applyAlignment="1" applyProtection="1">
      <alignment horizontal="left" vertical="center" wrapText="1"/>
    </xf>
    <xf numFmtId="0" fontId="2" fillId="35" borderId="1" xfId="2" applyFont="1" applyFill="1" applyBorder="1" applyAlignment="1" applyProtection="1">
      <alignment horizontal="left" vertical="center" wrapText="1"/>
    </xf>
    <xf numFmtId="0" fontId="2" fillId="35" borderId="25" xfId="2" applyFont="1" applyFill="1" applyBorder="1" applyAlignment="1" applyProtection="1">
      <alignment horizontal="left" vertical="center" wrapText="1"/>
    </xf>
    <xf numFmtId="0" fontId="2" fillId="35" borderId="6" xfId="2" applyFont="1" applyFill="1" applyBorder="1" applyAlignment="1" applyProtection="1">
      <alignment horizontal="left" vertical="center" wrapText="1"/>
    </xf>
    <xf numFmtId="0" fontId="36" fillId="36" borderId="33" xfId="0" applyFont="1" applyFill="1" applyBorder="1" applyAlignment="1" applyProtection="1">
      <alignment horizontal="center" vertical="center" wrapText="1"/>
    </xf>
    <xf numFmtId="0" fontId="7" fillId="37" borderId="111" xfId="2" applyFont="1" applyFill="1" applyBorder="1" applyAlignment="1" applyProtection="1">
      <alignment horizontal="center" vertical="center" wrapText="1"/>
    </xf>
    <xf numFmtId="0" fontId="1" fillId="19" borderId="6" xfId="1" applyFill="1" applyBorder="1" applyAlignment="1" applyProtection="1">
      <alignment horizontal="center" vertical="center" wrapText="1"/>
    </xf>
    <xf numFmtId="0" fontId="1" fillId="0" borderId="59" xfId="4" applyBorder="1" applyAlignment="1" applyProtection="1">
      <alignment horizontal="center" vertical="center" wrapText="1"/>
    </xf>
    <xf numFmtId="0" fontId="1" fillId="0" borderId="100" xfId="2" applyBorder="1" applyAlignment="1" applyProtection="1">
      <alignment horizontal="center" vertical="center" wrapText="1"/>
    </xf>
    <xf numFmtId="0" fontId="1" fillId="0" borderId="101" xfId="2" applyBorder="1" applyAlignment="1" applyProtection="1">
      <alignment horizontal="center" vertical="center" wrapText="1"/>
    </xf>
    <xf numFmtId="0" fontId="7" fillId="19" borderId="27" xfId="2" applyFont="1" applyFill="1" applyBorder="1" applyAlignment="1" applyProtection="1">
      <alignment horizontal="left" vertical="center" wrapText="1"/>
    </xf>
    <xf numFmtId="0" fontId="1" fillId="19" borderId="12" xfId="2" applyFill="1" applyBorder="1" applyAlignment="1" applyProtection="1">
      <alignment horizontal="left" vertical="center" wrapText="1"/>
    </xf>
    <xf numFmtId="0" fontId="1" fillId="19" borderId="18" xfId="2" applyFill="1" applyBorder="1" applyAlignment="1" applyProtection="1">
      <alignment horizontal="left" vertical="center" wrapText="1"/>
    </xf>
    <xf numFmtId="0" fontId="32" fillId="0" borderId="27" xfId="2" applyFont="1" applyBorder="1" applyAlignment="1" applyProtection="1">
      <alignment horizontal="left" vertical="center" wrapText="1"/>
    </xf>
    <xf numFmtId="0" fontId="7" fillId="0" borderId="27" xfId="2" applyFont="1" applyBorder="1" applyAlignment="1" applyProtection="1">
      <alignment vertical="center" wrapText="1"/>
    </xf>
    <xf numFmtId="0" fontId="1" fillId="36" borderId="27" xfId="4" applyFill="1" applyBorder="1" applyAlignment="1" applyProtection="1">
      <alignment horizontal="center" vertical="center" wrapText="1"/>
    </xf>
    <xf numFmtId="0" fontId="1" fillId="36" borderId="25" xfId="4" applyFill="1" applyBorder="1" applyAlignment="1" applyProtection="1">
      <alignment horizontal="center" vertical="center" wrapText="1"/>
    </xf>
    <xf numFmtId="0" fontId="1" fillId="36" borderId="5" xfId="4" applyFill="1" applyBorder="1" applyAlignment="1" applyProtection="1">
      <alignment horizontal="center" vertical="center" wrapText="1"/>
    </xf>
    <xf numFmtId="0" fontId="1" fillId="36" borderId="7" xfId="4" applyFill="1" applyBorder="1" applyAlignment="1" applyProtection="1">
      <alignment horizontal="center" vertical="center" wrapText="1"/>
    </xf>
    <xf numFmtId="0" fontId="3" fillId="0" borderId="20" xfId="0" applyFont="1" applyBorder="1" applyAlignment="1" applyProtection="1">
      <alignment horizontal="left" vertical="center" wrapText="1"/>
    </xf>
    <xf numFmtId="0" fontId="3" fillId="0" borderId="55" xfId="0" applyFont="1" applyBorder="1" applyAlignment="1" applyProtection="1">
      <alignment horizontal="left" vertical="center" wrapText="1"/>
    </xf>
    <xf numFmtId="0" fontId="18" fillId="0" borderId="10" xfId="0" applyFont="1" applyBorder="1" applyAlignment="1">
      <alignment horizontal="right" vertical="center"/>
    </xf>
    <xf numFmtId="0" fontId="5" fillId="16" borderId="10" xfId="0" applyFont="1" applyFill="1" applyBorder="1" applyAlignment="1">
      <alignment horizontal="center" vertical="center" wrapText="1"/>
    </xf>
    <xf numFmtId="0" fontId="16" fillId="0" borderId="23" xfId="0" applyFont="1" applyBorder="1" applyAlignment="1">
      <alignment horizontal="center" vertical="center" wrapText="1"/>
    </xf>
    <xf numFmtId="0" fontId="19" fillId="16" borderId="10" xfId="0" applyFont="1" applyFill="1" applyBorder="1" applyAlignment="1">
      <alignment horizontal="left" vertical="center" wrapText="1"/>
    </xf>
    <xf numFmtId="9" fontId="19" fillId="0" borderId="24" xfId="0" applyNumberFormat="1" applyFont="1" applyBorder="1" applyAlignment="1">
      <alignment horizontal="center" vertical="center" wrapText="1"/>
    </xf>
    <xf numFmtId="9" fontId="19" fillId="0" borderId="33"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0" fontId="19" fillId="16" borderId="20" xfId="0" applyFont="1" applyFill="1" applyBorder="1" applyAlignment="1">
      <alignment horizontal="left" vertical="center" wrapText="1"/>
    </xf>
    <xf numFmtId="0" fontId="19" fillId="16" borderId="82" xfId="0" applyFont="1" applyFill="1" applyBorder="1" applyAlignment="1">
      <alignment horizontal="left" vertical="center" wrapText="1"/>
    </xf>
    <xf numFmtId="0" fontId="19" fillId="16" borderId="54" xfId="0" applyFont="1" applyFill="1" applyBorder="1" applyAlignment="1">
      <alignment horizontal="left" vertical="center" wrapText="1"/>
    </xf>
    <xf numFmtId="0" fontId="19" fillId="16" borderId="55" xfId="0" applyFont="1" applyFill="1" applyBorder="1" applyAlignment="1">
      <alignment horizontal="left" vertical="center" wrapText="1"/>
    </xf>
    <xf numFmtId="0" fontId="19" fillId="16" borderId="23" xfId="0" applyFont="1" applyFill="1" applyBorder="1" applyAlignment="1">
      <alignment horizontal="left" vertical="center" wrapText="1"/>
    </xf>
    <xf numFmtId="0" fontId="19" fillId="16" borderId="56" xfId="0" applyFont="1" applyFill="1" applyBorder="1" applyAlignment="1">
      <alignment horizontal="left" vertical="center" wrapText="1"/>
    </xf>
    <xf numFmtId="0" fontId="5" fillId="3" borderId="24"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19" fillId="3" borderId="10" xfId="0" applyFont="1" applyFill="1" applyBorder="1" applyAlignment="1">
      <alignment horizontal="center" vertical="center" wrapText="1"/>
    </xf>
    <xf numFmtId="16" fontId="28" fillId="31" borderId="118" xfId="0" applyNumberFormat="1" applyFont="1" applyFill="1" applyBorder="1" applyAlignment="1">
      <alignment vertical="center" wrapText="1"/>
    </xf>
    <xf numFmtId="16" fontId="28" fillId="31" borderId="119" xfId="0" applyNumberFormat="1" applyFont="1" applyFill="1" applyBorder="1" applyAlignment="1">
      <alignment vertical="center" wrapText="1"/>
    </xf>
    <xf numFmtId="16" fontId="28" fillId="31" borderId="120" xfId="0" applyNumberFormat="1" applyFont="1" applyFill="1" applyBorder="1" applyAlignment="1">
      <alignment vertical="center" wrapText="1"/>
    </xf>
  </cellXfs>
  <cellStyles count="12">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4" xfId="5" xr:uid="{00000000-0005-0000-0000-000005000000}"/>
    <cellStyle name="Normal 4 2" xfId="6" xr:uid="{00000000-0005-0000-0000-000006000000}"/>
    <cellStyle name="Normal 5" xfId="7" xr:uid="{00000000-0005-0000-0000-000007000000}"/>
    <cellStyle name="Porcentaje" xfId="8" builtinId="5"/>
    <cellStyle name="Porcentaje 2" xfId="9" xr:uid="{00000000-0005-0000-0000-000009000000}"/>
    <cellStyle name="Porcentaje 3" xfId="10" xr:uid="{00000000-0005-0000-0000-00000A000000}"/>
    <cellStyle name="Porcentual 2" xfId="11" xr:uid="{00000000-0005-0000-0000-00000B000000}"/>
  </cellStyles>
  <dxfs count="3354">
    <dxf>
      <font>
        <color auto="1"/>
      </font>
      <fill>
        <patternFill>
          <fgColor indexed="64"/>
          <bgColor rgb="FFD0506B"/>
        </patternFill>
      </fill>
    </dxf>
    <dxf>
      <fill>
        <patternFill>
          <bgColor theme="9" tint="0.39994506668294322"/>
        </patternFill>
      </fill>
    </dxf>
    <dxf>
      <fill>
        <patternFill>
          <bgColor rgb="FFFF7C80"/>
        </patternFill>
      </fill>
    </dxf>
    <dxf>
      <fill>
        <patternFill>
          <bgColor theme="9" tint="0.3999450666829432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color auto="1"/>
      </font>
      <fill>
        <patternFill>
          <bgColor rgb="FFFF9999"/>
        </patternFill>
      </fill>
    </dxf>
    <dxf>
      <fill>
        <patternFill>
          <bgColor rgb="FFFF66FF"/>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ill>
        <patternFill>
          <bgColor rgb="FFFF66FF"/>
        </patternFill>
      </fill>
    </dxf>
    <dxf>
      <fill>
        <patternFill>
          <bgColor theme="9" tint="0.39994506668294322"/>
        </patternFill>
      </fill>
    </dxf>
    <dxf>
      <fill>
        <patternFill>
          <bgColor theme="5" tint="0.79998168889431442"/>
        </patternFill>
      </fill>
    </dxf>
    <dxf>
      <fill>
        <patternFill>
          <bgColor theme="9" tint="0.59996337778862885"/>
        </patternFill>
      </fill>
    </dxf>
    <dxf>
      <fill>
        <patternFill>
          <bgColor rgb="FFFF99CC"/>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
      <font>
        <b val="0"/>
        <condense val="0"/>
        <extend val="0"/>
        <sz val="11"/>
        <color indexed="17"/>
      </font>
      <fill>
        <patternFill patternType="solid">
          <fgColor indexed="27"/>
          <bgColor indexed="42"/>
        </patternFill>
      </fill>
    </dxf>
    <dxf>
      <font>
        <b val="0"/>
        <condense val="0"/>
        <extend val="0"/>
        <sz val="11"/>
        <color indexed="20"/>
      </font>
      <fill>
        <patternFill patternType="solid">
          <fgColor indexed="29"/>
          <bgColor indexed="45"/>
        </patternFill>
      </fill>
    </dxf>
    <dxf>
      <font>
        <b val="0"/>
        <condense val="0"/>
        <extend val="0"/>
        <sz val="11"/>
        <color indexed="17"/>
      </font>
      <fill>
        <patternFill patternType="solid">
          <fgColor indexed="27"/>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4F81BD"/>
      <rgbColor rgb="00C0C0C0"/>
      <rgbColor rgb="00808080"/>
      <rgbColor rgb="0093A9C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6F9FC"/>
      <rgbColor rgb="00CCFFCC"/>
      <rgbColor rgb="00FFFF99"/>
      <rgbColor rgb="0099CCFF"/>
      <rgbColor rgb="00FF99CC"/>
      <rgbColor rgb="0091C3D5"/>
      <rgbColor rgb="00FFCC99"/>
      <rgbColor rgb="004572A7"/>
      <rgbColor rgb="0033CCCC"/>
      <rgbColor rgb="009BBB59"/>
      <rgbColor rgb="00CAD9EB"/>
      <rgbColor rgb="00FF9900"/>
      <rgbColor rgb="00FF6600"/>
      <rgbColor rgb="00666699"/>
      <rgbColor rgb="00969696"/>
      <rgbColor rgb="00003366"/>
      <rgbColor rgb="004198AF"/>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s-CO" sz="1680" b="0" i="0" u="none" strike="noStrike" baseline="0">
                <a:solidFill>
                  <a:srgbClr val="000000"/>
                </a:solidFill>
                <a:latin typeface="Calibri"/>
                <a:cs typeface="Calibri"/>
              </a:rPr>
              <a:t>Cumplimiento plan de Trabajo SG-SST</a:t>
            </a:r>
          </a:p>
          <a:p>
            <a:pPr>
              <a:defRPr sz="1400" b="0" i="0" u="none" strike="noStrike" baseline="0">
                <a:solidFill>
                  <a:srgbClr val="000000"/>
                </a:solidFill>
                <a:latin typeface="Calibri"/>
                <a:ea typeface="Calibri"/>
                <a:cs typeface="Calibri"/>
              </a:defRPr>
            </a:pPr>
            <a:r>
              <a:rPr lang="es-CO" sz="1680" b="0" i="0" u="none" strike="noStrike" baseline="0">
                <a:solidFill>
                  <a:srgbClr val="000000"/>
                </a:solidFill>
                <a:latin typeface="Calibri"/>
                <a:cs typeface="Calibri"/>
              </a:rPr>
              <a:t>Programado Vs Ejecutado  </a:t>
            </a:r>
          </a:p>
        </c:rich>
      </c:tx>
      <c:overlay val="0"/>
      <c:spPr>
        <a:noFill/>
        <a:ln w="25400">
          <a:noFill/>
        </a:ln>
      </c:spPr>
    </c:title>
    <c:autoTitleDeleted val="0"/>
    <c:plotArea>
      <c:layout/>
      <c:barChart>
        <c:barDir val="col"/>
        <c:grouping val="clustered"/>
        <c:varyColors val="0"/>
        <c:ser>
          <c:idx val="0"/>
          <c:order val="0"/>
          <c:tx>
            <c:strRef>
              <c:f>'2024'!$C$3</c:f>
              <c:strCache>
                <c:ptCount val="1"/>
                <c:pt idx="0">
                  <c:v>ACTIVIDADES PROGRAMADAS</c:v>
                </c:pt>
              </c:strCache>
            </c:strRef>
          </c:tx>
          <c:spPr>
            <a:solidFill>
              <a:srgbClr val="5B9BD5"/>
            </a:solidFill>
          </c:spPr>
          <c:invertIfNegative val="0"/>
          <c:dLbls>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'2024'!$D$2:$O$2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'2024'!$D$3:$O$3</c:f>
              <c:numCache>
                <c:formatCode>General</c:formatCode>
                <c:ptCount val="12"/>
                <c:pt idx="0">
                  <c:v>55</c:v>
                </c:pt>
                <c:pt idx="1">
                  <c:v>92</c:v>
                </c:pt>
                <c:pt idx="2">
                  <c:v>89</c:v>
                </c:pt>
                <c:pt idx="3">
                  <c:v>79</c:v>
                </c:pt>
                <c:pt idx="4">
                  <c:v>71</c:v>
                </c:pt>
                <c:pt idx="5">
                  <c:v>91</c:v>
                </c:pt>
                <c:pt idx="6">
                  <c:v>89</c:v>
                </c:pt>
                <c:pt idx="7">
                  <c:v>62</c:v>
                </c:pt>
                <c:pt idx="8">
                  <c:v>83</c:v>
                </c:pt>
                <c:pt idx="9">
                  <c:v>69</c:v>
                </c:pt>
                <c:pt idx="10">
                  <c:v>68</c:v>
                </c:pt>
                <c:pt idx="11">
                  <c:v>103</c:v>
                </c:pt>
              </c:numCache>
            </c:numRef>
          </c:val>
          <c:extLst>
            <c:ext xmlns:c16="http://schemas.microsoft.com/office/drawing/2014/chart" uri="{C3380CC4-5D6E-409C-BE32-E72D297353CC}">
              <c16:uniqueId val="{00000000-6EC3-4ED5-A2CA-7EC0CE60E461}"/>
            </c:ext>
          </c:extLst>
        </c:ser>
        <c:ser>
          <c:idx val="1"/>
          <c:order val="1"/>
          <c:tx>
            <c:strRef>
              <c:f>'2024'!$C$4</c:f>
              <c:strCache>
                <c:ptCount val="1"/>
                <c:pt idx="0">
                  <c:v>ACTIVIDADES EJECUTADAS</c:v>
                </c:pt>
              </c:strCache>
            </c:strRef>
          </c:tx>
          <c:spPr>
            <a:solidFill>
              <a:srgbClr val="92D050"/>
            </a:solidFill>
            <a:ln>
              <a:solidFill>
                <a:srgbClr val="00B050"/>
              </a:solidFill>
            </a:ln>
          </c:spPr>
          <c:invertIfNegative val="0"/>
          <c:dLbls>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'2024'!$D$2:$O$2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'2024'!$D$4:$O$4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EC3-4ED5-A2CA-7EC0CE60E461}"/>
            </c:ext>
          </c:extLst>
        </c:ser>
        <c:dLbls>
          <c:showLegendKey val="0"/>
          <c:showVal val="0"/>
          <c:showCatName val="0"/>
          <c:showSerName val="0"/>
          <c:showPercent val="0"/>
          <c:showBubbleSize val="0"/>
        </c:dLbls>
        <c:gapWidth val="150"/>
        <c:axId val="477238800"/>
        <c:axId val="1"/>
      </c:barChart>
      <c:catAx>
        <c:axId val="477238800"/>
        <c:scaling>
          <c:orientation val="minMax"/>
        </c:scaling>
        <c:delete val="0"/>
        <c:axPos val="b"/>
        <c:numFmt formatCode="General" sourceLinked="1"/>
        <c:majorTickMark val="none"/>
        <c:minorTickMark val="none"/>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400" b="0" i="0" u="none" strike="noStrike" baseline="0">
                <a:solidFill>
                  <a:srgbClr val="000000"/>
                </a:solidFill>
                <a:latin typeface="Calibri"/>
                <a:ea typeface="Calibri"/>
                <a:cs typeface="Calibri"/>
              </a:defRPr>
            </a:pPr>
            <a:endParaRPr lang="es-CO"/>
          </a:p>
        </c:txPr>
        <c:crossAx val="477238800"/>
        <c:crosses val="autoZero"/>
        <c:crossBetween val="between"/>
        <c:majorUnit val="10"/>
      </c:valAx>
      <c:dTable>
        <c:showHorzBorder val="1"/>
        <c:showVertBorder val="1"/>
        <c:showOutline val="1"/>
        <c:showKeys val="1"/>
        <c:spPr>
          <a:ln>
            <a:solidFill>
              <a:srgbClr val="FFFFFF"/>
            </a:solidFill>
            <a:prstDash val="solid"/>
          </a:ln>
        </c:spPr>
        <c:txPr>
          <a:bodyPr/>
          <a:lstStyle/>
          <a:p>
            <a:pPr rtl="0">
              <a:defRPr sz="1400" b="0" i="0" u="none" strike="noStrike" baseline="0">
                <a:solidFill>
                  <a:srgbClr val="000000"/>
                </a:solidFill>
                <a:latin typeface="Calibri"/>
                <a:ea typeface="Calibri"/>
                <a:cs typeface="Calibri"/>
              </a:defRPr>
            </a:pPr>
            <a:endParaRPr lang="es-CO"/>
          </a:p>
        </c:txPr>
      </c:dTable>
      <c:spPr>
        <a:noFill/>
        <a:ln w="25400">
          <a:noFill/>
        </a:ln>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4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000" b="1" i="0" u="none" strike="noStrike" baseline="0">
                <a:solidFill>
                  <a:srgbClr val="000000"/>
                </a:solidFill>
                <a:latin typeface="Calibri"/>
                <a:cs typeface="Calibri"/>
              </a:rPr>
              <a:t>CUMLIMIENTO PLAN DE TRABAJO SG-SST  </a:t>
            </a:r>
          </a:p>
          <a:p>
            <a:pPr>
              <a:defRPr sz="1000" b="0" i="0" u="none" strike="noStrike" baseline="0">
                <a:solidFill>
                  <a:srgbClr val="000000"/>
                </a:solidFill>
                <a:latin typeface="Calibri"/>
                <a:ea typeface="Calibri"/>
                <a:cs typeface="Calibri"/>
              </a:defRPr>
            </a:pPr>
            <a:r>
              <a:rPr lang="es-CO" sz="1000" b="1" i="0" u="none" strike="noStrike" baseline="0">
                <a:solidFill>
                  <a:srgbClr val="000000"/>
                </a:solidFill>
                <a:latin typeface="Calibri"/>
                <a:cs typeface="Calibri"/>
              </a:rPr>
              <a:t>POR LINEAS DE INTERVENCIÓN</a:t>
            </a:r>
          </a:p>
        </c:rich>
      </c:tx>
      <c:layout>
        <c:manualLayout>
          <c:xMode val="edge"/>
          <c:yMode val="edge"/>
          <c:x val="6.3886244988607191E-3"/>
          <c:y val="0"/>
        </c:manualLayout>
      </c:layout>
      <c:overlay val="0"/>
      <c:spPr>
        <a:noFill/>
        <a:ln w="25400">
          <a:noFill/>
        </a:ln>
      </c:spPr>
    </c:title>
    <c:autoTitleDeleted val="0"/>
    <c:plotArea>
      <c:layout/>
      <c:radarChart>
        <c:radarStyle val="marker"/>
        <c:varyColors val="0"/>
        <c:ser>
          <c:idx val="0"/>
          <c:order val="0"/>
          <c:tx>
            <c:strRef>
              <c:f>'2024'!$D$38</c:f>
              <c:strCache>
                <c:ptCount val="1"/>
                <c:pt idx="0">
                  <c:v>1ER TRIMESTRE </c:v>
                </c:pt>
              </c:strCache>
            </c:strRef>
          </c:tx>
          <c:spPr>
            <a:ln w="28575" cap="rnd">
              <a:solidFill>
                <a:schemeClr val="accent1"/>
              </a:solidFill>
              <a:round/>
            </a:ln>
            <a:effectLst/>
          </c:spPr>
          <c:marker>
            <c:symbol val="none"/>
          </c:marker>
          <c:dLbls>
            <c:dLbl>
              <c:idx val="0"/>
              <c:layout>
                <c:manualLayout>
                  <c:x val="4.7222222222222221E-2"/>
                  <c:y val="4.9192932486250833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76-4160-B603-B3950CD40628}"/>
                </c:ext>
              </c:extLst>
            </c:dLbl>
            <c:dLbl>
              <c:idx val="2"/>
              <c:layout>
                <c:manualLayout>
                  <c:x val="0"/>
                  <c:y val="-3.6894699364688123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76-4160-B603-B3950CD40628}"/>
                </c:ext>
              </c:extLst>
            </c:dLbl>
            <c:dLbl>
              <c:idx val="3"/>
              <c:layout>
                <c:manualLayout>
                  <c:x val="8.8888888888888892E-2"/>
                  <c:y val="-8.1988220810418812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76-4160-B603-B3950CD40628}"/>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'2024'!$C$39:$C$42</c:f>
              <c:strCache>
                <c:ptCount val="4"/>
                <c:pt idx="0">
                  <c:v>GESTIÓN INTEGRAL DEL SGSST </c:v>
                </c:pt>
                <c:pt idx="1">
                  <c:v>GESTION DE PELIGROS Y RIESGOS </c:v>
                </c:pt>
                <c:pt idx="2">
                  <c:v>GESTIÓN  DE SALUD </c:v>
                </c:pt>
                <c:pt idx="3">
                  <c:v>GESTION DE AMENAZAS </c:v>
                </c:pt>
              </c:strCache>
            </c:strRef>
          </c:cat>
          <c:val>
            <c:numRef>
              <c:f>'2024'!$D$39:$D$42</c:f>
              <c:numCache>
                <c:formatCode>0%</c:formatCode>
                <c:ptCount val="4"/>
                <c:pt idx="0">
                  <c:v>0</c:v>
                </c:pt>
                <c:pt idx="1">
                  <c:v>0</c:v>
                </c:pt>
                <c:pt idx="2">
                  <c:v>0</c:v>
                </c:pt>
                <c:pt idx="3">
                  <c:v>0</c:v>
                </c:pt>
              </c:numCache>
            </c:numRef>
          </c:val>
          <c:extLst>
            <c:ext xmlns:c16="http://schemas.microsoft.com/office/drawing/2014/chart" uri="{C3380CC4-5D6E-409C-BE32-E72D297353CC}">
              <c16:uniqueId val="{00000003-2776-4160-B603-B3950CD40628}"/>
            </c:ext>
          </c:extLst>
        </c:ser>
        <c:dLbls>
          <c:showLegendKey val="0"/>
          <c:showVal val="0"/>
          <c:showCatName val="0"/>
          <c:showSerName val="0"/>
          <c:showPercent val="0"/>
          <c:showBubbleSize val="0"/>
        </c:dLbls>
        <c:axId val="477624440"/>
        <c:axId val="1"/>
      </c:radarChart>
      <c:catAx>
        <c:axId val="47762444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0"/>
        <c:lblAlgn val="ctr"/>
        <c:lblOffset val="100"/>
        <c:noMultiLvlLbl val="0"/>
      </c:catAx>
      <c:valAx>
        <c:axId val="1"/>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477624440"/>
        <c:crosses val="autoZero"/>
        <c:crossBetween val="between"/>
      </c:valAx>
      <c:spPr>
        <a:noFill/>
        <a:ln w="25400">
          <a:noFill/>
        </a:ln>
      </c:spPr>
    </c:plotArea>
    <c:plotVisOnly val="1"/>
    <c:dispBlanksAs val="gap"/>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000" b="1" i="0" u="none" strike="noStrike" baseline="0">
                <a:solidFill>
                  <a:srgbClr val="000000"/>
                </a:solidFill>
                <a:latin typeface="Calibri"/>
                <a:cs typeface="Calibri"/>
              </a:rPr>
              <a:t>CUMLIMIENTO PLAN DE TRABAJO SG-SST  </a:t>
            </a:r>
          </a:p>
          <a:p>
            <a:pPr>
              <a:defRPr sz="1000" b="0" i="0" u="none" strike="noStrike" baseline="0">
                <a:solidFill>
                  <a:srgbClr val="000000"/>
                </a:solidFill>
                <a:latin typeface="Calibri"/>
                <a:ea typeface="Calibri"/>
                <a:cs typeface="Calibri"/>
              </a:defRPr>
            </a:pPr>
            <a:r>
              <a:rPr lang="es-CO" sz="1000" b="1" i="0" u="none" strike="noStrike" baseline="0">
                <a:solidFill>
                  <a:srgbClr val="000000"/>
                </a:solidFill>
                <a:latin typeface="Calibri"/>
                <a:cs typeface="Calibri"/>
              </a:rPr>
              <a:t>POR LINEAS DE INTERVENCIÓN</a:t>
            </a:r>
          </a:p>
        </c:rich>
      </c:tx>
      <c:layout>
        <c:manualLayout>
          <c:xMode val="edge"/>
          <c:yMode val="edge"/>
          <c:x val="6.3892013498312713E-3"/>
          <c:y val="0"/>
        </c:manualLayout>
      </c:layout>
      <c:overlay val="0"/>
      <c:spPr>
        <a:noFill/>
        <a:ln w="25400">
          <a:noFill/>
        </a:ln>
      </c:spPr>
    </c:title>
    <c:autoTitleDeleted val="0"/>
    <c:plotArea>
      <c:layout/>
      <c:radarChart>
        <c:radarStyle val="marker"/>
        <c:varyColors val="0"/>
        <c:ser>
          <c:idx val="0"/>
          <c:order val="0"/>
          <c:tx>
            <c:strRef>
              <c:f>'2024'!$E$38</c:f>
              <c:strCache>
                <c:ptCount val="1"/>
                <c:pt idx="0">
                  <c:v>2do TRIMESTRE </c:v>
                </c:pt>
              </c:strCache>
            </c:strRef>
          </c:tx>
          <c:spPr>
            <a:ln w="28575" cap="rnd">
              <a:solidFill>
                <a:schemeClr val="accent1"/>
              </a:solidFill>
              <a:round/>
            </a:ln>
            <a:effectLst/>
          </c:spPr>
          <c:marker>
            <c:symbol val="none"/>
          </c:marker>
          <c:dLbls>
            <c:dLbl>
              <c:idx val="0"/>
              <c:layout>
                <c:manualLayout>
                  <c:x val="4.7222222222222221E-2"/>
                  <c:y val="4.9192932486250833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73-498A-9326-ED58252C6298}"/>
                </c:ext>
              </c:extLst>
            </c:dLbl>
            <c:dLbl>
              <c:idx val="2"/>
              <c:layout>
                <c:manualLayout>
                  <c:x val="0"/>
                  <c:y val="-3.6894699364688123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73-498A-9326-ED58252C6298}"/>
                </c:ext>
              </c:extLst>
            </c:dLbl>
            <c:dLbl>
              <c:idx val="3"/>
              <c:layout>
                <c:manualLayout>
                  <c:x val="8.8888888888888892E-2"/>
                  <c:y val="-8.1988220810418812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73-498A-9326-ED58252C6298}"/>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'2024'!$C$39:$C$42</c:f>
              <c:strCache>
                <c:ptCount val="4"/>
                <c:pt idx="0">
                  <c:v>GESTIÓN INTEGRAL DEL SGSST </c:v>
                </c:pt>
                <c:pt idx="1">
                  <c:v>GESTION DE PELIGROS Y RIESGOS </c:v>
                </c:pt>
                <c:pt idx="2">
                  <c:v>GESTIÓN  DE SALUD </c:v>
                </c:pt>
                <c:pt idx="3">
                  <c:v>GESTION DE AMENAZAS </c:v>
                </c:pt>
              </c:strCache>
            </c:strRef>
          </c:cat>
          <c:val>
            <c:numRef>
              <c:f>'2024'!$E$39:$E$42</c:f>
              <c:numCache>
                <c:formatCode>0%</c:formatCode>
                <c:ptCount val="4"/>
                <c:pt idx="0">
                  <c:v>0</c:v>
                </c:pt>
                <c:pt idx="1">
                  <c:v>0</c:v>
                </c:pt>
                <c:pt idx="2">
                  <c:v>0</c:v>
                </c:pt>
                <c:pt idx="3">
                  <c:v>0</c:v>
                </c:pt>
              </c:numCache>
            </c:numRef>
          </c:val>
          <c:extLst>
            <c:ext xmlns:c16="http://schemas.microsoft.com/office/drawing/2014/chart" uri="{C3380CC4-5D6E-409C-BE32-E72D297353CC}">
              <c16:uniqueId val="{00000003-6573-498A-9326-ED58252C6298}"/>
            </c:ext>
          </c:extLst>
        </c:ser>
        <c:dLbls>
          <c:showLegendKey val="0"/>
          <c:showVal val="0"/>
          <c:showCatName val="0"/>
          <c:showSerName val="0"/>
          <c:showPercent val="0"/>
          <c:showBubbleSize val="0"/>
        </c:dLbls>
        <c:axId val="477620504"/>
        <c:axId val="1"/>
      </c:radarChart>
      <c:catAx>
        <c:axId val="47762050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0"/>
        <c:lblAlgn val="ctr"/>
        <c:lblOffset val="100"/>
        <c:noMultiLvlLbl val="0"/>
      </c:catAx>
      <c:valAx>
        <c:axId val="1"/>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477620504"/>
        <c:crosses val="autoZero"/>
        <c:crossBetween val="between"/>
      </c:valAx>
      <c:spPr>
        <a:noFill/>
        <a:ln w="25400">
          <a:noFill/>
        </a:ln>
      </c:spPr>
    </c:plotArea>
    <c:plotVisOnly val="1"/>
    <c:dispBlanksAs val="gap"/>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b="0" i="0" u="none" strike="noStrike" baseline="0">
                <a:solidFill>
                  <a:srgbClr val="000000"/>
                </a:solidFill>
                <a:latin typeface="Calibri"/>
                <a:ea typeface="Calibri"/>
                <a:cs typeface="Calibri"/>
              </a:defRPr>
            </a:pPr>
            <a:r>
              <a:rPr lang="es-CO"/>
              <a:t>% Cumplimiento plan de Trabajo SG-SST </a:t>
            </a:r>
          </a:p>
        </c:rich>
      </c:tx>
      <c:overlay val="0"/>
      <c:spPr>
        <a:noFill/>
        <a:ln w="25400">
          <a:noFill/>
        </a:ln>
      </c:spPr>
    </c:title>
    <c:autoTitleDeleted val="0"/>
    <c:plotArea>
      <c:layout/>
      <c:lineChart>
        <c:grouping val="standard"/>
        <c:varyColors val="0"/>
        <c:ser>
          <c:idx val="0"/>
          <c:order val="0"/>
          <c:tx>
            <c:strRef>
              <c:f>'2024'!$C$5</c:f>
              <c:strCache>
                <c:ptCount val="1"/>
                <c:pt idx="0">
                  <c:v>PORCENTAJE CUMPLIMIENTO</c:v>
                </c:pt>
              </c:strCache>
            </c:strRef>
          </c:tx>
          <c:spPr>
            <a:ln w="28575" cap="rnd" cmpd="sng">
              <a:solidFill>
                <a:srgbClr val="0070C0"/>
              </a:solidFill>
              <a:round/>
            </a:ln>
            <a:effectLst/>
          </c:spPr>
          <c:marker>
            <c:symbol val="none"/>
          </c:marker>
          <c:dLbls>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'2024'!$D$2:$O$2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'2024'!$D$5:$O$5</c:f>
              <c:numCache>
                <c:formatCode>0%</c:formatCode>
                <c:ptCount val="12"/>
                <c:pt idx="0">
                  <c:v>0</c:v>
                </c:pt>
                <c:pt idx="1">
                  <c:v>0</c:v>
                </c:pt>
                <c:pt idx="2">
                  <c:v>0</c:v>
                </c:pt>
                <c:pt idx="3">
                  <c:v>0</c:v>
                </c:pt>
                <c:pt idx="4">
                  <c:v>0</c:v>
                </c:pt>
                <c:pt idx="5">
                  <c:v>0</c:v>
                </c:pt>
                <c:pt idx="6">
                  <c:v>0</c:v>
                </c:pt>
                <c:pt idx="7">
                  <c:v>0</c:v>
                </c:pt>
                <c:pt idx="8" formatCode="0.0%">
                  <c:v>0</c:v>
                </c:pt>
                <c:pt idx="9">
                  <c:v>0</c:v>
                </c:pt>
                <c:pt idx="10">
                  <c:v>0</c:v>
                </c:pt>
                <c:pt idx="11">
                  <c:v>0</c:v>
                </c:pt>
              </c:numCache>
            </c:numRef>
          </c:val>
          <c:smooth val="0"/>
          <c:extLst>
            <c:ext xmlns:c16="http://schemas.microsoft.com/office/drawing/2014/chart" uri="{C3380CC4-5D6E-409C-BE32-E72D297353CC}">
              <c16:uniqueId val="{00000000-24AE-4259-BD6C-702B4ECF820E}"/>
            </c:ext>
          </c:extLst>
        </c:ser>
        <c:ser>
          <c:idx val="1"/>
          <c:order val="1"/>
          <c:tx>
            <c:v>META</c:v>
          </c:tx>
          <c:marker>
            <c:symbol val="none"/>
          </c:marker>
          <c:cat>
            <c:strRef>
              <c:f>'2024'!$D$2:$O$2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'2024'!$D$6:$O$6</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c:ext xmlns:c16="http://schemas.microsoft.com/office/drawing/2014/chart" uri="{C3380CC4-5D6E-409C-BE32-E72D297353CC}">
              <c16:uniqueId val="{00000001-24AE-4259-BD6C-702B4ECF820E}"/>
            </c:ext>
          </c:extLst>
        </c:ser>
        <c:dLbls>
          <c:showLegendKey val="0"/>
          <c:showVal val="0"/>
          <c:showCatName val="0"/>
          <c:showSerName val="0"/>
          <c:showPercent val="0"/>
          <c:showBubbleSize val="0"/>
        </c:dLbls>
        <c:smooth val="0"/>
        <c:axId val="477620832"/>
        <c:axId val="1"/>
      </c:lineChart>
      <c:catAx>
        <c:axId val="477620832"/>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400" b="0" i="0" u="none" strike="noStrike" baseline="0">
                <a:solidFill>
                  <a:srgbClr val="000000"/>
                </a:solidFill>
                <a:latin typeface="Calibri"/>
                <a:ea typeface="Calibri"/>
                <a:cs typeface="Calibri"/>
              </a:defRPr>
            </a:pPr>
            <a:endParaRPr lang="es-CO"/>
          </a:p>
        </c:txPr>
        <c:crossAx val="1"/>
        <c:crosses val="max"/>
        <c:auto val="1"/>
        <c:lblAlgn val="ctr"/>
        <c:lblOffset val="100"/>
        <c:noMultiLvlLbl val="0"/>
      </c:catAx>
      <c:valAx>
        <c:axId val="1"/>
        <c:scaling>
          <c:orientation val="minMax"/>
          <c:max val="1.2"/>
          <c:min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1400" b="0" i="0" u="none" strike="noStrike" baseline="0">
                <a:solidFill>
                  <a:srgbClr val="000000"/>
                </a:solidFill>
                <a:latin typeface="Calibri"/>
                <a:ea typeface="Calibri"/>
                <a:cs typeface="Calibri"/>
              </a:defRPr>
            </a:pPr>
            <a:endParaRPr lang="es-CO"/>
          </a:p>
        </c:txPr>
        <c:crossAx val="477620832"/>
        <c:crosses val="autoZero"/>
        <c:crossBetween val="between"/>
        <c:minorUnit val="0.1"/>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1400" b="0" i="0" u="none" strike="noStrike" baseline="0">
                <a:solidFill>
                  <a:srgbClr val="000000"/>
                </a:solidFill>
                <a:latin typeface="Calibri"/>
                <a:ea typeface="Calibri"/>
                <a:cs typeface="Calibri"/>
              </a:defRPr>
            </a:pPr>
            <a:endParaRPr lang="es-CO"/>
          </a:p>
        </c:txPr>
      </c:dTable>
      <c:spPr>
        <a:noFill/>
        <a:ln w="25400">
          <a:noFill/>
        </a:ln>
      </c:spPr>
    </c:plotArea>
    <c:plotVisOnly val="1"/>
    <c:dispBlanksAs val="zero"/>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4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600" b="0" i="0" u="none" strike="noStrike" baseline="0">
                <a:solidFill>
                  <a:srgbClr val="333333"/>
                </a:solidFill>
                <a:latin typeface="Calibri"/>
                <a:cs typeface="Calibri"/>
              </a:rPr>
              <a:t>% Cumplimiento Plan Trabajo SG-SST</a:t>
            </a:r>
            <a:endParaRPr lang="es-CO" sz="1200" b="0" i="0" u="none" strike="noStrike" baseline="0">
              <a:solidFill>
                <a:srgbClr val="333333"/>
              </a:solidFill>
              <a:latin typeface="Calibri"/>
              <a:cs typeface="Calibri"/>
            </a:endParaRPr>
          </a:p>
          <a:p>
            <a:pPr>
              <a:defRPr sz="1000" b="0" i="0" u="none" strike="noStrike" baseline="0">
                <a:solidFill>
                  <a:srgbClr val="000000"/>
                </a:solidFill>
                <a:latin typeface="Calibri"/>
                <a:ea typeface="Calibri"/>
                <a:cs typeface="Calibri"/>
              </a:defRPr>
            </a:pPr>
            <a:r>
              <a:rPr lang="es-CO" sz="1600" b="0" i="0" u="none" strike="noStrike" baseline="0">
                <a:solidFill>
                  <a:srgbClr val="333333"/>
                </a:solidFill>
                <a:latin typeface="Calibri"/>
                <a:cs typeface="Calibri"/>
              </a:rPr>
              <a:t>por Trimestre 2024</a:t>
            </a:r>
          </a:p>
        </c:rich>
      </c:tx>
      <c:overlay val="0"/>
      <c:spPr>
        <a:noFill/>
        <a:ln w="25400">
          <a:noFill/>
        </a:ln>
      </c:spPr>
    </c:title>
    <c:autoTitleDeleted val="0"/>
    <c:plotArea>
      <c:layout/>
      <c:lineChart>
        <c:grouping val="standard"/>
        <c:varyColors val="0"/>
        <c:ser>
          <c:idx val="0"/>
          <c:order val="0"/>
          <c:tx>
            <c:strRef>
              <c:f>'2024'!$C$47</c:f>
              <c:strCache>
                <c:ptCount val="1"/>
                <c:pt idx="0">
                  <c:v>% por Trimestre </c:v>
                </c:pt>
              </c:strCache>
            </c:strRef>
          </c:tx>
          <c:spPr>
            <a:ln w="28575" cap="rnd">
              <a:solidFill>
                <a:schemeClr val="accent1"/>
              </a:solidFill>
              <a:round/>
            </a:ln>
            <a:effectLst/>
          </c:spPr>
          <c:marker>
            <c:symbol val="none"/>
          </c:marker>
          <c:dLbls>
            <c:spPr>
              <a:noFill/>
              <a:ln w="25400">
                <a:noFill/>
              </a:ln>
            </c:spPr>
            <c:txPr>
              <a:bodyPr wrap="square" lIns="38100" tIns="19050" rIns="38100" bIns="19050" anchor="ctr">
                <a:spAutoFit/>
              </a:bodyPr>
              <a:lstStyle/>
              <a:p>
                <a:pPr>
                  <a:defRPr sz="1000" b="1" i="0" u="none" strike="noStrike" baseline="0">
                    <a:solidFill>
                      <a:srgbClr val="333333"/>
                    </a:solidFill>
                    <a:latin typeface="Calibri"/>
                    <a:ea typeface="Calibri"/>
                    <a:cs typeface="Calibri"/>
                  </a:defRPr>
                </a:pPr>
                <a:endParaRPr lang="es-C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'2024'!$D$38:$G$38</c:f>
              <c:strCache>
                <c:ptCount val="4"/>
                <c:pt idx="0">
                  <c:v>1ER TRIMESTRE </c:v>
                </c:pt>
                <c:pt idx="1">
                  <c:v>2do TRIMESTRE </c:v>
                </c:pt>
                <c:pt idx="2">
                  <c:v>3er TRIMESTRE </c:v>
                </c:pt>
                <c:pt idx="3">
                  <c:v>4to TRIMESTRE </c:v>
                </c:pt>
              </c:strCache>
            </c:strRef>
          </c:cat>
          <c:val>
            <c:numRef>
              <c:f>'2024'!$D$47:$G$47</c:f>
              <c:numCache>
                <c:formatCode>0</c:formatCode>
                <c:ptCount val="4"/>
                <c:pt idx="0">
                  <c:v>0</c:v>
                </c:pt>
                <c:pt idx="1">
                  <c:v>0</c:v>
                </c:pt>
                <c:pt idx="2" formatCode="0.0">
                  <c:v>0</c:v>
                </c:pt>
                <c:pt idx="3">
                  <c:v>0</c:v>
                </c:pt>
              </c:numCache>
            </c:numRef>
          </c:val>
          <c:smooth val="0"/>
          <c:extLst>
            <c:ext xmlns:c16="http://schemas.microsoft.com/office/drawing/2014/chart" uri="{C3380CC4-5D6E-409C-BE32-E72D297353CC}">
              <c16:uniqueId val="{00000000-E9EB-49BA-87E6-75FA3A7A6F7A}"/>
            </c:ext>
          </c:extLst>
        </c:ser>
        <c:ser>
          <c:idx val="1"/>
          <c:order val="1"/>
          <c:tx>
            <c:strRef>
              <c:f>'2024'!$C$48</c:f>
              <c:strCache>
                <c:ptCount val="1"/>
                <c:pt idx="0">
                  <c:v>META</c:v>
                </c:pt>
              </c:strCache>
            </c:strRef>
          </c:tx>
          <c:spPr>
            <a:ln w="28575" cap="rnd">
              <a:solidFill>
                <a:schemeClr val="accent2"/>
              </a:solidFill>
              <a:round/>
            </a:ln>
            <a:effectLst/>
          </c:spPr>
          <c:marker>
            <c:symbol val="none"/>
          </c:marker>
          <c:cat>
            <c:strRef>
              <c:f>'2024'!$D$38:$G$38</c:f>
              <c:strCache>
                <c:ptCount val="4"/>
                <c:pt idx="0">
                  <c:v>1ER TRIMESTRE </c:v>
                </c:pt>
                <c:pt idx="1">
                  <c:v>2do TRIMESTRE </c:v>
                </c:pt>
                <c:pt idx="2">
                  <c:v>3er TRIMESTRE </c:v>
                </c:pt>
                <c:pt idx="3">
                  <c:v>4to TRIMESTRE </c:v>
                </c:pt>
              </c:strCache>
            </c:strRef>
          </c:cat>
          <c:val>
            <c:numRef>
              <c:f>'2024'!$D$48:$G$48</c:f>
              <c:numCache>
                <c:formatCode>0%</c:formatCode>
                <c:ptCount val="4"/>
                <c:pt idx="0">
                  <c:v>0.95</c:v>
                </c:pt>
                <c:pt idx="1">
                  <c:v>0.95</c:v>
                </c:pt>
                <c:pt idx="2">
                  <c:v>0.95</c:v>
                </c:pt>
                <c:pt idx="3">
                  <c:v>0.95</c:v>
                </c:pt>
              </c:numCache>
            </c:numRef>
          </c:val>
          <c:smooth val="0"/>
          <c:extLst>
            <c:ext xmlns:c16="http://schemas.microsoft.com/office/drawing/2014/chart" uri="{C3380CC4-5D6E-409C-BE32-E72D297353CC}">
              <c16:uniqueId val="{00000001-E9EB-49BA-87E6-75FA3A7A6F7A}"/>
            </c:ext>
          </c:extLst>
        </c:ser>
        <c:dLbls>
          <c:showLegendKey val="0"/>
          <c:showVal val="0"/>
          <c:showCatName val="0"/>
          <c:showSerName val="0"/>
          <c:showPercent val="0"/>
          <c:showBubbleSize val="0"/>
        </c:dLbls>
        <c:smooth val="0"/>
        <c:axId val="477611648"/>
        <c:axId val="1"/>
      </c:lineChart>
      <c:catAx>
        <c:axId val="477611648"/>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max"/>
        <c:auto val="0"/>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CO"/>
          </a:p>
        </c:txPr>
        <c:crossAx val="477611648"/>
        <c:crosses val="autoZero"/>
        <c:crossBetween val="between"/>
        <c:minorUnit val="10"/>
      </c:valAx>
      <c:spPr>
        <a:noFill/>
        <a:ln w="25400">
          <a:noFill/>
        </a:ln>
      </c:spPr>
    </c:plotArea>
    <c:legend>
      <c:legendPos val="b"/>
      <c:overlay val="0"/>
      <c:spPr>
        <a:noFill/>
        <a:ln w="25400">
          <a:noFill/>
        </a:ln>
      </c:spPr>
      <c:txPr>
        <a:bodyPr/>
        <a:lstStyle/>
        <a:p>
          <a:pPr>
            <a:defRPr sz="4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122465</xdr:colOff>
      <xdr:row>0</xdr:row>
      <xdr:rowOff>68036</xdr:rowOff>
    </xdr:from>
    <xdr:to>
      <xdr:col>1</xdr:col>
      <xdr:colOff>489858</xdr:colOff>
      <xdr:row>1</xdr:row>
      <xdr:rowOff>409524</xdr:rowOff>
    </xdr:to>
    <xdr:pic>
      <xdr:nvPicPr>
        <xdr:cNvPr id="2" name="Imagen 1">
          <a:extLst>
            <a:ext uri="{FF2B5EF4-FFF2-40B4-BE49-F238E27FC236}">
              <a16:creationId xmlns:a16="http://schemas.microsoft.com/office/drawing/2014/main" id="{FF2A53A8-5846-45DF-B364-12EC59615A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465" y="68036"/>
          <a:ext cx="925286" cy="844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180975</xdr:colOff>
      <xdr:row>0</xdr:row>
      <xdr:rowOff>0</xdr:rowOff>
    </xdr:from>
    <xdr:to>
      <xdr:col>27</xdr:col>
      <xdr:colOff>19050</xdr:colOff>
      <xdr:row>13</xdr:row>
      <xdr:rowOff>257175</xdr:rowOff>
    </xdr:to>
    <xdr:graphicFrame macro="">
      <xdr:nvGraphicFramePr>
        <xdr:cNvPr id="35928809" name="Gráfico 2">
          <a:extLst>
            <a:ext uri="{FF2B5EF4-FFF2-40B4-BE49-F238E27FC236}">
              <a16:creationId xmlns:a16="http://schemas.microsoft.com/office/drawing/2014/main" id="{FFCE71C9-078C-42F7-B3EF-7747ECE99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361950</xdr:colOff>
      <xdr:row>36</xdr:row>
      <xdr:rowOff>9525</xdr:rowOff>
    </xdr:from>
    <xdr:to>
      <xdr:col>11</xdr:col>
      <xdr:colOff>304800</xdr:colOff>
      <xdr:row>43</xdr:row>
      <xdr:rowOff>171450</xdr:rowOff>
    </xdr:to>
    <xdr:graphicFrame macro="">
      <xdr:nvGraphicFramePr>
        <xdr:cNvPr id="35928810" name="Gráfico 7">
          <a:extLst>
            <a:ext uri="{FF2B5EF4-FFF2-40B4-BE49-F238E27FC236}">
              <a16:creationId xmlns:a16="http://schemas.microsoft.com/office/drawing/2014/main" id="{0E0E3BAE-6F4E-41FF-A6DC-1A8853008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457200</xdr:colOff>
      <xdr:row>36</xdr:row>
      <xdr:rowOff>19050</xdr:rowOff>
    </xdr:from>
    <xdr:to>
      <xdr:col>16</xdr:col>
      <xdr:colOff>371475</xdr:colOff>
      <xdr:row>43</xdr:row>
      <xdr:rowOff>161925</xdr:rowOff>
    </xdr:to>
    <xdr:graphicFrame macro="">
      <xdr:nvGraphicFramePr>
        <xdr:cNvPr id="35928811" name="Gráfico 10">
          <a:extLst>
            <a:ext uri="{FF2B5EF4-FFF2-40B4-BE49-F238E27FC236}">
              <a16:creationId xmlns:a16="http://schemas.microsoft.com/office/drawing/2014/main" id="{0BF16554-9029-445C-8420-D31FF6FDD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542925</xdr:colOff>
      <xdr:row>9</xdr:row>
      <xdr:rowOff>142875</xdr:rowOff>
    </xdr:from>
    <xdr:to>
      <xdr:col>13</xdr:col>
      <xdr:colOff>428625</xdr:colOff>
      <xdr:row>16</xdr:row>
      <xdr:rowOff>476250</xdr:rowOff>
    </xdr:to>
    <xdr:graphicFrame macro="">
      <xdr:nvGraphicFramePr>
        <xdr:cNvPr id="35928812" name="Gráfico 3">
          <a:extLst>
            <a:ext uri="{FF2B5EF4-FFF2-40B4-BE49-F238E27FC236}">
              <a16:creationId xmlns:a16="http://schemas.microsoft.com/office/drawing/2014/main" id="{45308220-AEB1-4128-AE70-9954BE758D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590550</xdr:colOff>
      <xdr:row>36</xdr:row>
      <xdr:rowOff>0</xdr:rowOff>
    </xdr:from>
    <xdr:to>
      <xdr:col>22</xdr:col>
      <xdr:colOff>333375</xdr:colOff>
      <xdr:row>43</xdr:row>
      <xdr:rowOff>133350</xdr:rowOff>
    </xdr:to>
    <xdr:graphicFrame macro="">
      <xdr:nvGraphicFramePr>
        <xdr:cNvPr id="35928813" name="Gráfico 4">
          <a:extLst>
            <a:ext uri="{FF2B5EF4-FFF2-40B4-BE49-F238E27FC236}">
              <a16:creationId xmlns:a16="http://schemas.microsoft.com/office/drawing/2014/main" id="{E774484E-D641-4A48-A7C9-1B17220E15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533"/>
  <sheetViews>
    <sheetView zoomScale="70" zoomScaleNormal="70" zoomScaleSheetLayoutView="25" workbookViewId="0">
      <pane xSplit="5" ySplit="8" topLeftCell="F9" activePane="bottomRight" state="frozen"/>
      <selection pane="topRight" activeCell="F1" sqref="F1"/>
      <selection pane="bottomLeft" activeCell="A8" sqref="A8"/>
      <selection pane="bottomRight" activeCell="E15" sqref="E15:E16"/>
    </sheetView>
  </sheetViews>
  <sheetFormatPr baseColWidth="10" defaultRowHeight="15" outlineLevelRow="2" x14ac:dyDescent="0.25"/>
  <cols>
    <col min="1" max="1" width="8.28515625" style="260" customWidth="1"/>
    <col min="2" max="2" width="10.42578125" style="271" customWidth="1"/>
    <col min="3" max="3" width="21.5703125" style="271" customWidth="1"/>
    <col min="4" max="4" width="30.85546875" style="271" customWidth="1"/>
    <col min="5" max="5" width="74" style="260" customWidth="1"/>
    <col min="6" max="6" width="53.42578125" style="260" customWidth="1"/>
    <col min="7" max="7" width="4.85546875" style="260" customWidth="1"/>
    <col min="8" max="12" width="4" style="259" customWidth="1"/>
    <col min="13" max="13" width="26.42578125" style="260" customWidth="1"/>
    <col min="14" max="14" width="33" style="260" bestFit="1" customWidth="1"/>
    <col min="15" max="24" width="4.42578125" style="259" bestFit="1" customWidth="1"/>
    <col min="25" max="25" width="5" style="259" bestFit="1" customWidth="1"/>
    <col min="26" max="26" width="4.42578125" style="259" customWidth="1"/>
    <col min="27" max="27" width="1.140625" style="259" customWidth="1"/>
    <col min="28" max="51" width="4.42578125" style="259" bestFit="1" customWidth="1"/>
    <col min="52" max="64" width="4.42578125" style="259" customWidth="1"/>
    <col min="65" max="68" width="10.7109375" style="260" customWidth="1"/>
    <col min="69" max="69" width="11.42578125" style="260" customWidth="1"/>
    <col min="70" max="73" width="11.140625" style="260" customWidth="1"/>
    <col min="74" max="74" width="9.42578125" style="260" customWidth="1"/>
    <col min="75" max="16384" width="11.42578125" style="269"/>
  </cols>
  <sheetData>
    <row r="1" spans="1:75" s="51" customFormat="1" ht="39.950000000000003" customHeight="1" x14ac:dyDescent="0.25">
      <c r="A1" s="311"/>
      <c r="B1" s="311"/>
      <c r="C1" s="310" t="s">
        <v>0</v>
      </c>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50"/>
    </row>
    <row r="2" spans="1:75" s="53" customFormat="1" ht="39.950000000000003" customHeight="1" x14ac:dyDescent="0.25">
      <c r="A2" s="311"/>
      <c r="B2" s="311"/>
      <c r="C2" s="311" t="s">
        <v>1</v>
      </c>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0" t="s">
        <v>678</v>
      </c>
      <c r="BR2" s="310"/>
      <c r="BS2" s="310"/>
      <c r="BT2" s="310"/>
      <c r="BU2" s="310"/>
      <c r="BV2" s="310"/>
      <c r="BW2" s="52"/>
    </row>
    <row r="3" spans="1:75" s="53" customFormat="1" ht="9.9499999999999993" customHeight="1" x14ac:dyDescent="0.25">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52"/>
    </row>
    <row r="4" spans="1:75" s="55" customFormat="1" ht="18" customHeight="1" x14ac:dyDescent="0.25">
      <c r="A4" s="630" t="s">
        <v>569</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630"/>
      <c r="AT4" s="630"/>
      <c r="AU4" s="630"/>
      <c r="AV4" s="630"/>
      <c r="AW4" s="630"/>
      <c r="AX4" s="630"/>
      <c r="AY4" s="630"/>
      <c r="AZ4" s="630"/>
      <c r="BA4" s="630"/>
      <c r="BB4" s="630"/>
      <c r="BC4" s="630"/>
      <c r="BD4" s="630"/>
      <c r="BE4" s="630"/>
      <c r="BF4" s="630"/>
      <c r="BG4" s="630"/>
      <c r="BH4" s="630"/>
      <c r="BI4" s="630"/>
      <c r="BJ4" s="630"/>
      <c r="BK4" s="630"/>
      <c r="BL4" s="630"/>
      <c r="BM4" s="630"/>
      <c r="BN4" s="630"/>
      <c r="BO4" s="630"/>
      <c r="BP4" s="630"/>
      <c r="BQ4" s="630"/>
      <c r="BR4" s="630"/>
      <c r="BS4" s="630"/>
      <c r="BT4" s="630"/>
      <c r="BU4" s="630"/>
      <c r="BV4" s="630"/>
      <c r="BW4" s="54"/>
    </row>
    <row r="5" spans="1:75" s="55" customFormat="1" ht="35.25" customHeight="1" x14ac:dyDescent="0.25">
      <c r="A5" s="630"/>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630"/>
      <c r="AY5" s="630"/>
      <c r="AZ5" s="630"/>
      <c r="BA5" s="630"/>
      <c r="BB5" s="630"/>
      <c r="BC5" s="630"/>
      <c r="BD5" s="630"/>
      <c r="BE5" s="630"/>
      <c r="BF5" s="630"/>
      <c r="BG5" s="630"/>
      <c r="BH5" s="630"/>
      <c r="BI5" s="630"/>
      <c r="BJ5" s="630"/>
      <c r="BK5" s="630"/>
      <c r="BL5" s="630"/>
      <c r="BM5" s="630"/>
      <c r="BN5" s="630"/>
      <c r="BO5" s="630"/>
      <c r="BP5" s="630"/>
      <c r="BQ5" s="630"/>
      <c r="BR5" s="630"/>
      <c r="BS5" s="630"/>
      <c r="BT5" s="630"/>
      <c r="BU5" s="630"/>
      <c r="BV5" s="630"/>
      <c r="BW5" s="56"/>
    </row>
    <row r="6" spans="1:75" s="56" customFormat="1" ht="18.75" customHeight="1" thickBot="1" x14ac:dyDescent="0.3">
      <c r="A6" s="622" t="s">
        <v>2</v>
      </c>
      <c r="B6" s="622" t="s">
        <v>3</v>
      </c>
      <c r="C6" s="583" t="s">
        <v>155</v>
      </c>
      <c r="D6" s="622"/>
      <c r="E6" s="622" t="s">
        <v>5</v>
      </c>
      <c r="F6" s="583" t="s">
        <v>76</v>
      </c>
      <c r="G6" s="57"/>
      <c r="H6" s="628" t="s">
        <v>6</v>
      </c>
      <c r="I6" s="628"/>
      <c r="J6" s="628"/>
      <c r="K6" s="628"/>
      <c r="L6" s="628"/>
      <c r="M6" s="631" t="s">
        <v>7</v>
      </c>
      <c r="N6" s="631"/>
      <c r="O6" s="633">
        <v>2024</v>
      </c>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c r="BE6" s="633"/>
      <c r="BF6" s="633"/>
      <c r="BG6" s="633"/>
      <c r="BH6" s="633"/>
      <c r="BI6" s="633"/>
      <c r="BJ6" s="633"/>
      <c r="BK6" s="633"/>
      <c r="BL6" s="633"/>
      <c r="BM6" s="380" t="s">
        <v>8</v>
      </c>
      <c r="BN6" s="380"/>
      <c r="BO6" s="380"/>
      <c r="BP6" s="380"/>
      <c r="BQ6" s="380"/>
      <c r="BR6" s="380" t="s">
        <v>9</v>
      </c>
      <c r="BS6" s="380"/>
      <c r="BT6" s="380"/>
      <c r="BU6" s="380"/>
      <c r="BV6" s="380"/>
    </row>
    <row r="7" spans="1:75" s="56" customFormat="1" ht="35.25" customHeight="1" thickBot="1" x14ac:dyDescent="0.3">
      <c r="A7" s="623"/>
      <c r="B7" s="623"/>
      <c r="C7" s="583"/>
      <c r="D7" s="623"/>
      <c r="E7" s="623"/>
      <c r="F7" s="583"/>
      <c r="G7" s="57"/>
      <c r="H7" s="621" t="s">
        <v>10</v>
      </c>
      <c r="I7" s="621" t="s">
        <v>11</v>
      </c>
      <c r="J7" s="621" t="s">
        <v>12</v>
      </c>
      <c r="K7" s="621" t="s">
        <v>13</v>
      </c>
      <c r="L7" s="621" t="s">
        <v>14</v>
      </c>
      <c r="M7" s="632"/>
      <c r="N7" s="632"/>
      <c r="O7" s="604" t="s">
        <v>15</v>
      </c>
      <c r="P7" s="605"/>
      <c r="Q7" s="605"/>
      <c r="R7" s="606"/>
      <c r="S7" s="604" t="s">
        <v>16</v>
      </c>
      <c r="T7" s="605"/>
      <c r="U7" s="605"/>
      <c r="V7" s="606"/>
      <c r="W7" s="624" t="s">
        <v>17</v>
      </c>
      <c r="X7" s="625"/>
      <c r="Y7" s="625"/>
      <c r="Z7" s="625"/>
      <c r="AA7" s="626"/>
      <c r="AB7" s="604" t="s">
        <v>18</v>
      </c>
      <c r="AC7" s="605"/>
      <c r="AD7" s="605"/>
      <c r="AE7" s="606"/>
      <c r="AF7" s="607" t="s">
        <v>58</v>
      </c>
      <c r="AG7" s="608"/>
      <c r="AH7" s="608"/>
      <c r="AI7" s="609"/>
      <c r="AJ7" s="616" t="s">
        <v>20</v>
      </c>
      <c r="AK7" s="617"/>
      <c r="AL7" s="617"/>
      <c r="AM7" s="618"/>
      <c r="AN7" s="604" t="s">
        <v>21</v>
      </c>
      <c r="AO7" s="605"/>
      <c r="AP7" s="605"/>
      <c r="AQ7" s="606"/>
      <c r="AR7" s="604" t="s">
        <v>22</v>
      </c>
      <c r="AS7" s="605"/>
      <c r="AT7" s="605"/>
      <c r="AU7" s="606"/>
      <c r="AV7" s="610" t="s">
        <v>23</v>
      </c>
      <c r="AW7" s="611"/>
      <c r="AX7" s="611"/>
      <c r="AY7" s="612"/>
      <c r="AZ7" s="599" t="s">
        <v>24</v>
      </c>
      <c r="BA7" s="600"/>
      <c r="BB7" s="600"/>
      <c r="BC7" s="601"/>
      <c r="BD7" s="602"/>
      <c r="BE7" s="599" t="s">
        <v>25</v>
      </c>
      <c r="BF7" s="600"/>
      <c r="BG7" s="600"/>
      <c r="BH7" s="602"/>
      <c r="BI7" s="613" t="s">
        <v>26</v>
      </c>
      <c r="BJ7" s="614"/>
      <c r="BK7" s="614"/>
      <c r="BL7" s="615"/>
      <c r="BM7" s="380"/>
      <c r="BN7" s="380"/>
      <c r="BO7" s="380"/>
      <c r="BP7" s="380"/>
      <c r="BQ7" s="380"/>
      <c r="BR7" s="380"/>
      <c r="BS7" s="380"/>
      <c r="BT7" s="380"/>
      <c r="BU7" s="380"/>
      <c r="BV7" s="380"/>
    </row>
    <row r="8" spans="1:75" s="56" customFormat="1" ht="75" customHeight="1" thickBot="1" x14ac:dyDescent="0.3">
      <c r="A8" s="623"/>
      <c r="B8" s="623"/>
      <c r="C8" s="584"/>
      <c r="D8" s="623"/>
      <c r="E8" s="623"/>
      <c r="F8" s="584"/>
      <c r="G8" s="58"/>
      <c r="H8" s="621"/>
      <c r="I8" s="621"/>
      <c r="J8" s="621"/>
      <c r="K8" s="621"/>
      <c r="L8" s="621"/>
      <c r="M8" s="59" t="s">
        <v>27</v>
      </c>
      <c r="N8" s="303" t="s">
        <v>28</v>
      </c>
      <c r="O8" s="60" t="s">
        <v>358</v>
      </c>
      <c r="P8" s="61" t="s">
        <v>209</v>
      </c>
      <c r="Q8" s="61" t="s">
        <v>210</v>
      </c>
      <c r="R8" s="62" t="s">
        <v>359</v>
      </c>
      <c r="S8" s="60" t="s">
        <v>197</v>
      </c>
      <c r="T8" s="61" t="s">
        <v>220</v>
      </c>
      <c r="U8" s="61" t="s">
        <v>207</v>
      </c>
      <c r="V8" s="62" t="s">
        <v>360</v>
      </c>
      <c r="W8" s="60" t="s">
        <v>212</v>
      </c>
      <c r="X8" s="61" t="s">
        <v>213</v>
      </c>
      <c r="Y8" s="61" t="s">
        <v>214</v>
      </c>
      <c r="Z8" s="61" t="s">
        <v>281</v>
      </c>
      <c r="AA8" s="62"/>
      <c r="AB8" s="60" t="s">
        <v>212</v>
      </c>
      <c r="AC8" s="61" t="s">
        <v>213</v>
      </c>
      <c r="AD8" s="61" t="s">
        <v>214</v>
      </c>
      <c r="AE8" s="62" t="s">
        <v>361</v>
      </c>
      <c r="AF8" s="60" t="s">
        <v>197</v>
      </c>
      <c r="AG8" s="61" t="s">
        <v>362</v>
      </c>
      <c r="AH8" s="61" t="s">
        <v>221</v>
      </c>
      <c r="AI8" s="62" t="s">
        <v>363</v>
      </c>
      <c r="AJ8" s="60" t="s">
        <v>208</v>
      </c>
      <c r="AK8" s="61" t="s">
        <v>209</v>
      </c>
      <c r="AL8" s="61" t="s">
        <v>210</v>
      </c>
      <c r="AM8" s="62" t="s">
        <v>211</v>
      </c>
      <c r="AN8" s="60" t="s">
        <v>212</v>
      </c>
      <c r="AO8" s="61" t="s">
        <v>213</v>
      </c>
      <c r="AP8" s="61" t="s">
        <v>214</v>
      </c>
      <c r="AQ8" s="62" t="s">
        <v>281</v>
      </c>
      <c r="AR8" s="60" t="s">
        <v>282</v>
      </c>
      <c r="AS8" s="61" t="s">
        <v>215</v>
      </c>
      <c r="AT8" s="61" t="s">
        <v>216</v>
      </c>
      <c r="AU8" s="62" t="s">
        <v>364</v>
      </c>
      <c r="AV8" s="60" t="s">
        <v>197</v>
      </c>
      <c r="AW8" s="61" t="s">
        <v>220</v>
      </c>
      <c r="AX8" s="61" t="s">
        <v>207</v>
      </c>
      <c r="AY8" s="62" t="s">
        <v>365</v>
      </c>
      <c r="AZ8" s="60" t="s">
        <v>217</v>
      </c>
      <c r="BA8" s="61" t="s">
        <v>218</v>
      </c>
      <c r="BB8" s="61" t="s">
        <v>219</v>
      </c>
      <c r="BC8" s="62" t="s">
        <v>366</v>
      </c>
      <c r="BD8" s="62" t="s">
        <v>367</v>
      </c>
      <c r="BE8" s="60" t="s">
        <v>283</v>
      </c>
      <c r="BF8" s="61" t="s">
        <v>368</v>
      </c>
      <c r="BG8" s="61" t="s">
        <v>221</v>
      </c>
      <c r="BH8" s="62" t="s">
        <v>222</v>
      </c>
      <c r="BI8" s="60" t="s">
        <v>197</v>
      </c>
      <c r="BJ8" s="61" t="s">
        <v>220</v>
      </c>
      <c r="BK8" s="61" t="s">
        <v>369</v>
      </c>
      <c r="BL8" s="62" t="s">
        <v>370</v>
      </c>
      <c r="BM8" s="63" t="s">
        <v>29</v>
      </c>
      <c r="BN8" s="64" t="s">
        <v>30</v>
      </c>
      <c r="BO8" s="64" t="s">
        <v>31</v>
      </c>
      <c r="BP8" s="64" t="s">
        <v>32</v>
      </c>
      <c r="BQ8" s="65" t="s">
        <v>33</v>
      </c>
      <c r="BR8" s="66" t="s">
        <v>29</v>
      </c>
      <c r="BS8" s="66" t="s">
        <v>30</v>
      </c>
      <c r="BT8" s="66" t="s">
        <v>31</v>
      </c>
      <c r="BU8" s="66" t="s">
        <v>32</v>
      </c>
      <c r="BV8" s="65" t="s">
        <v>33</v>
      </c>
    </row>
    <row r="9" spans="1:75" s="73" customFormat="1" ht="18.75" customHeight="1" thickBot="1" x14ac:dyDescent="0.3">
      <c r="A9" s="315"/>
      <c r="B9" s="627">
        <v>0.95</v>
      </c>
      <c r="C9" s="506" t="s">
        <v>168</v>
      </c>
      <c r="D9" s="507"/>
      <c r="E9" s="508"/>
      <c r="F9" s="576" t="s">
        <v>162</v>
      </c>
      <c r="G9" s="280" t="s">
        <v>34</v>
      </c>
      <c r="H9" s="357" t="s">
        <v>81</v>
      </c>
      <c r="I9" s="357" t="s">
        <v>81</v>
      </c>
      <c r="J9" s="357"/>
      <c r="K9" s="357"/>
      <c r="L9" s="357" t="s">
        <v>81</v>
      </c>
      <c r="M9" s="567" t="s">
        <v>79</v>
      </c>
      <c r="N9" s="328" t="s">
        <v>156</v>
      </c>
      <c r="O9" s="67">
        <f>+(O11+O31+O37+O53+O61+O65+O73+O83+O93)</f>
        <v>0</v>
      </c>
      <c r="P9" s="68">
        <f t="shared" ref="P9:BL9" si="0">+(P11+P31+P37+P53+P61+P65+P73+P83+P93)</f>
        <v>0</v>
      </c>
      <c r="Q9" s="68">
        <f t="shared" si="0"/>
        <v>2</v>
      </c>
      <c r="R9" s="69">
        <f t="shared" si="0"/>
        <v>7</v>
      </c>
      <c r="S9" s="67">
        <f t="shared" si="0"/>
        <v>4</v>
      </c>
      <c r="T9" s="68">
        <f t="shared" si="0"/>
        <v>3</v>
      </c>
      <c r="U9" s="68">
        <f t="shared" si="0"/>
        <v>2</v>
      </c>
      <c r="V9" s="69">
        <f t="shared" si="0"/>
        <v>6</v>
      </c>
      <c r="W9" s="67">
        <f t="shared" si="0"/>
        <v>6</v>
      </c>
      <c r="X9" s="68">
        <f t="shared" si="0"/>
        <v>1</v>
      </c>
      <c r="Y9" s="68">
        <f t="shared" si="0"/>
        <v>2</v>
      </c>
      <c r="Z9" s="68">
        <f t="shared" si="0"/>
        <v>8</v>
      </c>
      <c r="AA9" s="69"/>
      <c r="AB9" s="67">
        <f t="shared" si="0"/>
        <v>5</v>
      </c>
      <c r="AC9" s="68">
        <f t="shared" si="0"/>
        <v>2</v>
      </c>
      <c r="AD9" s="68">
        <f t="shared" si="0"/>
        <v>1</v>
      </c>
      <c r="AE9" s="69">
        <f t="shared" si="0"/>
        <v>4</v>
      </c>
      <c r="AF9" s="67">
        <f t="shared" si="0"/>
        <v>5</v>
      </c>
      <c r="AG9" s="68">
        <f t="shared" si="0"/>
        <v>1</v>
      </c>
      <c r="AH9" s="68">
        <f t="shared" si="0"/>
        <v>1</v>
      </c>
      <c r="AI9" s="69">
        <f t="shared" si="0"/>
        <v>1</v>
      </c>
      <c r="AJ9" s="67">
        <f t="shared" si="0"/>
        <v>6</v>
      </c>
      <c r="AK9" s="68">
        <f t="shared" si="0"/>
        <v>2</v>
      </c>
      <c r="AL9" s="68">
        <f t="shared" si="0"/>
        <v>2</v>
      </c>
      <c r="AM9" s="69">
        <f t="shared" si="0"/>
        <v>3</v>
      </c>
      <c r="AN9" s="67">
        <f t="shared" si="0"/>
        <v>6</v>
      </c>
      <c r="AO9" s="68">
        <f t="shared" si="0"/>
        <v>3</v>
      </c>
      <c r="AP9" s="68">
        <f t="shared" si="0"/>
        <v>2</v>
      </c>
      <c r="AQ9" s="69">
        <f t="shared" si="0"/>
        <v>3</v>
      </c>
      <c r="AR9" s="67">
        <f t="shared" si="0"/>
        <v>5</v>
      </c>
      <c r="AS9" s="68">
        <f t="shared" si="0"/>
        <v>1</v>
      </c>
      <c r="AT9" s="68">
        <f t="shared" si="0"/>
        <v>2</v>
      </c>
      <c r="AU9" s="69">
        <f t="shared" si="0"/>
        <v>1</v>
      </c>
      <c r="AV9" s="67">
        <f t="shared" si="0"/>
        <v>5</v>
      </c>
      <c r="AW9" s="68">
        <f t="shared" si="0"/>
        <v>1</v>
      </c>
      <c r="AX9" s="68">
        <f t="shared" si="0"/>
        <v>2</v>
      </c>
      <c r="AY9" s="69">
        <f t="shared" si="0"/>
        <v>1</v>
      </c>
      <c r="AZ9" s="67">
        <f t="shared" si="0"/>
        <v>4</v>
      </c>
      <c r="BA9" s="68">
        <f t="shared" si="0"/>
        <v>1</v>
      </c>
      <c r="BB9" s="68">
        <f t="shared" si="0"/>
        <v>1</v>
      </c>
      <c r="BC9" s="68">
        <f t="shared" si="0"/>
        <v>1</v>
      </c>
      <c r="BD9" s="69">
        <f t="shared" si="0"/>
        <v>2</v>
      </c>
      <c r="BE9" s="67">
        <f t="shared" si="0"/>
        <v>5</v>
      </c>
      <c r="BF9" s="68">
        <f t="shared" si="0"/>
        <v>2</v>
      </c>
      <c r="BG9" s="68">
        <f t="shared" si="0"/>
        <v>2</v>
      </c>
      <c r="BH9" s="69">
        <f t="shared" si="0"/>
        <v>2</v>
      </c>
      <c r="BI9" s="67">
        <f t="shared" si="0"/>
        <v>6</v>
      </c>
      <c r="BJ9" s="68">
        <f t="shared" si="0"/>
        <v>2</v>
      </c>
      <c r="BK9" s="68">
        <f t="shared" si="0"/>
        <v>6</v>
      </c>
      <c r="BL9" s="69">
        <f t="shared" si="0"/>
        <v>3</v>
      </c>
      <c r="BM9" s="70">
        <f>+SUM(O9:AA9)</f>
        <v>41</v>
      </c>
      <c r="BN9" s="70">
        <f>+SUM(AB9:AM9)</f>
        <v>33</v>
      </c>
      <c r="BO9" s="70">
        <f>+SUM(AN9:AY9)</f>
        <v>32</v>
      </c>
      <c r="BP9" s="70">
        <f>+SUM(AZ9:BL9)</f>
        <v>37</v>
      </c>
      <c r="BQ9" s="71">
        <f>+BM9+BN9+BO9+BP9</f>
        <v>143</v>
      </c>
      <c r="BR9" s="72">
        <f>+SUM(BM10)/(BM9)</f>
        <v>0</v>
      </c>
      <c r="BS9" s="72">
        <f>+SUM(BN10)/(BN9)</f>
        <v>0</v>
      </c>
      <c r="BT9" s="72">
        <f>+SUM(BO10)/(BO9)</f>
        <v>0</v>
      </c>
      <c r="BU9" s="72">
        <f>+SUM(BP10)/(BP9)</f>
        <v>0</v>
      </c>
      <c r="BV9" s="72">
        <f>+SUM(BQ10)/(BQ9)</f>
        <v>0</v>
      </c>
      <c r="BW9" s="56"/>
    </row>
    <row r="10" spans="1:75" s="73" customFormat="1" ht="18.75" customHeight="1" thickBot="1" x14ac:dyDescent="0.3">
      <c r="A10" s="370"/>
      <c r="B10" s="487"/>
      <c r="C10" s="509"/>
      <c r="D10" s="510"/>
      <c r="E10" s="511"/>
      <c r="F10" s="577"/>
      <c r="G10" s="280" t="s">
        <v>35</v>
      </c>
      <c r="H10" s="357"/>
      <c r="I10" s="357"/>
      <c r="J10" s="357"/>
      <c r="K10" s="357"/>
      <c r="L10" s="357"/>
      <c r="M10" s="567"/>
      <c r="N10" s="328"/>
      <c r="O10" s="74">
        <f>+(O12+O32+O38+O54+O62+O66+O74+O84+O94)</f>
        <v>0</v>
      </c>
      <c r="P10" s="75">
        <f t="shared" ref="P10:BL10" si="1">+(P12+P32+P38+P54+P62+P66+P74+P84+P94)</f>
        <v>0</v>
      </c>
      <c r="Q10" s="75">
        <f t="shared" si="1"/>
        <v>0</v>
      </c>
      <c r="R10" s="76">
        <f t="shared" si="1"/>
        <v>0</v>
      </c>
      <c r="S10" s="74">
        <f t="shared" si="1"/>
        <v>0</v>
      </c>
      <c r="T10" s="75">
        <f t="shared" si="1"/>
        <v>0</v>
      </c>
      <c r="U10" s="75">
        <f t="shared" si="1"/>
        <v>0</v>
      </c>
      <c r="V10" s="76">
        <f t="shared" si="1"/>
        <v>0</v>
      </c>
      <c r="W10" s="74">
        <f t="shared" si="1"/>
        <v>0</v>
      </c>
      <c r="X10" s="75">
        <f t="shared" si="1"/>
        <v>0</v>
      </c>
      <c r="Y10" s="75">
        <f t="shared" si="1"/>
        <v>0</v>
      </c>
      <c r="Z10" s="75">
        <f t="shared" si="1"/>
        <v>0</v>
      </c>
      <c r="AA10" s="76"/>
      <c r="AB10" s="74">
        <f t="shared" si="1"/>
        <v>0</v>
      </c>
      <c r="AC10" s="75">
        <f t="shared" si="1"/>
        <v>0</v>
      </c>
      <c r="AD10" s="75">
        <f t="shared" si="1"/>
        <v>0</v>
      </c>
      <c r="AE10" s="76">
        <f t="shared" si="1"/>
        <v>0</v>
      </c>
      <c r="AF10" s="74">
        <f t="shared" si="1"/>
        <v>0</v>
      </c>
      <c r="AG10" s="75">
        <f t="shared" si="1"/>
        <v>0</v>
      </c>
      <c r="AH10" s="75">
        <f t="shared" si="1"/>
        <v>0</v>
      </c>
      <c r="AI10" s="76">
        <f t="shared" si="1"/>
        <v>0</v>
      </c>
      <c r="AJ10" s="74">
        <f t="shared" si="1"/>
        <v>0</v>
      </c>
      <c r="AK10" s="75">
        <f t="shared" si="1"/>
        <v>0</v>
      </c>
      <c r="AL10" s="75">
        <f t="shared" si="1"/>
        <v>0</v>
      </c>
      <c r="AM10" s="76">
        <f t="shared" si="1"/>
        <v>0</v>
      </c>
      <c r="AN10" s="74">
        <f t="shared" si="1"/>
        <v>0</v>
      </c>
      <c r="AO10" s="75">
        <f t="shared" si="1"/>
        <v>0</v>
      </c>
      <c r="AP10" s="75">
        <f t="shared" si="1"/>
        <v>0</v>
      </c>
      <c r="AQ10" s="76">
        <f t="shared" si="1"/>
        <v>0</v>
      </c>
      <c r="AR10" s="74">
        <f t="shared" si="1"/>
        <v>0</v>
      </c>
      <c r="AS10" s="75">
        <f t="shared" si="1"/>
        <v>0</v>
      </c>
      <c r="AT10" s="75">
        <f t="shared" si="1"/>
        <v>0</v>
      </c>
      <c r="AU10" s="76">
        <f t="shared" si="1"/>
        <v>0</v>
      </c>
      <c r="AV10" s="74">
        <f t="shared" si="1"/>
        <v>0</v>
      </c>
      <c r="AW10" s="75">
        <f t="shared" si="1"/>
        <v>0</v>
      </c>
      <c r="AX10" s="75">
        <f t="shared" si="1"/>
        <v>0</v>
      </c>
      <c r="AY10" s="76">
        <f t="shared" si="1"/>
        <v>0</v>
      </c>
      <c r="AZ10" s="74">
        <f t="shared" si="1"/>
        <v>0</v>
      </c>
      <c r="BA10" s="75">
        <f t="shared" si="1"/>
        <v>0</v>
      </c>
      <c r="BB10" s="75">
        <f t="shared" si="1"/>
        <v>0</v>
      </c>
      <c r="BC10" s="75">
        <f t="shared" si="1"/>
        <v>0</v>
      </c>
      <c r="BD10" s="76">
        <f t="shared" si="1"/>
        <v>0</v>
      </c>
      <c r="BE10" s="74">
        <f t="shared" si="1"/>
        <v>0</v>
      </c>
      <c r="BF10" s="75">
        <f t="shared" si="1"/>
        <v>0</v>
      </c>
      <c r="BG10" s="75">
        <f t="shared" si="1"/>
        <v>0</v>
      </c>
      <c r="BH10" s="76">
        <f t="shared" si="1"/>
        <v>0</v>
      </c>
      <c r="BI10" s="74">
        <f t="shared" si="1"/>
        <v>0</v>
      </c>
      <c r="BJ10" s="75">
        <f t="shared" si="1"/>
        <v>0</v>
      </c>
      <c r="BK10" s="75">
        <f t="shared" si="1"/>
        <v>0</v>
      </c>
      <c r="BL10" s="76">
        <f t="shared" si="1"/>
        <v>0</v>
      </c>
      <c r="BM10" s="77">
        <f>+SUM(O10:AA10)</f>
        <v>0</v>
      </c>
      <c r="BN10" s="77">
        <f>+SUM(AB10:AM10)</f>
        <v>0</v>
      </c>
      <c r="BO10" s="77">
        <f>+SUM(AN10:AY10)</f>
        <v>0</v>
      </c>
      <c r="BP10" s="77">
        <f>+SUM(AZ10:BL10)</f>
        <v>0</v>
      </c>
      <c r="BQ10" s="78">
        <f>+BM10+BN10+BO10+BP10</f>
        <v>0</v>
      </c>
      <c r="BR10" s="78"/>
      <c r="BS10" s="78"/>
      <c r="BT10" s="78"/>
      <c r="BU10" s="78"/>
      <c r="BV10" s="78"/>
      <c r="BW10" s="56"/>
    </row>
    <row r="11" spans="1:75" s="73" customFormat="1" ht="18.75" customHeight="1" thickBot="1" x14ac:dyDescent="0.3">
      <c r="A11" s="603"/>
      <c r="B11" s="629">
        <v>0.95</v>
      </c>
      <c r="C11" s="429" t="s">
        <v>89</v>
      </c>
      <c r="D11" s="669" t="s">
        <v>168</v>
      </c>
      <c r="E11" s="669"/>
      <c r="F11" s="418" t="s">
        <v>167</v>
      </c>
      <c r="G11" s="280" t="s">
        <v>34</v>
      </c>
      <c r="H11" s="357" t="s">
        <v>81</v>
      </c>
      <c r="I11" s="357" t="s">
        <v>81</v>
      </c>
      <c r="J11" s="357"/>
      <c r="K11" s="357"/>
      <c r="L11" s="357" t="s">
        <v>81</v>
      </c>
      <c r="M11" s="567" t="s">
        <v>79</v>
      </c>
      <c r="N11" s="328" t="s">
        <v>156</v>
      </c>
      <c r="O11" s="79">
        <f>COUNTIF(O13:O30,"P")</f>
        <v>0</v>
      </c>
      <c r="P11" s="80">
        <f>COUNTIF(P13:P30,"P")</f>
        <v>0</v>
      </c>
      <c r="Q11" s="80">
        <f>COUNTIF(Q13:Q30,"P")</f>
        <v>0</v>
      </c>
      <c r="R11" s="81">
        <f>COUNTIF(R13:R30,"P")</f>
        <v>4</v>
      </c>
      <c r="S11" s="79">
        <f>COUNTIF(S13:S30,"P")</f>
        <v>3</v>
      </c>
      <c r="T11" s="80">
        <f t="shared" ref="T11:BL11" si="2">COUNTIF(T13:T30,"P")</f>
        <v>1</v>
      </c>
      <c r="U11" s="80">
        <f t="shared" si="2"/>
        <v>0</v>
      </c>
      <c r="V11" s="81">
        <f t="shared" si="2"/>
        <v>2</v>
      </c>
      <c r="W11" s="79">
        <f t="shared" si="2"/>
        <v>5</v>
      </c>
      <c r="X11" s="80">
        <f t="shared" si="2"/>
        <v>0</v>
      </c>
      <c r="Y11" s="80">
        <f t="shared" si="2"/>
        <v>0</v>
      </c>
      <c r="Z11" s="80">
        <f t="shared" si="2"/>
        <v>3</v>
      </c>
      <c r="AA11" s="81"/>
      <c r="AB11" s="79">
        <f t="shared" si="2"/>
        <v>3</v>
      </c>
      <c r="AC11" s="80">
        <f t="shared" si="2"/>
        <v>0</v>
      </c>
      <c r="AD11" s="80">
        <f t="shared" si="2"/>
        <v>0</v>
      </c>
      <c r="AE11" s="81">
        <f t="shared" si="2"/>
        <v>1</v>
      </c>
      <c r="AF11" s="79">
        <f t="shared" si="2"/>
        <v>4</v>
      </c>
      <c r="AG11" s="80">
        <f t="shared" si="2"/>
        <v>0</v>
      </c>
      <c r="AH11" s="80">
        <f t="shared" si="2"/>
        <v>0</v>
      </c>
      <c r="AI11" s="81">
        <f t="shared" si="2"/>
        <v>1</v>
      </c>
      <c r="AJ11" s="79">
        <f t="shared" si="2"/>
        <v>4</v>
      </c>
      <c r="AK11" s="80">
        <f t="shared" si="2"/>
        <v>0</v>
      </c>
      <c r="AL11" s="80">
        <f t="shared" si="2"/>
        <v>1</v>
      </c>
      <c r="AM11" s="81">
        <f t="shared" si="2"/>
        <v>2</v>
      </c>
      <c r="AN11" s="79">
        <f t="shared" si="2"/>
        <v>4</v>
      </c>
      <c r="AO11" s="80">
        <f t="shared" si="2"/>
        <v>1</v>
      </c>
      <c r="AP11" s="80">
        <f t="shared" si="2"/>
        <v>0</v>
      </c>
      <c r="AQ11" s="81">
        <f t="shared" si="2"/>
        <v>1</v>
      </c>
      <c r="AR11" s="79">
        <f t="shared" si="2"/>
        <v>3</v>
      </c>
      <c r="AS11" s="80">
        <f t="shared" si="2"/>
        <v>0</v>
      </c>
      <c r="AT11" s="80">
        <f t="shared" si="2"/>
        <v>1</v>
      </c>
      <c r="AU11" s="81">
        <f t="shared" si="2"/>
        <v>0</v>
      </c>
      <c r="AV11" s="79">
        <f t="shared" si="2"/>
        <v>4</v>
      </c>
      <c r="AW11" s="80">
        <f t="shared" si="2"/>
        <v>0</v>
      </c>
      <c r="AX11" s="80">
        <f t="shared" si="2"/>
        <v>1</v>
      </c>
      <c r="AY11" s="81">
        <f t="shared" si="2"/>
        <v>1</v>
      </c>
      <c r="AZ11" s="79">
        <f t="shared" si="2"/>
        <v>3</v>
      </c>
      <c r="BA11" s="80">
        <f t="shared" si="2"/>
        <v>0</v>
      </c>
      <c r="BB11" s="80">
        <f t="shared" si="2"/>
        <v>0</v>
      </c>
      <c r="BC11" s="80">
        <f t="shared" si="2"/>
        <v>0</v>
      </c>
      <c r="BD11" s="81">
        <f t="shared" si="2"/>
        <v>1</v>
      </c>
      <c r="BE11" s="79">
        <f t="shared" si="2"/>
        <v>4</v>
      </c>
      <c r="BF11" s="80">
        <f t="shared" si="2"/>
        <v>0</v>
      </c>
      <c r="BG11" s="80">
        <f t="shared" si="2"/>
        <v>1</v>
      </c>
      <c r="BH11" s="81">
        <f t="shared" si="2"/>
        <v>1</v>
      </c>
      <c r="BI11" s="79">
        <f t="shared" si="2"/>
        <v>4</v>
      </c>
      <c r="BJ11" s="80">
        <f t="shared" si="2"/>
        <v>0</v>
      </c>
      <c r="BK11" s="80">
        <f t="shared" si="2"/>
        <v>2</v>
      </c>
      <c r="BL11" s="81">
        <f t="shared" si="2"/>
        <v>2</v>
      </c>
      <c r="BM11" s="346">
        <f>+SUM(BM14+BM16+BM18+BM20+BM22+BM24+BM26+BM28+BM30)/SUM(BM13+BM15+BM17+BM19+BM21+BM23+BM25+BM27+BM29)</f>
        <v>0</v>
      </c>
      <c r="BN11" s="346">
        <f>+SUM(BN14+BN16+BN18+BN20+BN22+BN24+BN26+BN28+BN30)/SUM(BN13+BN15+BN17+BN19+BN21+BN23+BN25+BN27+BN29)</f>
        <v>0</v>
      </c>
      <c r="BO11" s="346">
        <f>+SUM(BO14+BO16+BO18+BO20+BO22+BO24+BO26+BO28+BO30)/SUM(BO13+BO15+BO17+BO19+BO21+BO23+BO25+BO27+BO29)</f>
        <v>0</v>
      </c>
      <c r="BP11" s="346">
        <f>+SUM(BP14+BP16+BP18+BP20+BP22+BP24+BP26+BP28+BP30)/SUM(BP13+BP15+BP17+BP19+BP21+BP23+BP25+BP27+BP29)</f>
        <v>0</v>
      </c>
      <c r="BQ11" s="346">
        <f>+SUM(BQ14+BQ16+BQ18+BQ20+BQ22+BQ24+BQ26+BQ28+BQ30)/SUM(BQ13+BQ15+BQ17+BQ19+BQ21+BQ23+BQ25+BQ27+BQ29)</f>
        <v>0</v>
      </c>
      <c r="BR11" s="348"/>
      <c r="BS11" s="348"/>
      <c r="BT11" s="348"/>
      <c r="BU11" s="348"/>
      <c r="BV11" s="348"/>
      <c r="BW11" s="56"/>
    </row>
    <row r="12" spans="1:75" s="73" customFormat="1" ht="25.5" customHeight="1" x14ac:dyDescent="0.25">
      <c r="A12" s="316"/>
      <c r="B12" s="629"/>
      <c r="C12" s="429"/>
      <c r="D12" s="669"/>
      <c r="E12" s="669"/>
      <c r="F12" s="419"/>
      <c r="G12" s="280" t="s">
        <v>35</v>
      </c>
      <c r="H12" s="357"/>
      <c r="I12" s="357"/>
      <c r="J12" s="357"/>
      <c r="K12" s="357"/>
      <c r="L12" s="357"/>
      <c r="M12" s="567"/>
      <c r="N12" s="328"/>
      <c r="O12" s="82">
        <f>COUNTIF(O14:O30,"E")</f>
        <v>0</v>
      </c>
      <c r="P12" s="83">
        <f>COUNTIF(P14:P30,"E")</f>
        <v>0</v>
      </c>
      <c r="Q12" s="83">
        <f>COUNTIF(Q14:Q30,"E")</f>
        <v>0</v>
      </c>
      <c r="R12" s="84">
        <f>COUNTIF(R14:R30,"E")</f>
        <v>0</v>
      </c>
      <c r="S12" s="82">
        <f>COUNTIF(S14:S30,"E")</f>
        <v>0</v>
      </c>
      <c r="T12" s="83">
        <f t="shared" ref="T12:BL12" si="3">COUNTIF(T14:T30,"E")</f>
        <v>0</v>
      </c>
      <c r="U12" s="83">
        <f t="shared" si="3"/>
        <v>0</v>
      </c>
      <c r="V12" s="84">
        <f t="shared" si="3"/>
        <v>0</v>
      </c>
      <c r="W12" s="82">
        <f t="shared" si="3"/>
        <v>0</v>
      </c>
      <c r="X12" s="83">
        <f t="shared" si="3"/>
        <v>0</v>
      </c>
      <c r="Y12" s="83">
        <f t="shared" si="3"/>
        <v>0</v>
      </c>
      <c r="Z12" s="83">
        <f t="shared" si="3"/>
        <v>0</v>
      </c>
      <c r="AA12" s="84"/>
      <c r="AB12" s="82">
        <f t="shared" si="3"/>
        <v>0</v>
      </c>
      <c r="AC12" s="83">
        <f t="shared" si="3"/>
        <v>0</v>
      </c>
      <c r="AD12" s="83">
        <f t="shared" si="3"/>
        <v>0</v>
      </c>
      <c r="AE12" s="84">
        <f t="shared" si="3"/>
        <v>0</v>
      </c>
      <c r="AF12" s="82">
        <f t="shared" si="3"/>
        <v>0</v>
      </c>
      <c r="AG12" s="83">
        <f t="shared" si="3"/>
        <v>0</v>
      </c>
      <c r="AH12" s="83">
        <f t="shared" si="3"/>
        <v>0</v>
      </c>
      <c r="AI12" s="84">
        <f t="shared" si="3"/>
        <v>0</v>
      </c>
      <c r="AJ12" s="82">
        <f t="shared" si="3"/>
        <v>0</v>
      </c>
      <c r="AK12" s="83">
        <f t="shared" si="3"/>
        <v>0</v>
      </c>
      <c r="AL12" s="83">
        <f t="shared" si="3"/>
        <v>0</v>
      </c>
      <c r="AM12" s="84">
        <f t="shared" si="3"/>
        <v>0</v>
      </c>
      <c r="AN12" s="82">
        <f t="shared" si="3"/>
        <v>0</v>
      </c>
      <c r="AO12" s="83">
        <f t="shared" si="3"/>
        <v>0</v>
      </c>
      <c r="AP12" s="83">
        <f t="shared" si="3"/>
        <v>0</v>
      </c>
      <c r="AQ12" s="84">
        <f t="shared" si="3"/>
        <v>0</v>
      </c>
      <c r="AR12" s="82">
        <f t="shared" si="3"/>
        <v>0</v>
      </c>
      <c r="AS12" s="83">
        <f t="shared" si="3"/>
        <v>0</v>
      </c>
      <c r="AT12" s="83">
        <f t="shared" si="3"/>
        <v>0</v>
      </c>
      <c r="AU12" s="84">
        <f t="shared" si="3"/>
        <v>0</v>
      </c>
      <c r="AV12" s="82">
        <f t="shared" si="3"/>
        <v>0</v>
      </c>
      <c r="AW12" s="83">
        <f t="shared" si="3"/>
        <v>0</v>
      </c>
      <c r="AX12" s="83">
        <f t="shared" si="3"/>
        <v>0</v>
      </c>
      <c r="AY12" s="84">
        <f t="shared" si="3"/>
        <v>0</v>
      </c>
      <c r="AZ12" s="82">
        <f t="shared" si="3"/>
        <v>0</v>
      </c>
      <c r="BA12" s="83">
        <f t="shared" si="3"/>
        <v>0</v>
      </c>
      <c r="BB12" s="83">
        <f t="shared" si="3"/>
        <v>0</v>
      </c>
      <c r="BC12" s="83">
        <f t="shared" si="3"/>
        <v>0</v>
      </c>
      <c r="BD12" s="84">
        <f t="shared" si="3"/>
        <v>0</v>
      </c>
      <c r="BE12" s="82">
        <f t="shared" si="3"/>
        <v>0</v>
      </c>
      <c r="BF12" s="83">
        <f t="shared" si="3"/>
        <v>0</v>
      </c>
      <c r="BG12" s="83">
        <f t="shared" si="3"/>
        <v>0</v>
      </c>
      <c r="BH12" s="84">
        <f t="shared" si="3"/>
        <v>0</v>
      </c>
      <c r="BI12" s="82">
        <f t="shared" si="3"/>
        <v>0</v>
      </c>
      <c r="BJ12" s="83">
        <f t="shared" si="3"/>
        <v>0</v>
      </c>
      <c r="BK12" s="83">
        <f t="shared" si="3"/>
        <v>0</v>
      </c>
      <c r="BL12" s="84">
        <f t="shared" si="3"/>
        <v>0</v>
      </c>
      <c r="BM12" s="347"/>
      <c r="BN12" s="347"/>
      <c r="BO12" s="347"/>
      <c r="BP12" s="347"/>
      <c r="BQ12" s="347"/>
      <c r="BR12" s="349"/>
      <c r="BS12" s="349"/>
      <c r="BT12" s="349"/>
      <c r="BU12" s="349"/>
      <c r="BV12" s="349"/>
      <c r="BW12" s="56"/>
    </row>
    <row r="13" spans="1:75" s="73" customFormat="1" ht="57" customHeight="1" outlineLevel="2" x14ac:dyDescent="0.25">
      <c r="A13" s="381">
        <v>1</v>
      </c>
      <c r="B13" s="586"/>
      <c r="C13" s="598" t="s">
        <v>90</v>
      </c>
      <c r="D13" s="597" t="s">
        <v>109</v>
      </c>
      <c r="E13" s="596" t="s">
        <v>602</v>
      </c>
      <c r="F13" s="619" t="s">
        <v>297</v>
      </c>
      <c r="G13" s="459"/>
      <c r="H13" s="357" t="s">
        <v>81</v>
      </c>
      <c r="I13" s="357"/>
      <c r="J13" s="357"/>
      <c r="K13" s="357"/>
      <c r="L13" s="357" t="s">
        <v>81</v>
      </c>
      <c r="M13" s="567" t="s">
        <v>79</v>
      </c>
      <c r="N13" s="328"/>
      <c r="O13" s="85"/>
      <c r="P13" s="298"/>
      <c r="Q13" s="298"/>
      <c r="R13" s="86" t="s">
        <v>34</v>
      </c>
      <c r="S13" s="85"/>
      <c r="T13" s="85" t="s">
        <v>34</v>
      </c>
      <c r="U13" s="298"/>
      <c r="V13" s="87" t="s">
        <v>34</v>
      </c>
      <c r="W13" s="85" t="s">
        <v>34</v>
      </c>
      <c r="X13" s="298"/>
      <c r="Y13" s="298"/>
      <c r="Z13" s="87" t="s">
        <v>34</v>
      </c>
      <c r="AA13" s="87"/>
      <c r="AB13" s="88"/>
      <c r="AC13" s="280"/>
      <c r="AD13" s="280"/>
      <c r="AE13" s="89"/>
      <c r="AF13" s="90"/>
      <c r="AG13" s="280"/>
      <c r="AH13" s="280"/>
      <c r="AI13" s="279"/>
      <c r="AJ13" s="85"/>
      <c r="AK13" s="298"/>
      <c r="AL13" s="298"/>
      <c r="AM13" s="87" t="s">
        <v>34</v>
      </c>
      <c r="AN13" s="85"/>
      <c r="AO13" s="298"/>
      <c r="AP13" s="298"/>
      <c r="AQ13" s="87"/>
      <c r="AR13" s="85"/>
      <c r="AS13" s="298"/>
      <c r="AT13" s="298"/>
      <c r="AU13" s="87"/>
      <c r="AV13" s="85"/>
      <c r="AW13" s="298"/>
      <c r="AX13" s="298"/>
      <c r="AY13" s="87" t="s">
        <v>34</v>
      </c>
      <c r="AZ13" s="85"/>
      <c r="BA13" s="298"/>
      <c r="BB13" s="298"/>
      <c r="BC13" s="91"/>
      <c r="BD13" s="87" t="s">
        <v>34</v>
      </c>
      <c r="BE13" s="85"/>
      <c r="BF13" s="298"/>
      <c r="BG13" s="298" t="s">
        <v>34</v>
      </c>
      <c r="BH13" s="298" t="s">
        <v>34</v>
      </c>
      <c r="BI13" s="298" t="s">
        <v>34</v>
      </c>
      <c r="BJ13" s="298"/>
      <c r="BK13" s="298"/>
      <c r="BL13" s="87" t="s">
        <v>34</v>
      </c>
      <c r="BM13" s="92">
        <f>COUNTIF(O13:AA13,"P")</f>
        <v>5</v>
      </c>
      <c r="BN13" s="93">
        <f>COUNTIF(AB13:AM13,"P")</f>
        <v>1</v>
      </c>
      <c r="BO13" s="93">
        <f>COUNTIF(AN13:AY13,"P")</f>
        <v>1</v>
      </c>
      <c r="BP13" s="93">
        <f>COUNTIF(AZ13:BL13,"P")</f>
        <v>5</v>
      </c>
      <c r="BQ13" s="93">
        <f>SUM(BM13:BP13)</f>
        <v>12</v>
      </c>
      <c r="BR13" s="325">
        <f>+SUM(BM14)/(BM13)</f>
        <v>0</v>
      </c>
      <c r="BS13" s="325">
        <f>+SUM(BN14)/(BN13)</f>
        <v>0</v>
      </c>
      <c r="BT13" s="325">
        <f>+SUM(BO14)/(BO13)</f>
        <v>0</v>
      </c>
      <c r="BU13" s="325">
        <f>+SUM(BP14)/(BP13)</f>
        <v>0</v>
      </c>
      <c r="BV13" s="330">
        <f>+SUM(BQ14)/(BQ13)</f>
        <v>0</v>
      </c>
      <c r="BW13" s="56"/>
    </row>
    <row r="14" spans="1:75" s="73" customFormat="1" ht="50.1" customHeight="1" outlineLevel="2" x14ac:dyDescent="0.25">
      <c r="A14" s="381"/>
      <c r="B14" s="587"/>
      <c r="C14" s="598"/>
      <c r="D14" s="597"/>
      <c r="E14" s="596"/>
      <c r="F14" s="620"/>
      <c r="G14" s="459"/>
      <c r="H14" s="357"/>
      <c r="I14" s="357"/>
      <c r="J14" s="357"/>
      <c r="K14" s="357"/>
      <c r="L14" s="357"/>
      <c r="M14" s="567"/>
      <c r="N14" s="328"/>
      <c r="O14" s="94"/>
      <c r="P14" s="95"/>
      <c r="Q14" s="95"/>
      <c r="R14" s="96"/>
      <c r="S14" s="94"/>
      <c r="T14" s="95"/>
      <c r="U14" s="97"/>
      <c r="V14" s="98"/>
      <c r="W14" s="94"/>
      <c r="X14" s="97"/>
      <c r="Y14" s="97"/>
      <c r="Z14" s="97"/>
      <c r="AA14" s="98"/>
      <c r="AB14" s="99"/>
      <c r="AC14" s="100"/>
      <c r="AD14" s="100"/>
      <c r="AE14" s="101"/>
      <c r="AF14" s="102"/>
      <c r="AG14" s="100"/>
      <c r="AH14" s="100"/>
      <c r="AI14" s="100"/>
      <c r="AJ14" s="103"/>
      <c r="AK14" s="97"/>
      <c r="AL14" s="97"/>
      <c r="AM14" s="98"/>
      <c r="AN14" s="103"/>
      <c r="AO14" s="97"/>
      <c r="AP14" s="97"/>
      <c r="AQ14" s="98"/>
      <c r="AR14" s="103"/>
      <c r="AS14" s="97"/>
      <c r="AT14" s="97"/>
      <c r="AU14" s="98"/>
      <c r="AV14" s="103"/>
      <c r="AW14" s="97"/>
      <c r="AX14" s="97"/>
      <c r="AY14" s="98"/>
      <c r="AZ14" s="103"/>
      <c r="BA14" s="97"/>
      <c r="BB14" s="97"/>
      <c r="BC14" s="104"/>
      <c r="BD14" s="98"/>
      <c r="BE14" s="103"/>
      <c r="BF14" s="97"/>
      <c r="BG14" s="97"/>
      <c r="BH14" s="98"/>
      <c r="BI14" s="103"/>
      <c r="BJ14" s="97"/>
      <c r="BK14" s="97"/>
      <c r="BL14" s="105"/>
      <c r="BM14" s="106">
        <f>COUNTIF(O14:AA14,"E")</f>
        <v>0</v>
      </c>
      <c r="BN14" s="107">
        <f>COUNTIF(AB14:AM14,"E")</f>
        <v>0</v>
      </c>
      <c r="BO14" s="107">
        <f>COUNTIF(AN14:AY14,"E")</f>
        <v>0</v>
      </c>
      <c r="BP14" s="107">
        <f>COUNTIF(AZ14:BL14,"E")</f>
        <v>0</v>
      </c>
      <c r="BQ14" s="108">
        <f>SUM(BM14:BP14)</f>
        <v>0</v>
      </c>
      <c r="BR14" s="325"/>
      <c r="BS14" s="325"/>
      <c r="BT14" s="325"/>
      <c r="BU14" s="325"/>
      <c r="BV14" s="325"/>
      <c r="BW14" s="56"/>
    </row>
    <row r="15" spans="1:75" s="73" customFormat="1" ht="63" customHeight="1" outlineLevel="2" x14ac:dyDescent="0.25">
      <c r="A15" s="381">
        <v>2</v>
      </c>
      <c r="B15" s="587"/>
      <c r="C15" s="598"/>
      <c r="D15" s="597"/>
      <c r="E15" s="596" t="s">
        <v>603</v>
      </c>
      <c r="F15" s="423" t="s">
        <v>298</v>
      </c>
      <c r="G15" s="280" t="s">
        <v>34</v>
      </c>
      <c r="H15" s="357" t="s">
        <v>81</v>
      </c>
      <c r="I15" s="357"/>
      <c r="J15" s="357"/>
      <c r="K15" s="357"/>
      <c r="L15" s="357" t="s">
        <v>81</v>
      </c>
      <c r="M15" s="567" t="s">
        <v>79</v>
      </c>
      <c r="N15" s="328" t="s">
        <v>156</v>
      </c>
      <c r="O15" s="85"/>
      <c r="P15" s="298"/>
      <c r="Q15" s="298"/>
      <c r="R15" s="87"/>
      <c r="S15" s="85"/>
      <c r="T15" s="298"/>
      <c r="U15" s="298"/>
      <c r="V15" s="87"/>
      <c r="W15" s="85"/>
      <c r="X15" s="298"/>
      <c r="Y15" s="298"/>
      <c r="Z15" s="298"/>
      <c r="AA15" s="87"/>
      <c r="AB15" s="85"/>
      <c r="AC15" s="298"/>
      <c r="AD15" s="298"/>
      <c r="AE15" s="87"/>
      <c r="AF15" s="85"/>
      <c r="AG15" s="298"/>
      <c r="AH15" s="298"/>
      <c r="AI15" s="87"/>
      <c r="AJ15" s="85"/>
      <c r="AK15" s="298"/>
      <c r="AL15" s="298"/>
      <c r="AM15" s="87"/>
      <c r="AN15" s="85"/>
      <c r="AO15" s="298"/>
      <c r="AP15" s="298"/>
      <c r="AQ15" s="87"/>
      <c r="AR15" s="85"/>
      <c r="AS15" s="298"/>
      <c r="AT15" s="298"/>
      <c r="AU15" s="87"/>
      <c r="AV15" s="85"/>
      <c r="AW15" s="298"/>
      <c r="AX15" s="298"/>
      <c r="AY15" s="87"/>
      <c r="AZ15" s="85"/>
      <c r="BA15" s="298"/>
      <c r="BB15" s="298"/>
      <c r="BC15" s="91"/>
      <c r="BD15" s="87"/>
      <c r="BE15" s="85"/>
      <c r="BF15" s="298"/>
      <c r="BG15" s="298"/>
      <c r="BH15" s="87"/>
      <c r="BI15" s="85"/>
      <c r="BJ15" s="298"/>
      <c r="BK15" s="298"/>
      <c r="BL15" s="109"/>
      <c r="BM15" s="92">
        <f>COUNTIF(O15:AA15,"P")</f>
        <v>0</v>
      </c>
      <c r="BN15" s="93">
        <f>COUNTIF(AB15:AM15,"P")</f>
        <v>0</v>
      </c>
      <c r="BO15" s="93">
        <f>COUNTIF(AN15:AY15,"P")</f>
        <v>0</v>
      </c>
      <c r="BP15" s="93">
        <f>COUNTIF(AZ15:BL15,"P")</f>
        <v>0</v>
      </c>
      <c r="BQ15" s="93">
        <f t="shared" ref="BQ15:BQ30" si="4">SUM(BM15:BP15)</f>
        <v>0</v>
      </c>
      <c r="BR15" s="325" t="e">
        <f>+SUM(BM16)/(BM15)</f>
        <v>#DIV/0!</v>
      </c>
      <c r="BS15" s="325" t="e">
        <f>+SUM(BN16)/(BN15)</f>
        <v>#DIV/0!</v>
      </c>
      <c r="BT15" s="325" t="e">
        <f>+SUM(BO16)/(BO15)</f>
        <v>#DIV/0!</v>
      </c>
      <c r="BU15" s="325" t="e">
        <f>+SUM(BP16)/(BP15)</f>
        <v>#DIV/0!</v>
      </c>
      <c r="BV15" s="330" t="e">
        <f>+SUM(BQ16)/(BQ15)</f>
        <v>#DIV/0!</v>
      </c>
      <c r="BW15" s="56"/>
    </row>
    <row r="16" spans="1:75" s="73" customFormat="1" ht="33.75" customHeight="1" outlineLevel="2" x14ac:dyDescent="0.25">
      <c r="A16" s="381"/>
      <c r="B16" s="587"/>
      <c r="C16" s="598"/>
      <c r="D16" s="597"/>
      <c r="E16" s="596"/>
      <c r="F16" s="423"/>
      <c r="G16" s="280" t="s">
        <v>35</v>
      </c>
      <c r="H16" s="357"/>
      <c r="I16" s="357"/>
      <c r="J16" s="357"/>
      <c r="K16" s="357"/>
      <c r="L16" s="357"/>
      <c r="M16" s="567"/>
      <c r="N16" s="328"/>
      <c r="O16" s="94"/>
      <c r="P16" s="95"/>
      <c r="Q16" s="95"/>
      <c r="R16" s="96"/>
      <c r="S16" s="94"/>
      <c r="T16" s="97"/>
      <c r="U16" s="97"/>
      <c r="V16" s="98" t="s">
        <v>34</v>
      </c>
      <c r="W16" s="94"/>
      <c r="X16" s="97"/>
      <c r="Y16" s="97"/>
      <c r="Z16" s="98" t="s">
        <v>34</v>
      </c>
      <c r="AA16" s="98"/>
      <c r="AB16" s="99"/>
      <c r="AC16" s="100"/>
      <c r="AD16" s="100"/>
      <c r="AE16" s="98" t="s">
        <v>34</v>
      </c>
      <c r="AF16" s="102"/>
      <c r="AG16" s="100"/>
      <c r="AH16" s="100"/>
      <c r="AI16" s="98" t="s">
        <v>34</v>
      </c>
      <c r="AJ16" s="103"/>
      <c r="AK16" s="97"/>
      <c r="AL16" s="97"/>
      <c r="AM16" s="98"/>
      <c r="AN16" s="103"/>
      <c r="AO16" s="97"/>
      <c r="AP16" s="97"/>
      <c r="AQ16" s="98"/>
      <c r="AR16" s="103"/>
      <c r="AS16" s="97"/>
      <c r="AT16" s="97"/>
      <c r="AU16" s="98"/>
      <c r="AV16" s="103"/>
      <c r="AW16" s="97"/>
      <c r="AX16" s="97"/>
      <c r="AY16" s="98"/>
      <c r="AZ16" s="103"/>
      <c r="BA16" s="97"/>
      <c r="BB16" s="97"/>
      <c r="BC16" s="104"/>
      <c r="BD16" s="98"/>
      <c r="BE16" s="103"/>
      <c r="BF16" s="97"/>
      <c r="BG16" s="97"/>
      <c r="BH16" s="98"/>
      <c r="BI16" s="103"/>
      <c r="BJ16" s="97"/>
      <c r="BK16" s="97"/>
      <c r="BL16" s="105"/>
      <c r="BM16" s="106">
        <f>COUNTIF(O16:AA16,"E")</f>
        <v>0</v>
      </c>
      <c r="BN16" s="107">
        <f>COUNTIF(AB16:AM16,"E")</f>
        <v>0</v>
      </c>
      <c r="BO16" s="107">
        <f>COUNTIF(AN16:AY16,"E")</f>
        <v>0</v>
      </c>
      <c r="BP16" s="107">
        <f>COUNTIF(AZ16:BL16,"E")</f>
        <v>0</v>
      </c>
      <c r="BQ16" s="108">
        <f t="shared" si="4"/>
        <v>0</v>
      </c>
      <c r="BR16" s="325"/>
      <c r="BS16" s="325"/>
      <c r="BT16" s="325"/>
      <c r="BU16" s="325"/>
      <c r="BV16" s="325"/>
      <c r="BW16" s="56"/>
    </row>
    <row r="17" spans="1:75" s="117" customFormat="1" ht="50.1" customHeight="1" outlineLevel="2" x14ac:dyDescent="0.25">
      <c r="A17" s="315">
        <v>3</v>
      </c>
      <c r="B17" s="587"/>
      <c r="C17" s="598"/>
      <c r="D17" s="597"/>
      <c r="E17" s="574" t="s">
        <v>604</v>
      </c>
      <c r="F17" s="423" t="s">
        <v>299</v>
      </c>
      <c r="G17" s="305" t="s">
        <v>34</v>
      </c>
      <c r="H17" s="357" t="s">
        <v>81</v>
      </c>
      <c r="I17" s="357"/>
      <c r="J17" s="357"/>
      <c r="K17" s="357"/>
      <c r="L17" s="357" t="s">
        <v>81</v>
      </c>
      <c r="M17" s="567" t="s">
        <v>133</v>
      </c>
      <c r="N17" s="328" t="s">
        <v>156</v>
      </c>
      <c r="O17" s="110"/>
      <c r="P17" s="111"/>
      <c r="Q17" s="111"/>
      <c r="R17" s="86"/>
      <c r="S17" s="110" t="s">
        <v>34</v>
      </c>
      <c r="T17" s="112"/>
      <c r="U17" s="112"/>
      <c r="V17" s="113"/>
      <c r="W17" s="110" t="s">
        <v>34</v>
      </c>
      <c r="X17" s="112"/>
      <c r="Y17" s="112"/>
      <c r="Z17" s="112"/>
      <c r="AA17" s="113"/>
      <c r="AB17" s="114" t="s">
        <v>34</v>
      </c>
      <c r="AC17" s="112"/>
      <c r="AD17" s="112"/>
      <c r="AE17" s="113"/>
      <c r="AF17" s="114" t="s">
        <v>34</v>
      </c>
      <c r="AG17" s="112"/>
      <c r="AH17" s="112"/>
      <c r="AI17" s="113"/>
      <c r="AJ17" s="114" t="s">
        <v>34</v>
      </c>
      <c r="AK17" s="112"/>
      <c r="AL17" s="112"/>
      <c r="AM17" s="113"/>
      <c r="AN17" s="114" t="s">
        <v>34</v>
      </c>
      <c r="AO17" s="112"/>
      <c r="AP17" s="112"/>
      <c r="AQ17" s="113"/>
      <c r="AR17" s="114" t="s">
        <v>34</v>
      </c>
      <c r="AS17" s="112"/>
      <c r="AT17" s="112"/>
      <c r="AU17" s="113"/>
      <c r="AV17" s="114" t="s">
        <v>34</v>
      </c>
      <c r="AW17" s="112"/>
      <c r="AX17" s="112"/>
      <c r="AY17" s="113"/>
      <c r="AZ17" s="114" t="s">
        <v>34</v>
      </c>
      <c r="BA17" s="112"/>
      <c r="BB17" s="112"/>
      <c r="BC17" s="115"/>
      <c r="BD17" s="113"/>
      <c r="BE17" s="114" t="s">
        <v>34</v>
      </c>
      <c r="BF17" s="112"/>
      <c r="BG17" s="112"/>
      <c r="BH17" s="113"/>
      <c r="BI17" s="114" t="s">
        <v>34</v>
      </c>
      <c r="BJ17" s="112"/>
      <c r="BK17" s="112" t="s">
        <v>34</v>
      </c>
      <c r="BL17" s="105"/>
      <c r="BM17" s="92">
        <f>COUNTIF(O17:AA17,"P")</f>
        <v>2</v>
      </c>
      <c r="BN17" s="93">
        <f>COUNTIF(AB17:AM17,"P")</f>
        <v>3</v>
      </c>
      <c r="BO17" s="93">
        <f>COUNTIF(AN17:AY17,"P")</f>
        <v>3</v>
      </c>
      <c r="BP17" s="93">
        <f>COUNTIF(AZ17:BL17,"P")</f>
        <v>4</v>
      </c>
      <c r="BQ17" s="93">
        <f t="shared" si="4"/>
        <v>12</v>
      </c>
      <c r="BR17" s="325">
        <f>+SUM(BM18)/(BM17)</f>
        <v>0</v>
      </c>
      <c r="BS17" s="325">
        <f>+SUM(BN18)/(BN17)</f>
        <v>0</v>
      </c>
      <c r="BT17" s="325">
        <f>+SUM(BO18)/(BO17)</f>
        <v>0</v>
      </c>
      <c r="BU17" s="325">
        <f>+SUM(BP18)/(BP17)</f>
        <v>0</v>
      </c>
      <c r="BV17" s="330">
        <f>+SUM(BQ18)/(BQ17)</f>
        <v>0</v>
      </c>
      <c r="BW17" s="116"/>
    </row>
    <row r="18" spans="1:75" s="73" customFormat="1" ht="50.1" customHeight="1" outlineLevel="2" x14ac:dyDescent="0.25">
      <c r="A18" s="316"/>
      <c r="B18" s="587"/>
      <c r="C18" s="598"/>
      <c r="D18" s="597"/>
      <c r="E18" s="575"/>
      <c r="F18" s="423"/>
      <c r="G18" s="280" t="s">
        <v>35</v>
      </c>
      <c r="H18" s="357"/>
      <c r="I18" s="357"/>
      <c r="J18" s="357"/>
      <c r="K18" s="357"/>
      <c r="L18" s="357"/>
      <c r="M18" s="567"/>
      <c r="N18" s="328"/>
      <c r="O18" s="94"/>
      <c r="P18" s="95"/>
      <c r="Q18" s="95"/>
      <c r="R18" s="96"/>
      <c r="S18" s="94"/>
      <c r="T18" s="97"/>
      <c r="U18" s="97"/>
      <c r="V18" s="98"/>
      <c r="W18" s="94"/>
      <c r="X18" s="97"/>
      <c r="Y18" s="97"/>
      <c r="Z18" s="97"/>
      <c r="AA18" s="98"/>
      <c r="AB18" s="97"/>
      <c r="AC18" s="99"/>
      <c r="AD18" s="100"/>
      <c r="AE18" s="101"/>
      <c r="AF18" s="97"/>
      <c r="AG18" s="100"/>
      <c r="AH18" s="100"/>
      <c r="AI18" s="118"/>
      <c r="AJ18" s="97"/>
      <c r="AK18" s="97"/>
      <c r="AL18" s="97"/>
      <c r="AM18" s="98"/>
      <c r="AN18" s="103"/>
      <c r="AO18" s="97"/>
      <c r="AP18" s="97"/>
      <c r="AQ18" s="98"/>
      <c r="AR18" s="103"/>
      <c r="AS18" s="97"/>
      <c r="AT18" s="97"/>
      <c r="AU18" s="98"/>
      <c r="AV18" s="103"/>
      <c r="AW18" s="97"/>
      <c r="AX18" s="97"/>
      <c r="AY18" s="98"/>
      <c r="AZ18" s="103"/>
      <c r="BA18" s="97"/>
      <c r="BB18" s="97"/>
      <c r="BC18" s="104"/>
      <c r="BD18" s="98"/>
      <c r="BE18" s="103"/>
      <c r="BF18" s="97"/>
      <c r="BG18" s="97"/>
      <c r="BH18" s="98"/>
      <c r="BI18" s="103"/>
      <c r="BJ18" s="97"/>
      <c r="BK18" s="97"/>
      <c r="BL18" s="105"/>
      <c r="BM18" s="106">
        <f>COUNTIF(O18:AA18,"E")</f>
        <v>0</v>
      </c>
      <c r="BN18" s="107">
        <f>COUNTIF(AB18:AM18,"E")</f>
        <v>0</v>
      </c>
      <c r="BO18" s="107">
        <f>COUNTIF(AN18:AY18,"E")</f>
        <v>0</v>
      </c>
      <c r="BP18" s="107">
        <f>COUNTIF(AZ18:BL18,"E")</f>
        <v>0</v>
      </c>
      <c r="BQ18" s="108">
        <f t="shared" si="4"/>
        <v>0</v>
      </c>
      <c r="BR18" s="325"/>
      <c r="BS18" s="325"/>
      <c r="BT18" s="325"/>
      <c r="BU18" s="325"/>
      <c r="BV18" s="325"/>
      <c r="BW18" s="56"/>
    </row>
    <row r="19" spans="1:75" s="73" customFormat="1" ht="50.1" customHeight="1" outlineLevel="2" x14ac:dyDescent="0.25">
      <c r="A19" s="381">
        <v>4</v>
      </c>
      <c r="B19" s="587"/>
      <c r="C19" s="598"/>
      <c r="D19" s="597"/>
      <c r="E19" s="596" t="s">
        <v>605</v>
      </c>
      <c r="F19" s="423" t="s">
        <v>300</v>
      </c>
      <c r="G19" s="280" t="s">
        <v>34</v>
      </c>
      <c r="H19" s="357" t="s">
        <v>81</v>
      </c>
      <c r="I19" s="357" t="s">
        <v>81</v>
      </c>
      <c r="J19" s="357"/>
      <c r="K19" s="357"/>
      <c r="L19" s="357" t="s">
        <v>81</v>
      </c>
      <c r="M19" s="567" t="s">
        <v>79</v>
      </c>
      <c r="N19" s="328" t="s">
        <v>156</v>
      </c>
      <c r="O19" s="85"/>
      <c r="P19" s="298"/>
      <c r="Q19" s="298"/>
      <c r="R19" s="87"/>
      <c r="S19" s="85"/>
      <c r="T19" s="298"/>
      <c r="U19" s="298"/>
      <c r="V19" s="87"/>
      <c r="W19" s="85"/>
      <c r="X19" s="298"/>
      <c r="Y19" s="298"/>
      <c r="Z19" s="298"/>
      <c r="AA19" s="87"/>
      <c r="AB19" s="85"/>
      <c r="AC19" s="298"/>
      <c r="AD19" s="298"/>
      <c r="AE19" s="87"/>
      <c r="AF19" s="85"/>
      <c r="AG19" s="298"/>
      <c r="AH19" s="298"/>
      <c r="AI19" s="87"/>
      <c r="AJ19" s="85"/>
      <c r="AK19" s="298"/>
      <c r="AL19" s="298" t="s">
        <v>34</v>
      </c>
      <c r="AM19" s="87"/>
      <c r="AN19" s="85"/>
      <c r="AO19" s="298"/>
      <c r="AP19" s="298"/>
      <c r="AQ19" s="87"/>
      <c r="AR19" s="85"/>
      <c r="AS19" s="298"/>
      <c r="AT19" s="298" t="s">
        <v>34</v>
      </c>
      <c r="AU19" s="87"/>
      <c r="AV19" s="85"/>
      <c r="AW19" s="298"/>
      <c r="AX19" s="298" t="s">
        <v>34</v>
      </c>
      <c r="AY19" s="87"/>
      <c r="AZ19" s="85"/>
      <c r="BA19" s="298"/>
      <c r="BB19" s="298"/>
      <c r="BC19" s="91"/>
      <c r="BD19" s="87"/>
      <c r="BE19" s="85"/>
      <c r="BF19" s="298"/>
      <c r="BG19" s="298"/>
      <c r="BH19" s="87"/>
      <c r="BI19" s="85"/>
      <c r="BJ19" s="298"/>
      <c r="BK19" s="298"/>
      <c r="BL19" s="109"/>
      <c r="BM19" s="92">
        <f>COUNTIF(O19:AA19,"P")</f>
        <v>0</v>
      </c>
      <c r="BN19" s="93">
        <f>COUNTIF(AB19:AM19,"P")</f>
        <v>1</v>
      </c>
      <c r="BO19" s="93">
        <f>COUNTIF(AN19:AY19,"P")</f>
        <v>2</v>
      </c>
      <c r="BP19" s="93">
        <f>COUNTIF(AZ19:BL19,"P")</f>
        <v>0</v>
      </c>
      <c r="BQ19" s="93">
        <f t="shared" si="4"/>
        <v>3</v>
      </c>
      <c r="BR19" s="325" t="e">
        <f>+SUM(BM20)/(BM19)</f>
        <v>#DIV/0!</v>
      </c>
      <c r="BS19" s="325">
        <f>+SUM(BN20)/(BN19)</f>
        <v>0</v>
      </c>
      <c r="BT19" s="325">
        <f>+SUM(BO20)/(BO19)</f>
        <v>0</v>
      </c>
      <c r="BU19" s="325" t="e">
        <f>+SUM(BP20)/(BP19)</f>
        <v>#DIV/0!</v>
      </c>
      <c r="BV19" s="330">
        <f>+SUM(BQ20)/(BQ19)</f>
        <v>0</v>
      </c>
      <c r="BW19" s="56"/>
    </row>
    <row r="20" spans="1:75" s="73" customFormat="1" ht="50.1" customHeight="1" outlineLevel="2" x14ac:dyDescent="0.25">
      <c r="A20" s="381"/>
      <c r="B20" s="587"/>
      <c r="C20" s="598"/>
      <c r="D20" s="597"/>
      <c r="E20" s="596"/>
      <c r="F20" s="423"/>
      <c r="G20" s="280" t="s">
        <v>35</v>
      </c>
      <c r="H20" s="357"/>
      <c r="I20" s="357"/>
      <c r="J20" s="357"/>
      <c r="K20" s="357"/>
      <c r="L20" s="357"/>
      <c r="M20" s="567"/>
      <c r="N20" s="328"/>
      <c r="O20" s="94"/>
      <c r="P20" s="95"/>
      <c r="Q20" s="95"/>
      <c r="R20" s="96"/>
      <c r="S20" s="94"/>
      <c r="T20" s="97"/>
      <c r="U20" s="97"/>
      <c r="V20" s="98"/>
      <c r="W20" s="94"/>
      <c r="X20" s="97"/>
      <c r="Y20" s="97"/>
      <c r="Z20" s="97"/>
      <c r="AA20" s="98"/>
      <c r="AB20" s="99"/>
      <c r="AC20" s="100"/>
      <c r="AD20" s="100"/>
      <c r="AE20" s="101"/>
      <c r="AF20" s="102"/>
      <c r="AG20" s="100"/>
      <c r="AH20" s="100"/>
      <c r="AI20" s="118"/>
      <c r="AJ20" s="103"/>
      <c r="AK20" s="97"/>
      <c r="AL20" s="97"/>
      <c r="AM20" s="101"/>
      <c r="AN20" s="103"/>
      <c r="AO20" s="97"/>
      <c r="AP20" s="97"/>
      <c r="AQ20" s="98"/>
      <c r="AR20" s="103"/>
      <c r="AS20" s="97"/>
      <c r="AT20" s="97"/>
      <c r="AU20" s="98"/>
      <c r="AV20" s="103"/>
      <c r="AW20" s="97"/>
      <c r="AX20" s="97"/>
      <c r="AY20" s="98"/>
      <c r="AZ20" s="103"/>
      <c r="BA20" s="97"/>
      <c r="BB20" s="97"/>
      <c r="BC20" s="104"/>
      <c r="BD20" s="98"/>
      <c r="BE20" s="103"/>
      <c r="BF20" s="97"/>
      <c r="BG20" s="97"/>
      <c r="BH20" s="98"/>
      <c r="BI20" s="103"/>
      <c r="BJ20" s="97"/>
      <c r="BK20" s="97"/>
      <c r="BL20" s="105"/>
      <c r="BM20" s="106">
        <f>COUNTIF(O20:AA20,"E")</f>
        <v>0</v>
      </c>
      <c r="BN20" s="107">
        <f>COUNTIF(AB20:AM20,"E")</f>
        <v>0</v>
      </c>
      <c r="BO20" s="107">
        <f>COUNTIF(AN20:AY20,"E")</f>
        <v>0</v>
      </c>
      <c r="BP20" s="107">
        <f>COUNTIF(AZ20:BL20,"E")</f>
        <v>0</v>
      </c>
      <c r="BQ20" s="108">
        <f t="shared" si="4"/>
        <v>0</v>
      </c>
      <c r="BR20" s="325"/>
      <c r="BS20" s="325"/>
      <c r="BT20" s="325"/>
      <c r="BU20" s="325"/>
      <c r="BV20" s="325"/>
      <c r="BW20" s="56"/>
    </row>
    <row r="21" spans="1:75" s="117" customFormat="1" ht="50.1" customHeight="1" outlineLevel="2" x14ac:dyDescent="0.25">
      <c r="A21" s="315">
        <v>5</v>
      </c>
      <c r="B21" s="587"/>
      <c r="C21" s="598"/>
      <c r="D21" s="597"/>
      <c r="E21" s="574" t="s">
        <v>606</v>
      </c>
      <c r="F21" s="423" t="s">
        <v>476</v>
      </c>
      <c r="G21" s="305" t="s">
        <v>34</v>
      </c>
      <c r="H21" s="357" t="s">
        <v>81</v>
      </c>
      <c r="I21" s="331"/>
      <c r="J21" s="357"/>
      <c r="K21" s="357"/>
      <c r="L21" s="357" t="s">
        <v>81</v>
      </c>
      <c r="M21" s="567" t="s">
        <v>79</v>
      </c>
      <c r="N21" s="328" t="s">
        <v>156</v>
      </c>
      <c r="O21" s="110"/>
      <c r="P21" s="111"/>
      <c r="Q21" s="111"/>
      <c r="R21" s="86"/>
      <c r="S21" s="110" t="s">
        <v>34</v>
      </c>
      <c r="T21" s="112"/>
      <c r="U21" s="112"/>
      <c r="V21" s="113"/>
      <c r="W21" s="110" t="s">
        <v>34</v>
      </c>
      <c r="X21" s="112"/>
      <c r="Y21" s="112"/>
      <c r="Z21" s="112"/>
      <c r="AA21" s="113"/>
      <c r="AB21" s="114" t="s">
        <v>34</v>
      </c>
      <c r="AC21" s="112"/>
      <c r="AD21" s="112"/>
      <c r="AE21" s="113"/>
      <c r="AF21" s="114" t="s">
        <v>34</v>
      </c>
      <c r="AG21" s="112"/>
      <c r="AH21" s="112"/>
      <c r="AI21" s="113"/>
      <c r="AJ21" s="114" t="s">
        <v>34</v>
      </c>
      <c r="AK21" s="112"/>
      <c r="AL21" s="112"/>
      <c r="AM21" s="113"/>
      <c r="AN21" s="114" t="s">
        <v>34</v>
      </c>
      <c r="AO21" s="112"/>
      <c r="AP21" s="112"/>
      <c r="AQ21" s="113"/>
      <c r="AR21" s="114" t="s">
        <v>34</v>
      </c>
      <c r="AS21" s="112"/>
      <c r="AT21" s="112"/>
      <c r="AU21" s="113"/>
      <c r="AV21" s="114" t="s">
        <v>34</v>
      </c>
      <c r="AW21" s="112"/>
      <c r="AX21" s="112"/>
      <c r="AY21" s="113"/>
      <c r="AZ21" s="114" t="s">
        <v>34</v>
      </c>
      <c r="BA21" s="112"/>
      <c r="BB21" s="112"/>
      <c r="BC21" s="115"/>
      <c r="BD21" s="113"/>
      <c r="BE21" s="114" t="s">
        <v>34</v>
      </c>
      <c r="BF21" s="112"/>
      <c r="BG21" s="112"/>
      <c r="BH21" s="113"/>
      <c r="BI21" s="114" t="s">
        <v>34</v>
      </c>
      <c r="BJ21" s="112"/>
      <c r="BK21" s="112"/>
      <c r="BL21" s="113" t="s">
        <v>34</v>
      </c>
      <c r="BM21" s="92">
        <f>COUNTIF(O21:AA21,"P")</f>
        <v>2</v>
      </c>
      <c r="BN21" s="93">
        <f>COUNTIF(AB21:AM21,"P")</f>
        <v>3</v>
      </c>
      <c r="BO21" s="93">
        <f>COUNTIF(AN21:AY21,"P")</f>
        <v>3</v>
      </c>
      <c r="BP21" s="93">
        <f>COUNTIF(AZ21:BL21,"P")</f>
        <v>4</v>
      </c>
      <c r="BQ21" s="93">
        <f t="shared" si="4"/>
        <v>12</v>
      </c>
      <c r="BR21" s="325">
        <f>+SUM(BM22)/(BM21)</f>
        <v>0</v>
      </c>
      <c r="BS21" s="325">
        <f>+SUM(BN22)/(BN21)</f>
        <v>0</v>
      </c>
      <c r="BT21" s="325">
        <f>+SUM(BO22)/(BO21)</f>
        <v>0</v>
      </c>
      <c r="BU21" s="325">
        <f>+SUM(BP22)/(BP21)</f>
        <v>0</v>
      </c>
      <c r="BV21" s="330">
        <f>+SUM(BQ22)/(BQ21)</f>
        <v>0</v>
      </c>
      <c r="BW21" s="116"/>
    </row>
    <row r="22" spans="1:75" s="73" customFormat="1" ht="50.1" customHeight="1" outlineLevel="2" x14ac:dyDescent="0.25">
      <c r="A22" s="316"/>
      <c r="B22" s="587"/>
      <c r="C22" s="598"/>
      <c r="D22" s="597"/>
      <c r="E22" s="575"/>
      <c r="F22" s="423"/>
      <c r="G22" s="280" t="s">
        <v>35</v>
      </c>
      <c r="H22" s="357"/>
      <c r="I22" s="345"/>
      <c r="J22" s="357"/>
      <c r="K22" s="357"/>
      <c r="L22" s="357"/>
      <c r="M22" s="567"/>
      <c r="N22" s="328"/>
      <c r="O22" s="94"/>
      <c r="P22" s="95"/>
      <c r="Q22" s="95"/>
      <c r="R22" s="96"/>
      <c r="S22" s="94"/>
      <c r="T22" s="97"/>
      <c r="U22" s="97"/>
      <c r="V22" s="98"/>
      <c r="W22" s="94"/>
      <c r="X22" s="97"/>
      <c r="Y22" s="97"/>
      <c r="Z22" s="97"/>
      <c r="AA22" s="98"/>
      <c r="AB22" s="99"/>
      <c r="AC22" s="100"/>
      <c r="AD22" s="100"/>
      <c r="AE22" s="101"/>
      <c r="AF22" s="102"/>
      <c r="AG22" s="100"/>
      <c r="AH22" s="100"/>
      <c r="AI22" s="118"/>
      <c r="AJ22" s="103"/>
      <c r="AK22" s="97"/>
      <c r="AL22" s="97"/>
      <c r="AM22" s="101"/>
      <c r="AN22" s="103"/>
      <c r="AO22" s="97"/>
      <c r="AP22" s="97"/>
      <c r="AQ22" s="98"/>
      <c r="AR22" s="103"/>
      <c r="AS22" s="97"/>
      <c r="AT22" s="97"/>
      <c r="AU22" s="98"/>
      <c r="AV22" s="103"/>
      <c r="AW22" s="97"/>
      <c r="AX22" s="97"/>
      <c r="AY22" s="101"/>
      <c r="AZ22" s="103"/>
      <c r="BA22" s="97"/>
      <c r="BB22" s="97"/>
      <c r="BC22" s="104"/>
      <c r="BD22" s="98"/>
      <c r="BE22" s="103"/>
      <c r="BF22" s="97"/>
      <c r="BG22" s="97"/>
      <c r="BH22" s="98"/>
      <c r="BI22" s="103"/>
      <c r="BJ22" s="97"/>
      <c r="BK22" s="97"/>
      <c r="BL22" s="105"/>
      <c r="BM22" s="106">
        <f>COUNTIF(O22:AA22,"E")</f>
        <v>0</v>
      </c>
      <c r="BN22" s="107">
        <f>COUNTIF(AB22:AM22,"E")</f>
        <v>0</v>
      </c>
      <c r="BO22" s="107">
        <f>COUNTIF(AN22:AY22,"E")</f>
        <v>0</v>
      </c>
      <c r="BP22" s="107">
        <f>COUNTIF(AZ22:BL22,"E")</f>
        <v>0</v>
      </c>
      <c r="BQ22" s="108">
        <f t="shared" si="4"/>
        <v>0</v>
      </c>
      <c r="BR22" s="325"/>
      <c r="BS22" s="325"/>
      <c r="BT22" s="325"/>
      <c r="BU22" s="325"/>
      <c r="BV22" s="325"/>
      <c r="BW22" s="56"/>
    </row>
    <row r="23" spans="1:75" s="117" customFormat="1" ht="50.1" customHeight="1" outlineLevel="2" x14ac:dyDescent="0.25">
      <c r="A23" s="293"/>
      <c r="B23" s="587"/>
      <c r="C23" s="598"/>
      <c r="D23" s="597"/>
      <c r="E23" s="574" t="s">
        <v>607</v>
      </c>
      <c r="F23" s="592"/>
      <c r="G23" s="305" t="s">
        <v>34</v>
      </c>
      <c r="H23" s="357" t="s">
        <v>81</v>
      </c>
      <c r="I23" s="331"/>
      <c r="J23" s="357"/>
      <c r="K23" s="357"/>
      <c r="L23" s="357" t="s">
        <v>81</v>
      </c>
      <c r="M23" s="567" t="s">
        <v>79</v>
      </c>
      <c r="N23" s="328" t="s">
        <v>156</v>
      </c>
      <c r="O23" s="110"/>
      <c r="P23" s="111"/>
      <c r="Q23" s="111"/>
      <c r="R23" s="86"/>
      <c r="S23" s="110"/>
      <c r="T23" s="112"/>
      <c r="U23" s="112"/>
      <c r="V23" s="113"/>
      <c r="W23" s="110"/>
      <c r="X23" s="112"/>
      <c r="Y23" s="112"/>
      <c r="Z23" s="112"/>
      <c r="AA23" s="113"/>
      <c r="AB23" s="114"/>
      <c r="AC23" s="112"/>
      <c r="AD23" s="112"/>
      <c r="AE23" s="113"/>
      <c r="AF23" s="114"/>
      <c r="AG23" s="112"/>
      <c r="AH23" s="112"/>
      <c r="AI23" s="113"/>
      <c r="AJ23" s="114" t="s">
        <v>34</v>
      </c>
      <c r="AK23" s="112"/>
      <c r="AL23" s="112"/>
      <c r="AM23" s="113" t="s">
        <v>34</v>
      </c>
      <c r="AN23" s="114"/>
      <c r="AO23" s="112"/>
      <c r="AP23" s="112"/>
      <c r="AQ23" s="113" t="s">
        <v>34</v>
      </c>
      <c r="AR23" s="114"/>
      <c r="AS23" s="112"/>
      <c r="AT23" s="112"/>
      <c r="AU23" s="113"/>
      <c r="AV23" s="114"/>
      <c r="AW23" s="112"/>
      <c r="AX23" s="112"/>
      <c r="AY23" s="113"/>
      <c r="AZ23" s="114"/>
      <c r="BA23" s="112"/>
      <c r="BB23" s="112"/>
      <c r="BC23" s="115"/>
      <c r="BD23" s="113"/>
      <c r="BE23" s="114"/>
      <c r="BF23" s="112"/>
      <c r="BG23" s="112"/>
      <c r="BH23" s="113"/>
      <c r="BI23" s="114"/>
      <c r="BJ23" s="112"/>
      <c r="BK23" s="112"/>
      <c r="BL23" s="105"/>
      <c r="BM23" s="92">
        <f>COUNTIF(O23:AA23,"P")</f>
        <v>0</v>
      </c>
      <c r="BN23" s="93">
        <f>COUNTIF(AB23:AM23,"P")</f>
        <v>2</v>
      </c>
      <c r="BO23" s="93">
        <f>COUNTIF(AN23:AY23,"P")</f>
        <v>1</v>
      </c>
      <c r="BP23" s="93">
        <f>COUNTIF(AZ23:BL23,"P")</f>
        <v>0</v>
      </c>
      <c r="BQ23" s="93">
        <f t="shared" si="4"/>
        <v>3</v>
      </c>
      <c r="BR23" s="325" t="e">
        <f>+SUM(BM24)/(BM23)</f>
        <v>#DIV/0!</v>
      </c>
      <c r="BS23" s="325">
        <f>+SUM(BN24)/(BN23)</f>
        <v>0</v>
      </c>
      <c r="BT23" s="325">
        <f>+SUM(BO24)/(BO23)</f>
        <v>0</v>
      </c>
      <c r="BU23" s="325" t="e">
        <f>+SUM(BP24)/(BP23)</f>
        <v>#DIV/0!</v>
      </c>
      <c r="BV23" s="330">
        <f>+SUM(BQ24)/(BQ23)</f>
        <v>0</v>
      </c>
      <c r="BW23" s="116"/>
    </row>
    <row r="24" spans="1:75" s="73" customFormat="1" ht="50.1" customHeight="1" outlineLevel="2" x14ac:dyDescent="0.25">
      <c r="A24" s="288"/>
      <c r="B24" s="587"/>
      <c r="C24" s="598"/>
      <c r="D24" s="597"/>
      <c r="E24" s="575"/>
      <c r="F24" s="668"/>
      <c r="G24" s="280" t="s">
        <v>35</v>
      </c>
      <c r="H24" s="357"/>
      <c r="I24" s="345"/>
      <c r="J24" s="357"/>
      <c r="K24" s="357"/>
      <c r="L24" s="357"/>
      <c r="M24" s="567"/>
      <c r="N24" s="328"/>
      <c r="O24" s="94"/>
      <c r="P24" s="95"/>
      <c r="Q24" s="95"/>
      <c r="R24" s="96"/>
      <c r="S24" s="94"/>
      <c r="T24" s="97"/>
      <c r="U24" s="97"/>
      <c r="V24" s="98"/>
      <c r="W24" s="94"/>
      <c r="X24" s="97"/>
      <c r="Y24" s="97"/>
      <c r="Z24" s="97"/>
      <c r="AA24" s="98"/>
      <c r="AB24" s="99"/>
      <c r="AC24" s="100"/>
      <c r="AD24" s="100"/>
      <c r="AE24" s="101"/>
      <c r="AF24" s="102"/>
      <c r="AG24" s="100"/>
      <c r="AH24" s="100"/>
      <c r="AI24" s="118"/>
      <c r="AJ24" s="103"/>
      <c r="AK24" s="97"/>
      <c r="AL24" s="97"/>
      <c r="AM24" s="98"/>
      <c r="AN24" s="103"/>
      <c r="AO24" s="97"/>
      <c r="AP24" s="97"/>
      <c r="AQ24" s="98"/>
      <c r="AR24" s="103"/>
      <c r="AS24" s="97"/>
      <c r="AT24" s="97"/>
      <c r="AU24" s="98"/>
      <c r="AV24" s="103"/>
      <c r="AW24" s="97"/>
      <c r="AX24" s="97"/>
      <c r="AY24" s="98"/>
      <c r="AZ24" s="103"/>
      <c r="BA24" s="97"/>
      <c r="BB24" s="97"/>
      <c r="BC24" s="104"/>
      <c r="BD24" s="98"/>
      <c r="BE24" s="103"/>
      <c r="BF24" s="97"/>
      <c r="BG24" s="97"/>
      <c r="BH24" s="98"/>
      <c r="BI24" s="103"/>
      <c r="BJ24" s="97"/>
      <c r="BK24" s="97"/>
      <c r="BL24" s="105"/>
      <c r="BM24" s="106">
        <f>COUNTIF(O24:AA24,"E")</f>
        <v>0</v>
      </c>
      <c r="BN24" s="107">
        <f>COUNTIF(AB24:AM24,"E")</f>
        <v>0</v>
      </c>
      <c r="BO24" s="107">
        <f>COUNTIF(AN24:AY24,"E")</f>
        <v>0</v>
      </c>
      <c r="BP24" s="107">
        <f>COUNTIF(AZ24:BL24,"E")</f>
        <v>0</v>
      </c>
      <c r="BQ24" s="108">
        <f t="shared" si="4"/>
        <v>0</v>
      </c>
      <c r="BR24" s="325"/>
      <c r="BS24" s="325"/>
      <c r="BT24" s="325"/>
      <c r="BU24" s="325"/>
      <c r="BV24" s="325"/>
      <c r="BW24" s="56"/>
    </row>
    <row r="25" spans="1:75" s="117" customFormat="1" ht="50.1" customHeight="1" outlineLevel="2" x14ac:dyDescent="0.25">
      <c r="A25" s="293"/>
      <c r="B25" s="587"/>
      <c r="C25" s="598"/>
      <c r="D25" s="597"/>
      <c r="E25" s="670" t="s">
        <v>608</v>
      </c>
      <c r="F25" s="592"/>
      <c r="G25" s="305" t="s">
        <v>34</v>
      </c>
      <c r="H25" s="357" t="s">
        <v>78</v>
      </c>
      <c r="I25" s="331"/>
      <c r="J25" s="357" t="s">
        <v>78</v>
      </c>
      <c r="K25" s="357" t="s">
        <v>78</v>
      </c>
      <c r="L25" s="357" t="s">
        <v>78</v>
      </c>
      <c r="M25" s="567" t="s">
        <v>79</v>
      </c>
      <c r="N25" s="328" t="s">
        <v>302</v>
      </c>
      <c r="O25" s="110"/>
      <c r="P25" s="111"/>
      <c r="Q25" s="111"/>
      <c r="R25" s="86" t="s">
        <v>34</v>
      </c>
      <c r="S25" s="110"/>
      <c r="T25" s="112"/>
      <c r="U25" s="112"/>
      <c r="V25" s="113"/>
      <c r="W25" s="110"/>
      <c r="X25" s="112"/>
      <c r="Y25" s="112"/>
      <c r="Z25" s="112" t="s">
        <v>34</v>
      </c>
      <c r="AA25" s="113"/>
      <c r="AB25" s="114"/>
      <c r="AC25" s="112"/>
      <c r="AD25" s="112"/>
      <c r="AE25" s="113"/>
      <c r="AF25" s="114"/>
      <c r="AG25" s="112"/>
      <c r="AH25" s="112"/>
      <c r="AI25" s="113"/>
      <c r="AJ25" s="114"/>
      <c r="AK25" s="112"/>
      <c r="AL25" s="112"/>
      <c r="AM25" s="113"/>
      <c r="AN25" s="114"/>
      <c r="AO25" s="112"/>
      <c r="AP25" s="112"/>
      <c r="AQ25" s="113"/>
      <c r="AR25" s="114"/>
      <c r="AS25" s="112"/>
      <c r="AT25" s="112"/>
      <c r="AU25" s="113"/>
      <c r="AV25" s="114"/>
      <c r="AW25" s="112"/>
      <c r="AX25" s="112"/>
      <c r="AY25" s="113"/>
      <c r="AZ25" s="114"/>
      <c r="BA25" s="112"/>
      <c r="BB25" s="112"/>
      <c r="BC25" s="115"/>
      <c r="BD25" s="113"/>
      <c r="BE25" s="114"/>
      <c r="BF25" s="112"/>
      <c r="BG25" s="112"/>
      <c r="BH25" s="113"/>
      <c r="BI25" s="114"/>
      <c r="BJ25" s="112"/>
      <c r="BK25" s="112" t="s">
        <v>34</v>
      </c>
      <c r="BL25" s="105"/>
      <c r="BM25" s="92">
        <f>COUNTIF(O25:AA25,"P")</f>
        <v>2</v>
      </c>
      <c r="BN25" s="93">
        <f>COUNTIF(AB25:AM25,"P")</f>
        <v>0</v>
      </c>
      <c r="BO25" s="93">
        <f>COUNTIF(AN25:AY25,"P")</f>
        <v>0</v>
      </c>
      <c r="BP25" s="93">
        <f>COUNTIF(AZ25:BL25,"P")</f>
        <v>1</v>
      </c>
      <c r="BQ25" s="93">
        <f t="shared" si="4"/>
        <v>3</v>
      </c>
      <c r="BR25" s="325">
        <f>+SUM(BM26)/(BM25)</f>
        <v>0</v>
      </c>
      <c r="BS25" s="325" t="e">
        <f>+SUM(BN26)/(BN25)</f>
        <v>#DIV/0!</v>
      </c>
      <c r="BT25" s="325" t="e">
        <f>+SUM(BO26)/(BO25)</f>
        <v>#DIV/0!</v>
      </c>
      <c r="BU25" s="325">
        <f>+SUM(BP26)/(BP25)</f>
        <v>0</v>
      </c>
      <c r="BV25" s="330">
        <f>+SUM(BQ26)/(BQ25)</f>
        <v>0</v>
      </c>
      <c r="BW25" s="116"/>
    </row>
    <row r="26" spans="1:75" s="73" customFormat="1" ht="50.1" customHeight="1" outlineLevel="2" x14ac:dyDescent="0.25">
      <c r="A26" s="288"/>
      <c r="B26" s="587"/>
      <c r="C26" s="598"/>
      <c r="D26" s="597"/>
      <c r="E26" s="575"/>
      <c r="F26" s="668"/>
      <c r="G26" s="280" t="s">
        <v>35</v>
      </c>
      <c r="H26" s="357"/>
      <c r="I26" s="345"/>
      <c r="J26" s="357"/>
      <c r="K26" s="357"/>
      <c r="L26" s="357"/>
      <c r="M26" s="567"/>
      <c r="N26" s="328"/>
      <c r="O26" s="94"/>
      <c r="P26" s="95"/>
      <c r="Q26" s="95"/>
      <c r="R26" s="96"/>
      <c r="S26" s="94"/>
      <c r="T26" s="97"/>
      <c r="U26" s="97"/>
      <c r="V26" s="98"/>
      <c r="W26" s="94"/>
      <c r="X26" s="97"/>
      <c r="Y26" s="97"/>
      <c r="Z26" s="97"/>
      <c r="AA26" s="98"/>
      <c r="AB26" s="103"/>
      <c r="AC26" s="97"/>
      <c r="AD26" s="97"/>
      <c r="AE26" s="98"/>
      <c r="AF26" s="103"/>
      <c r="AG26" s="97"/>
      <c r="AH26" s="97"/>
      <c r="AI26" s="98"/>
      <c r="AJ26" s="103"/>
      <c r="AK26" s="97"/>
      <c r="AL26" s="97"/>
      <c r="AM26" s="98"/>
      <c r="AN26" s="103"/>
      <c r="AO26" s="97"/>
      <c r="AP26" s="97"/>
      <c r="AQ26" s="98"/>
      <c r="AR26" s="103"/>
      <c r="AS26" s="97"/>
      <c r="AT26" s="97"/>
      <c r="AU26" s="98"/>
      <c r="AV26" s="103"/>
      <c r="AW26" s="97"/>
      <c r="AX26" s="97"/>
      <c r="AY26" s="98"/>
      <c r="AZ26" s="103"/>
      <c r="BA26" s="97"/>
      <c r="BB26" s="97"/>
      <c r="BC26" s="104"/>
      <c r="BD26" s="98"/>
      <c r="BE26" s="103"/>
      <c r="BF26" s="97"/>
      <c r="BG26" s="97"/>
      <c r="BH26" s="98"/>
      <c r="BI26" s="103"/>
      <c r="BJ26" s="97"/>
      <c r="BK26" s="97"/>
      <c r="BL26" s="105"/>
      <c r="BM26" s="106">
        <f>COUNTIF(O26:AA26,"E")</f>
        <v>0</v>
      </c>
      <c r="BN26" s="107">
        <f>COUNTIF(AB26:AM26,"E")</f>
        <v>0</v>
      </c>
      <c r="BO26" s="107">
        <f>COUNTIF(AN26:AY26,"E")</f>
        <v>0</v>
      </c>
      <c r="BP26" s="107">
        <f>COUNTIF(AZ26:BL26,"E")</f>
        <v>0</v>
      </c>
      <c r="BQ26" s="108">
        <f t="shared" si="4"/>
        <v>0</v>
      </c>
      <c r="BR26" s="325"/>
      <c r="BS26" s="325"/>
      <c r="BT26" s="325"/>
      <c r="BU26" s="325"/>
      <c r="BV26" s="325"/>
      <c r="BW26" s="56"/>
    </row>
    <row r="27" spans="1:75" s="73" customFormat="1" ht="50.1" customHeight="1" outlineLevel="2" x14ac:dyDescent="0.25">
      <c r="A27" s="381">
        <v>6</v>
      </c>
      <c r="B27" s="587"/>
      <c r="C27" s="598"/>
      <c r="D27" s="597"/>
      <c r="E27" s="596" t="s">
        <v>609</v>
      </c>
      <c r="F27" s="592" t="s">
        <v>477</v>
      </c>
      <c r="G27" s="280" t="s">
        <v>34</v>
      </c>
      <c r="H27" s="357" t="s">
        <v>81</v>
      </c>
      <c r="I27" s="357"/>
      <c r="J27" s="357"/>
      <c r="K27" s="357"/>
      <c r="L27" s="357" t="s">
        <v>81</v>
      </c>
      <c r="M27" s="567" t="s">
        <v>79</v>
      </c>
      <c r="N27" s="328"/>
      <c r="O27" s="85"/>
      <c r="P27" s="298"/>
      <c r="Q27" s="298"/>
      <c r="R27" s="87" t="s">
        <v>34</v>
      </c>
      <c r="S27" s="85"/>
      <c r="T27" s="298"/>
      <c r="U27" s="298"/>
      <c r="V27" s="87"/>
      <c r="W27" s="85" t="s">
        <v>34</v>
      </c>
      <c r="X27" s="298"/>
      <c r="Y27" s="298"/>
      <c r="Z27" s="298"/>
      <c r="AA27" s="87"/>
      <c r="AB27" s="85"/>
      <c r="AC27" s="298"/>
      <c r="AD27" s="298"/>
      <c r="AE27" s="87"/>
      <c r="AF27" s="85" t="s">
        <v>34</v>
      </c>
      <c r="AG27" s="298"/>
      <c r="AH27" s="298"/>
      <c r="AI27" s="87"/>
      <c r="AJ27" s="85"/>
      <c r="AK27" s="298"/>
      <c r="AL27" s="298"/>
      <c r="AM27" s="87"/>
      <c r="AN27" s="85" t="s">
        <v>34</v>
      </c>
      <c r="AO27" s="298"/>
      <c r="AP27" s="298"/>
      <c r="AQ27" s="87"/>
      <c r="AR27" s="85"/>
      <c r="AS27" s="298"/>
      <c r="AT27" s="298"/>
      <c r="AU27" s="87"/>
      <c r="AV27" s="85" t="s">
        <v>34</v>
      </c>
      <c r="AW27" s="298"/>
      <c r="AX27" s="298"/>
      <c r="AY27" s="87"/>
      <c r="AZ27" s="85"/>
      <c r="BA27" s="298"/>
      <c r="BB27" s="298"/>
      <c r="BC27" s="91"/>
      <c r="BD27" s="87"/>
      <c r="BE27" s="85" t="s">
        <v>34</v>
      </c>
      <c r="BF27" s="298"/>
      <c r="BG27" s="298"/>
      <c r="BH27" s="87"/>
      <c r="BI27" s="85"/>
      <c r="BJ27" s="298"/>
      <c r="BK27" s="298"/>
      <c r="BL27" s="109"/>
      <c r="BM27" s="92">
        <f>COUNTIF(O27:AA27,"P")</f>
        <v>2</v>
      </c>
      <c r="BN27" s="93">
        <f>COUNTIF(AB27:AM27,"P")</f>
        <v>1</v>
      </c>
      <c r="BO27" s="93">
        <f>COUNTIF(AN27:AY27,"P")</f>
        <v>2</v>
      </c>
      <c r="BP27" s="93">
        <f>COUNTIF(AZ27:BL27,"P")</f>
        <v>1</v>
      </c>
      <c r="BQ27" s="93">
        <f t="shared" si="4"/>
        <v>6</v>
      </c>
      <c r="BR27" s="325">
        <f>+SUM(BM28)/(BM27)</f>
        <v>0</v>
      </c>
      <c r="BS27" s="325">
        <f>+SUM(BN28)/(BN27)</f>
        <v>0</v>
      </c>
      <c r="BT27" s="325">
        <f>+SUM(BO28)/(BO27)</f>
        <v>0</v>
      </c>
      <c r="BU27" s="325">
        <f>+SUM(BP28)/(BP27)</f>
        <v>0</v>
      </c>
      <c r="BV27" s="330">
        <f>+SUM(BQ28)/(BQ27)</f>
        <v>0</v>
      </c>
      <c r="BW27" s="56"/>
    </row>
    <row r="28" spans="1:75" s="73" customFormat="1" ht="50.1" customHeight="1" outlineLevel="2" thickBot="1" x14ac:dyDescent="0.3">
      <c r="A28" s="381"/>
      <c r="B28" s="587"/>
      <c r="C28" s="598"/>
      <c r="D28" s="597"/>
      <c r="E28" s="596"/>
      <c r="F28" s="593"/>
      <c r="G28" s="280" t="s">
        <v>35</v>
      </c>
      <c r="H28" s="357"/>
      <c r="I28" s="357"/>
      <c r="J28" s="357"/>
      <c r="K28" s="357"/>
      <c r="L28" s="357"/>
      <c r="M28" s="567"/>
      <c r="N28" s="328"/>
      <c r="O28" s="94"/>
      <c r="P28" s="95"/>
      <c r="Q28" s="95"/>
      <c r="R28" s="96"/>
      <c r="S28" s="94"/>
      <c r="T28" s="97"/>
      <c r="U28" s="97"/>
      <c r="V28" s="98"/>
      <c r="W28" s="94"/>
      <c r="X28" s="97"/>
      <c r="Y28" s="97"/>
      <c r="Z28" s="97"/>
      <c r="AA28" s="98"/>
      <c r="AB28" s="103"/>
      <c r="AC28" s="97"/>
      <c r="AD28" s="97"/>
      <c r="AE28" s="98"/>
      <c r="AF28" s="103"/>
      <c r="AG28" s="97"/>
      <c r="AH28" s="97"/>
      <c r="AI28" s="98"/>
      <c r="AJ28" s="103"/>
      <c r="AK28" s="97"/>
      <c r="AL28" s="97"/>
      <c r="AM28" s="98"/>
      <c r="AN28" s="103"/>
      <c r="AO28" s="97"/>
      <c r="AP28" s="97"/>
      <c r="AQ28" s="98"/>
      <c r="AR28" s="103"/>
      <c r="AS28" s="97"/>
      <c r="AT28" s="97"/>
      <c r="AU28" s="98"/>
      <c r="AV28" s="103"/>
      <c r="AW28" s="97"/>
      <c r="AX28" s="97"/>
      <c r="AY28" s="98"/>
      <c r="AZ28" s="103"/>
      <c r="BA28" s="97"/>
      <c r="BB28" s="97"/>
      <c r="BC28" s="104"/>
      <c r="BD28" s="98"/>
      <c r="BE28" s="103"/>
      <c r="BF28" s="97"/>
      <c r="BG28" s="97"/>
      <c r="BH28" s="98"/>
      <c r="BI28" s="103"/>
      <c r="BJ28" s="97"/>
      <c r="BK28" s="97"/>
      <c r="BL28" s="105"/>
      <c r="BM28" s="106">
        <f>COUNTIF(O28:AA28,"E")</f>
        <v>0</v>
      </c>
      <c r="BN28" s="107">
        <f>COUNTIF(AB28:AM28,"E")</f>
        <v>0</v>
      </c>
      <c r="BO28" s="107">
        <f>COUNTIF(AN28:AY28,"E")</f>
        <v>0</v>
      </c>
      <c r="BP28" s="107">
        <f>COUNTIF(AZ28:BL28,"E")</f>
        <v>0</v>
      </c>
      <c r="BQ28" s="108">
        <f t="shared" si="4"/>
        <v>0</v>
      </c>
      <c r="BR28" s="325"/>
      <c r="BS28" s="325"/>
      <c r="BT28" s="325"/>
      <c r="BU28" s="325"/>
      <c r="BV28" s="325"/>
      <c r="BW28" s="56"/>
    </row>
    <row r="29" spans="1:75" s="117" customFormat="1" ht="50.1" customHeight="1" outlineLevel="2" x14ac:dyDescent="0.25">
      <c r="A29" s="292"/>
      <c r="B29" s="587"/>
      <c r="C29" s="319"/>
      <c r="D29" s="313"/>
      <c r="E29" s="596" t="s">
        <v>610</v>
      </c>
      <c r="F29" s="592"/>
      <c r="G29" s="280" t="s">
        <v>34</v>
      </c>
      <c r="H29" s="357"/>
      <c r="I29" s="357"/>
      <c r="J29" s="357"/>
      <c r="K29" s="357"/>
      <c r="L29" s="357" t="s">
        <v>81</v>
      </c>
      <c r="M29" s="305"/>
      <c r="N29" s="594" t="s">
        <v>251</v>
      </c>
      <c r="O29" s="110"/>
      <c r="P29" s="111"/>
      <c r="Q29" s="111"/>
      <c r="R29" s="86" t="s">
        <v>34</v>
      </c>
      <c r="S29" s="110" t="s">
        <v>34</v>
      </c>
      <c r="T29" s="112"/>
      <c r="U29" s="112"/>
      <c r="V29" s="113"/>
      <c r="W29" s="110" t="s">
        <v>34</v>
      </c>
      <c r="X29" s="112"/>
      <c r="Y29" s="112"/>
      <c r="Z29" s="112"/>
      <c r="AA29" s="113"/>
      <c r="AB29" s="114" t="s">
        <v>34</v>
      </c>
      <c r="AC29" s="112"/>
      <c r="AD29" s="112"/>
      <c r="AE29" s="113"/>
      <c r="AF29" s="114" t="s">
        <v>34</v>
      </c>
      <c r="AG29" s="112"/>
      <c r="AH29" s="112"/>
      <c r="AI29" s="113"/>
      <c r="AJ29" s="114" t="s">
        <v>34</v>
      </c>
      <c r="AK29" s="112"/>
      <c r="AL29" s="112"/>
      <c r="AM29" s="113"/>
      <c r="AN29" s="114" t="s">
        <v>34</v>
      </c>
      <c r="AO29" s="112" t="s">
        <v>34</v>
      </c>
      <c r="AP29" s="112"/>
      <c r="AQ29" s="113"/>
      <c r="AR29" s="114" t="s">
        <v>34</v>
      </c>
      <c r="AS29" s="112"/>
      <c r="AT29" s="112"/>
      <c r="AU29" s="113"/>
      <c r="AV29" s="114" t="s">
        <v>34</v>
      </c>
      <c r="AW29" s="112"/>
      <c r="AX29" s="112"/>
      <c r="AY29" s="113"/>
      <c r="AZ29" s="114" t="s">
        <v>34</v>
      </c>
      <c r="BA29" s="112"/>
      <c r="BB29" s="112"/>
      <c r="BC29" s="115"/>
      <c r="BD29" s="113"/>
      <c r="BE29" s="114" t="s">
        <v>34</v>
      </c>
      <c r="BF29" s="112"/>
      <c r="BG29" s="112"/>
      <c r="BH29" s="113"/>
      <c r="BI29" s="114" t="s">
        <v>34</v>
      </c>
      <c r="BJ29" s="112"/>
      <c r="BK29" s="112"/>
      <c r="BL29" s="105"/>
      <c r="BM29" s="92">
        <f>COUNTIF(O29:AA29,"P")</f>
        <v>3</v>
      </c>
      <c r="BN29" s="93">
        <f>COUNTIF(AB29:AM29,"P")</f>
        <v>3</v>
      </c>
      <c r="BO29" s="93">
        <f>COUNTIF(AN29:AY29,"P")</f>
        <v>4</v>
      </c>
      <c r="BP29" s="93">
        <f>COUNTIF(AZ29:BL29,"P")</f>
        <v>3</v>
      </c>
      <c r="BQ29" s="93">
        <f t="shared" si="4"/>
        <v>13</v>
      </c>
      <c r="BR29" s="325">
        <f>+SUM(BM30)/(BM29)</f>
        <v>0</v>
      </c>
      <c r="BS29" s="325">
        <f>+SUM(BN30)/(BN29)</f>
        <v>0</v>
      </c>
      <c r="BT29" s="325">
        <f>+SUM(BO30)/(BO29)</f>
        <v>0</v>
      </c>
      <c r="BU29" s="325">
        <f>+SUM(BP30)/(BP29)</f>
        <v>0</v>
      </c>
      <c r="BV29" s="330">
        <f>+SUM(BQ30)/(BQ29)</f>
        <v>0</v>
      </c>
      <c r="BW29" s="116"/>
    </row>
    <row r="30" spans="1:75" s="73" customFormat="1" ht="50.1" customHeight="1" outlineLevel="2" thickBot="1" x14ac:dyDescent="0.3">
      <c r="A30" s="287"/>
      <c r="B30" s="587"/>
      <c r="C30" s="320"/>
      <c r="D30" s="314"/>
      <c r="E30" s="596"/>
      <c r="F30" s="593"/>
      <c r="G30" s="280" t="s">
        <v>35</v>
      </c>
      <c r="H30" s="357"/>
      <c r="I30" s="357"/>
      <c r="J30" s="357"/>
      <c r="K30" s="357"/>
      <c r="L30" s="357"/>
      <c r="M30" s="280"/>
      <c r="N30" s="595"/>
      <c r="O30" s="94"/>
      <c r="P30" s="95"/>
      <c r="Q30" s="95"/>
      <c r="R30" s="96"/>
      <c r="S30" s="94"/>
      <c r="T30" s="97"/>
      <c r="U30" s="97"/>
      <c r="V30" s="96"/>
      <c r="W30" s="94"/>
      <c r="X30" s="97"/>
      <c r="Y30" s="97"/>
      <c r="Z30" s="97"/>
      <c r="AA30" s="96"/>
      <c r="AB30" s="103"/>
      <c r="AC30" s="97"/>
      <c r="AD30" s="97"/>
      <c r="AE30" s="98"/>
      <c r="AF30" s="103"/>
      <c r="AG30" s="97"/>
      <c r="AH30" s="97"/>
      <c r="AI30" s="98"/>
      <c r="AJ30" s="103"/>
      <c r="AK30" s="97"/>
      <c r="AL30" s="97"/>
      <c r="AM30" s="98"/>
      <c r="AN30" s="103"/>
      <c r="AO30" s="97"/>
      <c r="AP30" s="97"/>
      <c r="AQ30" s="98"/>
      <c r="AR30" s="103"/>
      <c r="AS30" s="97"/>
      <c r="AT30" s="97"/>
      <c r="AU30" s="98"/>
      <c r="AV30" s="103"/>
      <c r="AW30" s="97"/>
      <c r="AX30" s="97"/>
      <c r="AY30" s="98"/>
      <c r="AZ30" s="103"/>
      <c r="BA30" s="97"/>
      <c r="BB30" s="97"/>
      <c r="BC30" s="104"/>
      <c r="BD30" s="98"/>
      <c r="BE30" s="103"/>
      <c r="BF30" s="97"/>
      <c r="BG30" s="97"/>
      <c r="BH30" s="98"/>
      <c r="BI30" s="103"/>
      <c r="BJ30" s="97"/>
      <c r="BK30" s="97"/>
      <c r="BL30" s="105"/>
      <c r="BM30" s="106">
        <f>COUNTIF(O30:AA30,"E")</f>
        <v>0</v>
      </c>
      <c r="BN30" s="107">
        <f>COUNTIF(AB30:AM30,"E")</f>
        <v>0</v>
      </c>
      <c r="BO30" s="107">
        <f>COUNTIF(AN30:AY30,"E")</f>
        <v>0</v>
      </c>
      <c r="BP30" s="107">
        <f>COUNTIF(AZ30:BL30,"E")</f>
        <v>0</v>
      </c>
      <c r="BQ30" s="108">
        <f t="shared" si="4"/>
        <v>0</v>
      </c>
      <c r="BR30" s="325"/>
      <c r="BS30" s="325"/>
      <c r="BT30" s="325"/>
      <c r="BU30" s="325"/>
      <c r="BV30" s="325"/>
      <c r="BW30" s="56"/>
    </row>
    <row r="31" spans="1:75" s="73" customFormat="1" ht="18.75" customHeight="1" thickBot="1" x14ac:dyDescent="0.3">
      <c r="A31" s="315"/>
      <c r="B31" s="587"/>
      <c r="C31" s="429" t="s">
        <v>91</v>
      </c>
      <c r="D31" s="525" t="s">
        <v>36</v>
      </c>
      <c r="E31" s="525"/>
      <c r="F31" s="418" t="s">
        <v>77</v>
      </c>
      <c r="G31" s="280" t="s">
        <v>34</v>
      </c>
      <c r="H31" s="357" t="s">
        <v>81</v>
      </c>
      <c r="I31" s="357" t="s">
        <v>81</v>
      </c>
      <c r="J31" s="357"/>
      <c r="K31" s="357"/>
      <c r="L31" s="357" t="s">
        <v>81</v>
      </c>
      <c r="M31" s="567" t="s">
        <v>157</v>
      </c>
      <c r="N31" s="328" t="s">
        <v>156</v>
      </c>
      <c r="O31" s="79">
        <f>COUNTIF(O33:O36,"P")</f>
        <v>0</v>
      </c>
      <c r="P31" s="80">
        <f t="shared" ref="P31:BL31" si="5">COUNTIF(P33:P36,"P")</f>
        <v>0</v>
      </c>
      <c r="Q31" s="80">
        <f t="shared" si="5"/>
        <v>0</v>
      </c>
      <c r="R31" s="81">
        <f t="shared" si="5"/>
        <v>0</v>
      </c>
      <c r="S31" s="79">
        <f t="shared" si="5"/>
        <v>0</v>
      </c>
      <c r="T31" s="80">
        <f t="shared" si="5"/>
        <v>0</v>
      </c>
      <c r="U31" s="80">
        <f t="shared" si="5"/>
        <v>0</v>
      </c>
      <c r="V31" s="81">
        <f t="shared" si="5"/>
        <v>0</v>
      </c>
      <c r="W31" s="79">
        <f t="shared" si="5"/>
        <v>0</v>
      </c>
      <c r="X31" s="80">
        <f t="shared" si="5"/>
        <v>0</v>
      </c>
      <c r="Y31" s="80">
        <f t="shared" si="5"/>
        <v>0</v>
      </c>
      <c r="Z31" s="80">
        <f t="shared" si="5"/>
        <v>0</v>
      </c>
      <c r="AA31" s="81"/>
      <c r="AB31" s="79">
        <f t="shared" si="5"/>
        <v>0</v>
      </c>
      <c r="AC31" s="80">
        <f t="shared" si="5"/>
        <v>0</v>
      </c>
      <c r="AD31" s="80">
        <f t="shared" si="5"/>
        <v>0</v>
      </c>
      <c r="AE31" s="81">
        <f t="shared" si="5"/>
        <v>1</v>
      </c>
      <c r="AF31" s="79">
        <f t="shared" si="5"/>
        <v>0</v>
      </c>
      <c r="AG31" s="80">
        <f t="shared" si="5"/>
        <v>0</v>
      </c>
      <c r="AH31" s="80">
        <f t="shared" si="5"/>
        <v>0</v>
      </c>
      <c r="AI31" s="81">
        <f t="shared" si="5"/>
        <v>0</v>
      </c>
      <c r="AJ31" s="79">
        <f t="shared" si="5"/>
        <v>0</v>
      </c>
      <c r="AK31" s="80">
        <f t="shared" si="5"/>
        <v>0</v>
      </c>
      <c r="AL31" s="80">
        <f t="shared" si="5"/>
        <v>0</v>
      </c>
      <c r="AM31" s="81">
        <f t="shared" si="5"/>
        <v>0</v>
      </c>
      <c r="AN31" s="79">
        <f t="shared" si="5"/>
        <v>0</v>
      </c>
      <c r="AO31" s="80">
        <f t="shared" si="5"/>
        <v>0</v>
      </c>
      <c r="AP31" s="80">
        <f t="shared" si="5"/>
        <v>0</v>
      </c>
      <c r="AQ31" s="81">
        <f t="shared" si="5"/>
        <v>0</v>
      </c>
      <c r="AR31" s="79">
        <f t="shared" si="5"/>
        <v>0</v>
      </c>
      <c r="AS31" s="80">
        <f t="shared" si="5"/>
        <v>0</v>
      </c>
      <c r="AT31" s="80">
        <f t="shared" si="5"/>
        <v>0</v>
      </c>
      <c r="AU31" s="81">
        <f t="shared" si="5"/>
        <v>1</v>
      </c>
      <c r="AV31" s="79">
        <f t="shared" si="5"/>
        <v>0</v>
      </c>
      <c r="AW31" s="80">
        <f t="shared" si="5"/>
        <v>0</v>
      </c>
      <c r="AX31" s="80">
        <f t="shared" si="5"/>
        <v>0</v>
      </c>
      <c r="AY31" s="81">
        <f t="shared" si="5"/>
        <v>0</v>
      </c>
      <c r="AZ31" s="79">
        <f t="shared" si="5"/>
        <v>0</v>
      </c>
      <c r="BA31" s="80">
        <f t="shared" si="5"/>
        <v>0</v>
      </c>
      <c r="BB31" s="80">
        <f t="shared" si="5"/>
        <v>0</v>
      </c>
      <c r="BC31" s="80">
        <f t="shared" si="5"/>
        <v>0</v>
      </c>
      <c r="BD31" s="81">
        <f t="shared" si="5"/>
        <v>0</v>
      </c>
      <c r="BE31" s="79">
        <f t="shared" si="5"/>
        <v>0</v>
      </c>
      <c r="BF31" s="80">
        <f t="shared" si="5"/>
        <v>0</v>
      </c>
      <c r="BG31" s="80">
        <f t="shared" si="5"/>
        <v>0</v>
      </c>
      <c r="BH31" s="81">
        <f t="shared" si="5"/>
        <v>0</v>
      </c>
      <c r="BI31" s="79">
        <f t="shared" si="5"/>
        <v>1</v>
      </c>
      <c r="BJ31" s="80">
        <f t="shared" si="5"/>
        <v>0</v>
      </c>
      <c r="BK31" s="80">
        <f t="shared" si="5"/>
        <v>1</v>
      </c>
      <c r="BL31" s="81">
        <f t="shared" si="5"/>
        <v>0</v>
      </c>
      <c r="BM31" s="346" t="e">
        <f>+SUM(BM34+BM36)/SUM(BM33+BM35)</f>
        <v>#DIV/0!</v>
      </c>
      <c r="BN31" s="346">
        <f>+SUM(BN34+BN36)/SUM(BN33+BN35)</f>
        <v>0</v>
      </c>
      <c r="BO31" s="346">
        <f>+SUM(BO34+BO36)/SUM(BO33+BO35)</f>
        <v>0</v>
      </c>
      <c r="BP31" s="346">
        <f>+SUM(BP34+BP36)/SUM(BP33+BP35)</f>
        <v>0</v>
      </c>
      <c r="BQ31" s="346">
        <f>+SUM(BQ34+BQ36)/SUM(BQ33+BQ35)</f>
        <v>0</v>
      </c>
      <c r="BR31" s="348"/>
      <c r="BS31" s="348"/>
      <c r="BT31" s="348"/>
      <c r="BU31" s="348"/>
      <c r="BV31" s="348"/>
      <c r="BW31" s="56"/>
    </row>
    <row r="32" spans="1:75" s="73" customFormat="1" ht="18.75" customHeight="1" x14ac:dyDescent="0.25">
      <c r="A32" s="316"/>
      <c r="B32" s="587"/>
      <c r="C32" s="429" t="s">
        <v>91</v>
      </c>
      <c r="D32" s="525" t="s">
        <v>36</v>
      </c>
      <c r="E32" s="525"/>
      <c r="F32" s="419"/>
      <c r="G32" s="280" t="s">
        <v>35</v>
      </c>
      <c r="H32" s="357"/>
      <c r="I32" s="357"/>
      <c r="J32" s="357"/>
      <c r="K32" s="357"/>
      <c r="L32" s="357"/>
      <c r="M32" s="567"/>
      <c r="N32" s="328"/>
      <c r="O32" s="82">
        <f>COUNTIF(O33:O36,"E")</f>
        <v>0</v>
      </c>
      <c r="P32" s="83">
        <f t="shared" ref="P32:BL32" si="6">COUNTIF(P33:P36,"E")</f>
        <v>0</v>
      </c>
      <c r="Q32" s="83">
        <f t="shared" si="6"/>
        <v>0</v>
      </c>
      <c r="R32" s="84">
        <f t="shared" si="6"/>
        <v>0</v>
      </c>
      <c r="S32" s="82">
        <f t="shared" si="6"/>
        <v>0</v>
      </c>
      <c r="T32" s="83">
        <f t="shared" si="6"/>
        <v>0</v>
      </c>
      <c r="U32" s="83">
        <f t="shared" si="6"/>
        <v>0</v>
      </c>
      <c r="V32" s="84">
        <f t="shared" si="6"/>
        <v>0</v>
      </c>
      <c r="W32" s="82">
        <f t="shared" si="6"/>
        <v>0</v>
      </c>
      <c r="X32" s="83">
        <f t="shared" si="6"/>
        <v>0</v>
      </c>
      <c r="Y32" s="83">
        <f t="shared" si="6"/>
        <v>0</v>
      </c>
      <c r="Z32" s="83">
        <f t="shared" si="6"/>
        <v>0</v>
      </c>
      <c r="AA32" s="84"/>
      <c r="AB32" s="82">
        <f t="shared" si="6"/>
        <v>0</v>
      </c>
      <c r="AC32" s="83">
        <f t="shared" si="6"/>
        <v>0</v>
      </c>
      <c r="AD32" s="83">
        <f t="shared" si="6"/>
        <v>0</v>
      </c>
      <c r="AE32" s="84">
        <f t="shared" si="6"/>
        <v>0</v>
      </c>
      <c r="AF32" s="82">
        <f t="shared" si="6"/>
        <v>0</v>
      </c>
      <c r="AG32" s="83">
        <f t="shared" si="6"/>
        <v>0</v>
      </c>
      <c r="AH32" s="83">
        <f t="shared" si="6"/>
        <v>0</v>
      </c>
      <c r="AI32" s="84">
        <f t="shared" si="6"/>
        <v>0</v>
      </c>
      <c r="AJ32" s="82">
        <f t="shared" si="6"/>
        <v>0</v>
      </c>
      <c r="AK32" s="83">
        <f t="shared" si="6"/>
        <v>0</v>
      </c>
      <c r="AL32" s="83">
        <f t="shared" si="6"/>
        <v>0</v>
      </c>
      <c r="AM32" s="84">
        <f t="shared" si="6"/>
        <v>0</v>
      </c>
      <c r="AN32" s="82">
        <f t="shared" si="6"/>
        <v>0</v>
      </c>
      <c r="AO32" s="83">
        <f t="shared" si="6"/>
        <v>0</v>
      </c>
      <c r="AP32" s="83">
        <f t="shared" si="6"/>
        <v>0</v>
      </c>
      <c r="AQ32" s="84">
        <f t="shared" si="6"/>
        <v>0</v>
      </c>
      <c r="AR32" s="82">
        <f t="shared" si="6"/>
        <v>0</v>
      </c>
      <c r="AS32" s="83">
        <f t="shared" si="6"/>
        <v>0</v>
      </c>
      <c r="AT32" s="83">
        <f t="shared" si="6"/>
        <v>0</v>
      </c>
      <c r="AU32" s="84">
        <f t="shared" si="6"/>
        <v>0</v>
      </c>
      <c r="AV32" s="82">
        <f t="shared" si="6"/>
        <v>0</v>
      </c>
      <c r="AW32" s="83">
        <f t="shared" si="6"/>
        <v>0</v>
      </c>
      <c r="AX32" s="83">
        <f t="shared" si="6"/>
        <v>0</v>
      </c>
      <c r="AY32" s="84">
        <f t="shared" si="6"/>
        <v>0</v>
      </c>
      <c r="AZ32" s="82">
        <f t="shared" si="6"/>
        <v>0</v>
      </c>
      <c r="BA32" s="83">
        <f t="shared" si="6"/>
        <v>0</v>
      </c>
      <c r="BB32" s="83">
        <f t="shared" si="6"/>
        <v>0</v>
      </c>
      <c r="BC32" s="83">
        <f t="shared" si="6"/>
        <v>0</v>
      </c>
      <c r="BD32" s="84">
        <f t="shared" si="6"/>
        <v>0</v>
      </c>
      <c r="BE32" s="82">
        <f t="shared" si="6"/>
        <v>0</v>
      </c>
      <c r="BF32" s="83">
        <f t="shared" si="6"/>
        <v>0</v>
      </c>
      <c r="BG32" s="83">
        <f t="shared" si="6"/>
        <v>0</v>
      </c>
      <c r="BH32" s="84">
        <f t="shared" si="6"/>
        <v>0</v>
      </c>
      <c r="BI32" s="82">
        <f t="shared" si="6"/>
        <v>0</v>
      </c>
      <c r="BJ32" s="83">
        <f t="shared" si="6"/>
        <v>0</v>
      </c>
      <c r="BK32" s="83">
        <f t="shared" si="6"/>
        <v>0</v>
      </c>
      <c r="BL32" s="84">
        <f t="shared" si="6"/>
        <v>0</v>
      </c>
      <c r="BM32" s="347"/>
      <c r="BN32" s="347"/>
      <c r="BO32" s="347"/>
      <c r="BP32" s="347"/>
      <c r="BQ32" s="347"/>
      <c r="BR32" s="349"/>
      <c r="BS32" s="349"/>
      <c r="BT32" s="349"/>
      <c r="BU32" s="349"/>
      <c r="BV32" s="349"/>
      <c r="BW32" s="56"/>
    </row>
    <row r="33" spans="1:75" s="73" customFormat="1" ht="15.75" customHeight="1" outlineLevel="1" x14ac:dyDescent="0.25">
      <c r="A33" s="381">
        <v>6</v>
      </c>
      <c r="B33" s="587"/>
      <c r="C33" s="388" t="s">
        <v>92</v>
      </c>
      <c r="D33" s="404" t="s">
        <v>111</v>
      </c>
      <c r="E33" s="591" t="s">
        <v>248</v>
      </c>
      <c r="F33" s="423" t="s">
        <v>110</v>
      </c>
      <c r="G33" s="280" t="s">
        <v>34</v>
      </c>
      <c r="H33" s="357" t="s">
        <v>81</v>
      </c>
      <c r="I33" s="357" t="s">
        <v>81</v>
      </c>
      <c r="J33" s="357"/>
      <c r="K33" s="357"/>
      <c r="L33" s="357" t="s">
        <v>81</v>
      </c>
      <c r="M33" s="567" t="s">
        <v>157</v>
      </c>
      <c r="N33" s="328"/>
      <c r="O33" s="85"/>
      <c r="P33" s="298"/>
      <c r="Q33" s="298"/>
      <c r="R33" s="87"/>
      <c r="S33" s="85"/>
      <c r="T33" s="298"/>
      <c r="U33" s="298"/>
      <c r="V33" s="87"/>
      <c r="W33" s="85"/>
      <c r="X33" s="298"/>
      <c r="Y33" s="298"/>
      <c r="Z33" s="298"/>
      <c r="AA33" s="87"/>
      <c r="AB33" s="85"/>
      <c r="AC33" s="298"/>
      <c r="AD33" s="298"/>
      <c r="AE33" s="87" t="s">
        <v>34</v>
      </c>
      <c r="AF33" s="85"/>
      <c r="AG33" s="298"/>
      <c r="AH33" s="298"/>
      <c r="AI33" s="87"/>
      <c r="AJ33" s="85"/>
      <c r="AK33" s="298"/>
      <c r="AL33" s="298"/>
      <c r="AM33" s="87"/>
      <c r="AN33" s="85"/>
      <c r="AO33" s="298"/>
      <c r="AP33" s="298"/>
      <c r="AQ33" s="87"/>
      <c r="AR33" s="85"/>
      <c r="AS33" s="298"/>
      <c r="AT33" s="298"/>
      <c r="AU33" s="87" t="s">
        <v>34</v>
      </c>
      <c r="AV33" s="85"/>
      <c r="AW33" s="298"/>
      <c r="AX33" s="298"/>
      <c r="AY33" s="87"/>
      <c r="AZ33" s="85"/>
      <c r="BA33" s="298"/>
      <c r="BB33" s="298"/>
      <c r="BC33" s="91"/>
      <c r="BD33" s="87"/>
      <c r="BE33" s="85"/>
      <c r="BF33" s="298"/>
      <c r="BG33" s="298"/>
      <c r="BH33" s="87"/>
      <c r="BI33" s="85"/>
      <c r="BJ33" s="298"/>
      <c r="BK33" s="298" t="s">
        <v>34</v>
      </c>
      <c r="BL33" s="87"/>
      <c r="BM33" s="92">
        <f>COUNTIF(O33:AA33,"P")</f>
        <v>0</v>
      </c>
      <c r="BN33" s="93">
        <f>COUNTIF(AB33:AM33,"P")</f>
        <v>1</v>
      </c>
      <c r="BO33" s="93">
        <f>COUNTIF(AN33:AY33,"P")</f>
        <v>1</v>
      </c>
      <c r="BP33" s="93">
        <f>COUNTIF(AZ33:BL33,"P")</f>
        <v>1</v>
      </c>
      <c r="BQ33" s="93">
        <f>SUM(BM33:BP33)</f>
        <v>3</v>
      </c>
      <c r="BR33" s="325" t="e">
        <f>+SUM(BM34)/(BM33)</f>
        <v>#DIV/0!</v>
      </c>
      <c r="BS33" s="325">
        <f>+SUM(BN34)/(BN33)</f>
        <v>0</v>
      </c>
      <c r="BT33" s="325">
        <f>+SUM(BO34)/(BO33)</f>
        <v>0</v>
      </c>
      <c r="BU33" s="325">
        <f>+SUM(BP34)/(BP33)</f>
        <v>0</v>
      </c>
      <c r="BV33" s="330">
        <f>+SUM(BQ34)/(BQ33)</f>
        <v>0</v>
      </c>
      <c r="BW33" s="56"/>
    </row>
    <row r="34" spans="1:75" s="73" customFormat="1" ht="15.75" customHeight="1" outlineLevel="1" x14ac:dyDescent="0.25">
      <c r="A34" s="381"/>
      <c r="B34" s="587"/>
      <c r="C34" s="388"/>
      <c r="D34" s="404"/>
      <c r="E34" s="591"/>
      <c r="F34" s="423"/>
      <c r="G34" s="280" t="s">
        <v>35</v>
      </c>
      <c r="H34" s="357"/>
      <c r="I34" s="357"/>
      <c r="J34" s="357"/>
      <c r="K34" s="357"/>
      <c r="L34" s="357"/>
      <c r="M34" s="567"/>
      <c r="N34" s="328"/>
      <c r="O34" s="94"/>
      <c r="P34" s="95"/>
      <c r="Q34" s="95"/>
      <c r="R34" s="96"/>
      <c r="S34" s="94"/>
      <c r="T34" s="95"/>
      <c r="U34" s="95"/>
      <c r="V34" s="96"/>
      <c r="W34" s="94"/>
      <c r="X34" s="95"/>
      <c r="Y34" s="95"/>
      <c r="Z34" s="95"/>
      <c r="AA34" s="96"/>
      <c r="AB34" s="94"/>
      <c r="AC34" s="95"/>
      <c r="AD34" s="95"/>
      <c r="AE34" s="96"/>
      <c r="AF34" s="94"/>
      <c r="AG34" s="95"/>
      <c r="AH34" s="95"/>
      <c r="AI34" s="96"/>
      <c r="AJ34" s="94"/>
      <c r="AK34" s="95"/>
      <c r="AL34" s="95"/>
      <c r="AM34" s="96"/>
      <c r="AN34" s="94"/>
      <c r="AO34" s="95"/>
      <c r="AP34" s="95"/>
      <c r="AQ34" s="96"/>
      <c r="AR34" s="94"/>
      <c r="AS34" s="95"/>
      <c r="AT34" s="95"/>
      <c r="AU34" s="96"/>
      <c r="AV34" s="94"/>
      <c r="AW34" s="95"/>
      <c r="AX34" s="95"/>
      <c r="AY34" s="96"/>
      <c r="AZ34" s="94"/>
      <c r="BA34" s="95"/>
      <c r="BB34" s="95"/>
      <c r="BC34" s="119"/>
      <c r="BD34" s="96"/>
      <c r="BE34" s="94"/>
      <c r="BF34" s="95"/>
      <c r="BG34" s="95"/>
      <c r="BH34" s="96"/>
      <c r="BI34" s="94"/>
      <c r="BJ34" s="95"/>
      <c r="BK34" s="95"/>
      <c r="BL34" s="96"/>
      <c r="BM34" s="106">
        <f>COUNTIF(O34:AA34,"E")</f>
        <v>0</v>
      </c>
      <c r="BN34" s="107">
        <f>COUNTIF(AB34:AM34,"E")</f>
        <v>0</v>
      </c>
      <c r="BO34" s="107">
        <f>COUNTIF(AN34:AY34,"E")</f>
        <v>0</v>
      </c>
      <c r="BP34" s="107">
        <f>COUNTIF(AZ34:BL34,"E")</f>
        <v>0</v>
      </c>
      <c r="BQ34" s="108">
        <f>SUM(BM34:BP34)</f>
        <v>0</v>
      </c>
      <c r="BR34" s="325"/>
      <c r="BS34" s="325"/>
      <c r="BT34" s="325"/>
      <c r="BU34" s="325"/>
      <c r="BV34" s="325"/>
      <c r="BW34" s="56"/>
    </row>
    <row r="35" spans="1:75" s="73" customFormat="1" ht="15.75" customHeight="1" outlineLevel="1" x14ac:dyDescent="0.25">
      <c r="A35" s="315">
        <v>7</v>
      </c>
      <c r="B35" s="587"/>
      <c r="C35" s="388"/>
      <c r="D35" s="404"/>
      <c r="E35" s="591" t="s">
        <v>249</v>
      </c>
      <c r="F35" s="423" t="s">
        <v>77</v>
      </c>
      <c r="G35" s="280" t="s">
        <v>34</v>
      </c>
      <c r="H35" s="357" t="s">
        <v>81</v>
      </c>
      <c r="I35" s="357" t="s">
        <v>81</v>
      </c>
      <c r="J35" s="357"/>
      <c r="K35" s="357"/>
      <c r="L35" s="357" t="s">
        <v>81</v>
      </c>
      <c r="M35" s="567" t="s">
        <v>157</v>
      </c>
      <c r="N35" s="328"/>
      <c r="O35" s="85"/>
      <c r="P35" s="298"/>
      <c r="Q35" s="298"/>
      <c r="R35" s="87"/>
      <c r="S35" s="85"/>
      <c r="T35" s="298"/>
      <c r="U35" s="298"/>
      <c r="V35" s="87"/>
      <c r="W35" s="85"/>
      <c r="X35" s="298"/>
      <c r="Y35" s="298"/>
      <c r="Z35" s="298"/>
      <c r="AA35" s="87"/>
      <c r="AB35" s="85"/>
      <c r="AC35" s="298"/>
      <c r="AD35" s="298"/>
      <c r="AE35" s="87"/>
      <c r="AF35" s="85"/>
      <c r="AG35" s="298"/>
      <c r="AH35" s="298"/>
      <c r="AI35" s="87"/>
      <c r="AJ35" s="85"/>
      <c r="AK35" s="298"/>
      <c r="AL35" s="298"/>
      <c r="AM35" s="87"/>
      <c r="AN35" s="85"/>
      <c r="AO35" s="298"/>
      <c r="AP35" s="298"/>
      <c r="AQ35" s="87"/>
      <c r="AR35" s="85"/>
      <c r="AS35" s="298"/>
      <c r="AT35" s="298"/>
      <c r="AU35" s="87"/>
      <c r="AV35" s="85"/>
      <c r="AW35" s="298"/>
      <c r="AX35" s="298"/>
      <c r="AY35" s="87"/>
      <c r="AZ35" s="85"/>
      <c r="BA35" s="298"/>
      <c r="BB35" s="298"/>
      <c r="BC35" s="91"/>
      <c r="BD35" s="87"/>
      <c r="BE35" s="85"/>
      <c r="BF35" s="298"/>
      <c r="BG35" s="298"/>
      <c r="BH35" s="87"/>
      <c r="BI35" s="85" t="s">
        <v>34</v>
      </c>
      <c r="BJ35" s="298"/>
      <c r="BK35" s="298"/>
      <c r="BL35" s="87"/>
      <c r="BM35" s="92">
        <f>COUNTIF(O35:AA35,"P")</f>
        <v>0</v>
      </c>
      <c r="BN35" s="93">
        <f>COUNTIF(AB35:AM35,"P")</f>
        <v>0</v>
      </c>
      <c r="BO35" s="93">
        <f>COUNTIF(AN35:AY35,"P")</f>
        <v>0</v>
      </c>
      <c r="BP35" s="93">
        <f>COUNTIF(AZ35:BL35,"P")</f>
        <v>1</v>
      </c>
      <c r="BQ35" s="93">
        <f>SUM(BM35:BP35)</f>
        <v>1</v>
      </c>
      <c r="BR35" s="325" t="e">
        <f>+SUM(BM36)/(BM35)</f>
        <v>#DIV/0!</v>
      </c>
      <c r="BS35" s="325" t="e">
        <f>+SUM(BN36)/(BN35)</f>
        <v>#DIV/0!</v>
      </c>
      <c r="BT35" s="325" t="e">
        <f>+SUM(BO36)/(BO35)</f>
        <v>#DIV/0!</v>
      </c>
      <c r="BU35" s="325">
        <f>+SUM(BP36)/(BP35)</f>
        <v>0</v>
      </c>
      <c r="BV35" s="330">
        <f>+SUM(BQ36)/(BQ35)</f>
        <v>0</v>
      </c>
      <c r="BW35" s="56"/>
    </row>
    <row r="36" spans="1:75" s="73" customFormat="1" ht="15.75" customHeight="1" outlineLevel="1" thickBot="1" x14ac:dyDescent="0.3">
      <c r="A36" s="316"/>
      <c r="B36" s="587"/>
      <c r="C36" s="388"/>
      <c r="D36" s="404"/>
      <c r="E36" s="591"/>
      <c r="F36" s="423"/>
      <c r="G36" s="280" t="s">
        <v>35</v>
      </c>
      <c r="H36" s="357"/>
      <c r="I36" s="357"/>
      <c r="J36" s="357"/>
      <c r="K36" s="357"/>
      <c r="L36" s="357"/>
      <c r="M36" s="567"/>
      <c r="N36" s="328"/>
      <c r="O36" s="94"/>
      <c r="P36" s="95"/>
      <c r="Q36" s="95"/>
      <c r="R36" s="96"/>
      <c r="S36" s="94"/>
      <c r="T36" s="95"/>
      <c r="U36" s="95"/>
      <c r="V36" s="96"/>
      <c r="W36" s="94"/>
      <c r="X36" s="95"/>
      <c r="Y36" s="95"/>
      <c r="Z36" s="95"/>
      <c r="AA36" s="96"/>
      <c r="AB36" s="94"/>
      <c r="AC36" s="95"/>
      <c r="AD36" s="95"/>
      <c r="AE36" s="96"/>
      <c r="AF36" s="94"/>
      <c r="AG36" s="95"/>
      <c r="AH36" s="95"/>
      <c r="AI36" s="96"/>
      <c r="AJ36" s="94"/>
      <c r="AK36" s="95"/>
      <c r="AL36" s="95"/>
      <c r="AM36" s="96"/>
      <c r="AN36" s="94"/>
      <c r="AO36" s="95"/>
      <c r="AP36" s="95"/>
      <c r="AQ36" s="96"/>
      <c r="AR36" s="94"/>
      <c r="AS36" s="95"/>
      <c r="AT36" s="95"/>
      <c r="AU36" s="96"/>
      <c r="AV36" s="94"/>
      <c r="AW36" s="95"/>
      <c r="AX36" s="95"/>
      <c r="AY36" s="96"/>
      <c r="AZ36" s="94"/>
      <c r="BA36" s="95"/>
      <c r="BB36" s="95"/>
      <c r="BC36" s="119"/>
      <c r="BD36" s="96"/>
      <c r="BE36" s="94"/>
      <c r="BF36" s="95"/>
      <c r="BG36" s="95"/>
      <c r="BH36" s="96"/>
      <c r="BI36" s="94"/>
      <c r="BJ36" s="95"/>
      <c r="BK36" s="95"/>
      <c r="BL36" s="96"/>
      <c r="BM36" s="106">
        <f>COUNTIF(O36:AA36,"E")</f>
        <v>0</v>
      </c>
      <c r="BN36" s="107">
        <f>COUNTIF(AB36:AM36,"E")</f>
        <v>0</v>
      </c>
      <c r="BO36" s="107">
        <f>COUNTIF(AN36:AY36,"E")</f>
        <v>0</v>
      </c>
      <c r="BP36" s="107">
        <f>COUNTIF(AZ36:BL36,"E")</f>
        <v>0</v>
      </c>
      <c r="BQ36" s="108">
        <f>SUM(BM36:BP36)</f>
        <v>0</v>
      </c>
      <c r="BR36" s="325"/>
      <c r="BS36" s="325"/>
      <c r="BT36" s="325"/>
      <c r="BU36" s="325"/>
      <c r="BV36" s="325"/>
      <c r="BW36" s="56"/>
    </row>
    <row r="37" spans="1:75" s="73" customFormat="1" ht="17.25" customHeight="1" thickBot="1" x14ac:dyDescent="0.3">
      <c r="A37" s="315"/>
      <c r="B37" s="587"/>
      <c r="C37" s="429" t="s">
        <v>93</v>
      </c>
      <c r="D37" s="525" t="s">
        <v>37</v>
      </c>
      <c r="E37" s="525"/>
      <c r="F37" s="418" t="s">
        <v>83</v>
      </c>
      <c r="G37" s="280" t="s">
        <v>34</v>
      </c>
      <c r="H37" s="357" t="s">
        <v>81</v>
      </c>
      <c r="I37" s="357" t="s">
        <v>81</v>
      </c>
      <c r="J37" s="357"/>
      <c r="K37" s="357"/>
      <c r="L37" s="357" t="s">
        <v>81</v>
      </c>
      <c r="M37" s="567" t="s">
        <v>79</v>
      </c>
      <c r="N37" s="328" t="s">
        <v>156</v>
      </c>
      <c r="O37" s="79">
        <f>COUNTIF(O39:O52,"P")</f>
        <v>0</v>
      </c>
      <c r="P37" s="80">
        <f t="shared" ref="P37:BL37" si="7">COUNTIF(P39:P52,"P")</f>
        <v>0</v>
      </c>
      <c r="Q37" s="80">
        <f t="shared" si="7"/>
        <v>1</v>
      </c>
      <c r="R37" s="81">
        <f t="shared" si="7"/>
        <v>0</v>
      </c>
      <c r="S37" s="79">
        <f t="shared" si="7"/>
        <v>0</v>
      </c>
      <c r="T37" s="80">
        <f t="shared" si="7"/>
        <v>0</v>
      </c>
      <c r="U37" s="80">
        <f t="shared" si="7"/>
        <v>1</v>
      </c>
      <c r="V37" s="81">
        <f t="shared" si="7"/>
        <v>1</v>
      </c>
      <c r="W37" s="79">
        <f t="shared" si="7"/>
        <v>0</v>
      </c>
      <c r="X37" s="80">
        <f t="shared" si="7"/>
        <v>0</v>
      </c>
      <c r="Y37" s="80">
        <f t="shared" si="7"/>
        <v>1</v>
      </c>
      <c r="Z37" s="80">
        <f t="shared" si="7"/>
        <v>2</v>
      </c>
      <c r="AA37" s="81"/>
      <c r="AB37" s="79">
        <f t="shared" si="7"/>
        <v>1</v>
      </c>
      <c r="AC37" s="80">
        <f t="shared" si="7"/>
        <v>0</v>
      </c>
      <c r="AD37" s="80">
        <f t="shared" si="7"/>
        <v>1</v>
      </c>
      <c r="AE37" s="81">
        <f t="shared" si="7"/>
        <v>2</v>
      </c>
      <c r="AF37" s="79">
        <f t="shared" si="7"/>
        <v>0</v>
      </c>
      <c r="AG37" s="80">
        <f t="shared" si="7"/>
        <v>0</v>
      </c>
      <c r="AH37" s="80">
        <f t="shared" si="7"/>
        <v>1</v>
      </c>
      <c r="AI37" s="81">
        <f t="shared" si="7"/>
        <v>0</v>
      </c>
      <c r="AJ37" s="79">
        <f t="shared" si="7"/>
        <v>0</v>
      </c>
      <c r="AK37" s="80">
        <f t="shared" si="7"/>
        <v>0</v>
      </c>
      <c r="AL37" s="80">
        <f t="shared" si="7"/>
        <v>1</v>
      </c>
      <c r="AM37" s="81">
        <f t="shared" si="7"/>
        <v>1</v>
      </c>
      <c r="AN37" s="79">
        <f t="shared" si="7"/>
        <v>1</v>
      </c>
      <c r="AO37" s="80">
        <f t="shared" si="7"/>
        <v>0</v>
      </c>
      <c r="AP37" s="80">
        <f t="shared" si="7"/>
        <v>1</v>
      </c>
      <c r="AQ37" s="81">
        <f t="shared" si="7"/>
        <v>0</v>
      </c>
      <c r="AR37" s="79">
        <f t="shared" si="7"/>
        <v>0</v>
      </c>
      <c r="AS37" s="80">
        <f t="shared" si="7"/>
        <v>0</v>
      </c>
      <c r="AT37" s="80">
        <f t="shared" si="7"/>
        <v>1</v>
      </c>
      <c r="AU37" s="81">
        <f t="shared" si="7"/>
        <v>0</v>
      </c>
      <c r="AV37" s="79">
        <f t="shared" si="7"/>
        <v>0</v>
      </c>
      <c r="AW37" s="80">
        <f t="shared" si="7"/>
        <v>0</v>
      </c>
      <c r="AX37" s="80">
        <f t="shared" si="7"/>
        <v>1</v>
      </c>
      <c r="AY37" s="81">
        <f t="shared" si="7"/>
        <v>0</v>
      </c>
      <c r="AZ37" s="79">
        <f t="shared" si="7"/>
        <v>1</v>
      </c>
      <c r="BA37" s="80">
        <f t="shared" si="7"/>
        <v>0</v>
      </c>
      <c r="BB37" s="80">
        <f t="shared" si="7"/>
        <v>1</v>
      </c>
      <c r="BC37" s="80">
        <f t="shared" si="7"/>
        <v>1</v>
      </c>
      <c r="BD37" s="81">
        <f t="shared" si="7"/>
        <v>0</v>
      </c>
      <c r="BE37" s="79">
        <f t="shared" si="7"/>
        <v>0</v>
      </c>
      <c r="BF37" s="80">
        <f t="shared" si="7"/>
        <v>0</v>
      </c>
      <c r="BG37" s="80">
        <f t="shared" si="7"/>
        <v>1</v>
      </c>
      <c r="BH37" s="81">
        <f t="shared" si="7"/>
        <v>0</v>
      </c>
      <c r="BI37" s="79">
        <f t="shared" si="7"/>
        <v>1</v>
      </c>
      <c r="BJ37" s="80">
        <f t="shared" si="7"/>
        <v>1</v>
      </c>
      <c r="BK37" s="80">
        <f t="shared" si="7"/>
        <v>1</v>
      </c>
      <c r="BL37" s="81">
        <f t="shared" si="7"/>
        <v>1</v>
      </c>
      <c r="BM37" s="346">
        <f>+SUM(BM40+BM42+BM44+BM46+BM48+BM50+BM52)/SUM(BM39+BM41+BM43+BM45+BM47+BM49+BM51)</f>
        <v>0</v>
      </c>
      <c r="BN37" s="346">
        <f>+SUM(BN40+BN42+BN44+BN46+BN48+BN50+BN52)/SUM(BN39+BN41+BN43+BN45+BN47+BN49+BN51)</f>
        <v>0</v>
      </c>
      <c r="BO37" s="346">
        <f>+SUM(BO40+BO42+BO44+BO46+BO48+BO50+BO52)/SUM(BO39+BO41+BO43+BO45+BO47+BO49+BO51)</f>
        <v>0</v>
      </c>
      <c r="BP37" s="346">
        <f>+SUM(BP40+BP42+BP44+BP46+BP48+BP50+BP52)/SUM(BP39+BP41+BP43+BP45+BP47+BP49+BP51)</f>
        <v>0</v>
      </c>
      <c r="BQ37" s="346">
        <f>+SUM(BQ40+BQ42+BQ44+BQ46+BQ48+BQ50+BQ52)/SUM(BQ39+BQ41+BQ43+BQ45+BQ47+BQ49+BQ51)</f>
        <v>0</v>
      </c>
      <c r="BR37" s="348"/>
      <c r="BS37" s="348"/>
      <c r="BT37" s="348"/>
      <c r="BU37" s="348"/>
      <c r="BV37" s="348"/>
      <c r="BW37" s="56"/>
    </row>
    <row r="38" spans="1:75" s="73" customFormat="1" ht="26.25" customHeight="1" x14ac:dyDescent="0.25">
      <c r="A38" s="370"/>
      <c r="B38" s="587"/>
      <c r="C38" s="429" t="s">
        <v>93</v>
      </c>
      <c r="D38" s="525" t="s">
        <v>37</v>
      </c>
      <c r="E38" s="525"/>
      <c r="F38" s="419"/>
      <c r="G38" s="280" t="s">
        <v>35</v>
      </c>
      <c r="H38" s="357"/>
      <c r="I38" s="357"/>
      <c r="J38" s="357"/>
      <c r="K38" s="357"/>
      <c r="L38" s="357"/>
      <c r="M38" s="567"/>
      <c r="N38" s="328"/>
      <c r="O38" s="82">
        <f>COUNTIF(O39:O52,"E")</f>
        <v>0</v>
      </c>
      <c r="P38" s="83">
        <f t="shared" ref="P38:BL38" si="8">COUNTIF(P39:P52,"E")</f>
        <v>0</v>
      </c>
      <c r="Q38" s="83">
        <f t="shared" si="8"/>
        <v>0</v>
      </c>
      <c r="R38" s="84">
        <f t="shared" si="8"/>
        <v>0</v>
      </c>
      <c r="S38" s="82">
        <f t="shared" si="8"/>
        <v>0</v>
      </c>
      <c r="T38" s="83">
        <f t="shared" si="8"/>
        <v>0</v>
      </c>
      <c r="U38" s="83">
        <f t="shared" si="8"/>
        <v>0</v>
      </c>
      <c r="V38" s="84">
        <f t="shared" si="8"/>
        <v>0</v>
      </c>
      <c r="W38" s="82">
        <f t="shared" si="8"/>
        <v>0</v>
      </c>
      <c r="X38" s="83">
        <f t="shared" si="8"/>
        <v>0</v>
      </c>
      <c r="Y38" s="83">
        <f t="shared" si="8"/>
        <v>0</v>
      </c>
      <c r="Z38" s="83">
        <f t="shared" si="8"/>
        <v>0</v>
      </c>
      <c r="AA38" s="84"/>
      <c r="AB38" s="82">
        <f t="shared" si="8"/>
        <v>0</v>
      </c>
      <c r="AC38" s="83">
        <f t="shared" si="8"/>
        <v>0</v>
      </c>
      <c r="AD38" s="83">
        <f t="shared" si="8"/>
        <v>0</v>
      </c>
      <c r="AE38" s="84">
        <f t="shared" si="8"/>
        <v>0</v>
      </c>
      <c r="AF38" s="82">
        <f t="shared" si="8"/>
        <v>0</v>
      </c>
      <c r="AG38" s="83">
        <f t="shared" si="8"/>
        <v>0</v>
      </c>
      <c r="AH38" s="83">
        <f t="shared" si="8"/>
        <v>0</v>
      </c>
      <c r="AI38" s="84">
        <f t="shared" si="8"/>
        <v>0</v>
      </c>
      <c r="AJ38" s="82">
        <f t="shared" si="8"/>
        <v>0</v>
      </c>
      <c r="AK38" s="83">
        <f t="shared" si="8"/>
        <v>0</v>
      </c>
      <c r="AL38" s="83">
        <f t="shared" si="8"/>
        <v>0</v>
      </c>
      <c r="AM38" s="84">
        <f t="shared" si="8"/>
        <v>0</v>
      </c>
      <c r="AN38" s="82">
        <f t="shared" si="8"/>
        <v>0</v>
      </c>
      <c r="AO38" s="83">
        <f t="shared" si="8"/>
        <v>0</v>
      </c>
      <c r="AP38" s="83">
        <f t="shared" si="8"/>
        <v>0</v>
      </c>
      <c r="AQ38" s="84">
        <f t="shared" si="8"/>
        <v>0</v>
      </c>
      <c r="AR38" s="82">
        <f t="shared" si="8"/>
        <v>0</v>
      </c>
      <c r="AS38" s="83">
        <f t="shared" si="8"/>
        <v>0</v>
      </c>
      <c r="AT38" s="83">
        <f t="shared" si="8"/>
        <v>0</v>
      </c>
      <c r="AU38" s="84">
        <f t="shared" si="8"/>
        <v>0</v>
      </c>
      <c r="AV38" s="82">
        <f t="shared" si="8"/>
        <v>0</v>
      </c>
      <c r="AW38" s="83">
        <f t="shared" si="8"/>
        <v>0</v>
      </c>
      <c r="AX38" s="83">
        <f t="shared" si="8"/>
        <v>0</v>
      </c>
      <c r="AY38" s="84">
        <f t="shared" si="8"/>
        <v>0</v>
      </c>
      <c r="AZ38" s="82">
        <f t="shared" si="8"/>
        <v>0</v>
      </c>
      <c r="BA38" s="83">
        <f t="shared" si="8"/>
        <v>0</v>
      </c>
      <c r="BB38" s="83">
        <f t="shared" si="8"/>
        <v>0</v>
      </c>
      <c r="BC38" s="83">
        <f t="shared" si="8"/>
        <v>0</v>
      </c>
      <c r="BD38" s="84">
        <f t="shared" si="8"/>
        <v>0</v>
      </c>
      <c r="BE38" s="82">
        <f t="shared" si="8"/>
        <v>0</v>
      </c>
      <c r="BF38" s="83">
        <f t="shared" si="8"/>
        <v>0</v>
      </c>
      <c r="BG38" s="83">
        <f t="shared" si="8"/>
        <v>0</v>
      </c>
      <c r="BH38" s="84">
        <f t="shared" si="8"/>
        <v>0</v>
      </c>
      <c r="BI38" s="82">
        <f t="shared" si="8"/>
        <v>0</v>
      </c>
      <c r="BJ38" s="83">
        <f t="shared" si="8"/>
        <v>0</v>
      </c>
      <c r="BK38" s="83">
        <f t="shared" si="8"/>
        <v>0</v>
      </c>
      <c r="BL38" s="84">
        <f t="shared" si="8"/>
        <v>0</v>
      </c>
      <c r="BM38" s="347"/>
      <c r="BN38" s="347"/>
      <c r="BO38" s="347"/>
      <c r="BP38" s="347"/>
      <c r="BQ38" s="347"/>
      <c r="BR38" s="349"/>
      <c r="BS38" s="349"/>
      <c r="BT38" s="349"/>
      <c r="BU38" s="349"/>
      <c r="BV38" s="349"/>
      <c r="BW38" s="56"/>
    </row>
    <row r="39" spans="1:75" s="73" customFormat="1" ht="30" customHeight="1" outlineLevel="1" x14ac:dyDescent="0.25">
      <c r="A39" s="572">
        <v>8</v>
      </c>
      <c r="B39" s="588"/>
      <c r="C39" s="502" t="s">
        <v>119</v>
      </c>
      <c r="D39" s="428" t="s">
        <v>112</v>
      </c>
      <c r="E39" s="573" t="s">
        <v>570</v>
      </c>
      <c r="F39" s="423" t="s">
        <v>113</v>
      </c>
      <c r="G39" s="280" t="s">
        <v>34</v>
      </c>
      <c r="H39" s="357" t="s">
        <v>81</v>
      </c>
      <c r="I39" s="357" t="s">
        <v>81</v>
      </c>
      <c r="J39" s="357"/>
      <c r="K39" s="357"/>
      <c r="L39" s="357" t="s">
        <v>81</v>
      </c>
      <c r="M39" s="567" t="s">
        <v>79</v>
      </c>
      <c r="N39" s="328" t="s">
        <v>251</v>
      </c>
      <c r="O39" s="85"/>
      <c r="P39" s="298"/>
      <c r="Q39" s="298"/>
      <c r="R39" s="87"/>
      <c r="S39" s="85"/>
      <c r="T39" s="298"/>
      <c r="U39" s="298"/>
      <c r="V39" s="87"/>
      <c r="W39" s="85"/>
      <c r="X39" s="298"/>
      <c r="Y39" s="298"/>
      <c r="Z39" s="298"/>
      <c r="AA39" s="87"/>
      <c r="AB39" s="85"/>
      <c r="AC39" s="298"/>
      <c r="AD39" s="298"/>
      <c r="AE39" s="87" t="s">
        <v>34</v>
      </c>
      <c r="AF39" s="85"/>
      <c r="AG39" s="298"/>
      <c r="AH39" s="298"/>
      <c r="AI39" s="87"/>
      <c r="AJ39" s="85"/>
      <c r="AK39" s="298"/>
      <c r="AL39" s="298"/>
      <c r="AM39" s="87"/>
      <c r="AN39" s="85"/>
      <c r="AO39" s="298"/>
      <c r="AP39" s="298"/>
      <c r="AQ39" s="87"/>
      <c r="AR39" s="85"/>
      <c r="AS39" s="298"/>
      <c r="AT39" s="298"/>
      <c r="AU39" s="87"/>
      <c r="AV39" s="85"/>
      <c r="AW39" s="298"/>
      <c r="AX39" s="298"/>
      <c r="AY39" s="87"/>
      <c r="AZ39" s="85"/>
      <c r="BA39" s="298"/>
      <c r="BB39" s="298"/>
      <c r="BC39" s="91"/>
      <c r="BD39" s="87"/>
      <c r="BE39" s="85"/>
      <c r="BF39" s="298"/>
      <c r="BG39" s="298"/>
      <c r="BH39" s="87"/>
      <c r="BI39" s="85"/>
      <c r="BJ39" s="298"/>
      <c r="BK39" s="298"/>
      <c r="BL39" s="87"/>
      <c r="BM39" s="92">
        <f>COUNTIF(O39:AA39,"P")</f>
        <v>0</v>
      </c>
      <c r="BN39" s="92">
        <f>COUNTIF(AB39:AM39,"P")</f>
        <v>1</v>
      </c>
      <c r="BO39" s="92">
        <f>COUNTIF(AN39:AY39,"P")</f>
        <v>0</v>
      </c>
      <c r="BP39" s="92">
        <f>COUNTIF(AZ39:BL39,"P")</f>
        <v>0</v>
      </c>
      <c r="BQ39" s="92">
        <f>SUM(BM39:BP39)</f>
        <v>1</v>
      </c>
      <c r="BR39" s="325" t="e">
        <f>+SUM(BM40)/(BM39)</f>
        <v>#DIV/0!</v>
      </c>
      <c r="BS39" s="325">
        <f>+SUM(BN40)/(BN39)</f>
        <v>0</v>
      </c>
      <c r="BT39" s="325" t="e">
        <f>+SUM(BO40)/(BO39)</f>
        <v>#DIV/0!</v>
      </c>
      <c r="BU39" s="325" t="e">
        <f>+SUM(BP40)/(BP39)</f>
        <v>#DIV/0!</v>
      </c>
      <c r="BV39" s="325">
        <f>+SUM(BQ40)/(BQ39)</f>
        <v>0</v>
      </c>
      <c r="BW39" s="56"/>
    </row>
    <row r="40" spans="1:75" s="73" customFormat="1" ht="30" customHeight="1" outlineLevel="1" x14ac:dyDescent="0.25">
      <c r="A40" s="572"/>
      <c r="B40" s="588"/>
      <c r="C40" s="502"/>
      <c r="D40" s="428"/>
      <c r="E40" s="573"/>
      <c r="F40" s="423"/>
      <c r="G40" s="280" t="s">
        <v>35</v>
      </c>
      <c r="H40" s="357"/>
      <c r="I40" s="357"/>
      <c r="J40" s="357"/>
      <c r="K40" s="357"/>
      <c r="L40" s="357"/>
      <c r="M40" s="567"/>
      <c r="N40" s="328"/>
      <c r="O40" s="94"/>
      <c r="P40" s="95"/>
      <c r="Q40" s="95"/>
      <c r="R40" s="96"/>
      <c r="S40" s="94"/>
      <c r="T40" s="95"/>
      <c r="U40" s="95"/>
      <c r="V40" s="96"/>
      <c r="W40" s="94"/>
      <c r="X40" s="95"/>
      <c r="Y40" s="95"/>
      <c r="Z40" s="95"/>
      <c r="AA40" s="96"/>
      <c r="AB40" s="120"/>
      <c r="AC40" s="121"/>
      <c r="AD40" s="121"/>
      <c r="AE40" s="122"/>
      <c r="AF40" s="123"/>
      <c r="AG40" s="121"/>
      <c r="AH40" s="121"/>
      <c r="AI40" s="96"/>
      <c r="AJ40" s="94"/>
      <c r="AK40" s="95"/>
      <c r="AL40" s="95"/>
      <c r="AM40" s="96"/>
      <c r="AN40" s="94"/>
      <c r="AO40" s="95"/>
      <c r="AP40" s="95"/>
      <c r="AQ40" s="96"/>
      <c r="AR40" s="94"/>
      <c r="AS40" s="95"/>
      <c r="AT40" s="95"/>
      <c r="AU40" s="96"/>
      <c r="AV40" s="94"/>
      <c r="AW40" s="95"/>
      <c r="AX40" s="95"/>
      <c r="AY40" s="96"/>
      <c r="AZ40" s="94"/>
      <c r="BA40" s="95"/>
      <c r="BB40" s="95"/>
      <c r="BC40" s="119"/>
      <c r="BD40" s="96"/>
      <c r="BE40" s="94"/>
      <c r="BF40" s="95"/>
      <c r="BG40" s="95"/>
      <c r="BH40" s="96"/>
      <c r="BI40" s="94"/>
      <c r="BJ40" s="95"/>
      <c r="BK40" s="95"/>
      <c r="BL40" s="96"/>
      <c r="BM40" s="106">
        <f>COUNTIF(O40:AA40,"P")</f>
        <v>0</v>
      </c>
      <c r="BN40" s="106">
        <f>COUNTIF(AB40:AM40,"P")</f>
        <v>0</v>
      </c>
      <c r="BO40" s="106">
        <f>COUNTIF(AN40:AY40,"P")</f>
        <v>0</v>
      </c>
      <c r="BP40" s="106">
        <f>COUNTIF(AZ40:BL40,"P")</f>
        <v>0</v>
      </c>
      <c r="BQ40" s="106">
        <f>SUM(BM40:BP40)</f>
        <v>0</v>
      </c>
      <c r="BR40" s="325"/>
      <c r="BS40" s="325"/>
      <c r="BT40" s="325"/>
      <c r="BU40" s="325"/>
      <c r="BV40" s="325"/>
      <c r="BW40" s="56"/>
    </row>
    <row r="41" spans="1:75" s="73" customFormat="1" ht="30" customHeight="1" outlineLevel="1" x14ac:dyDescent="0.25">
      <c r="A41" s="572">
        <v>9</v>
      </c>
      <c r="B41" s="588"/>
      <c r="C41" s="502"/>
      <c r="D41" s="428"/>
      <c r="E41" s="573" t="s">
        <v>491</v>
      </c>
      <c r="F41" s="423" t="s">
        <v>113</v>
      </c>
      <c r="G41" s="280" t="s">
        <v>34</v>
      </c>
      <c r="H41" s="357" t="s">
        <v>81</v>
      </c>
      <c r="I41" s="357"/>
      <c r="J41" s="357"/>
      <c r="K41" s="357"/>
      <c r="L41" s="357" t="s">
        <v>81</v>
      </c>
      <c r="M41" s="567" t="s">
        <v>79</v>
      </c>
      <c r="N41" s="328" t="s">
        <v>251</v>
      </c>
      <c r="O41" s="94"/>
      <c r="P41" s="95"/>
      <c r="Q41" s="95"/>
      <c r="R41" s="96"/>
      <c r="S41" s="94"/>
      <c r="T41" s="95"/>
      <c r="U41" s="95"/>
      <c r="V41" s="96"/>
      <c r="W41" s="94"/>
      <c r="X41" s="95"/>
      <c r="Y41" s="95"/>
      <c r="Z41" s="95"/>
      <c r="AA41" s="96"/>
      <c r="AB41" s="94"/>
      <c r="AC41" s="95"/>
      <c r="AD41" s="95"/>
      <c r="AE41" s="96" t="s">
        <v>34</v>
      </c>
      <c r="AF41" s="94"/>
      <c r="AG41" s="95"/>
      <c r="AH41" s="95"/>
      <c r="AI41" s="96"/>
      <c r="AJ41" s="94"/>
      <c r="AK41" s="95"/>
      <c r="AL41" s="95"/>
      <c r="AM41" s="96"/>
      <c r="AN41" s="94"/>
      <c r="AO41" s="95"/>
      <c r="AP41" s="95"/>
      <c r="AQ41" s="96"/>
      <c r="AR41" s="94"/>
      <c r="AS41" s="95"/>
      <c r="AT41" s="95"/>
      <c r="AU41" s="96"/>
      <c r="AV41" s="94"/>
      <c r="AW41" s="95"/>
      <c r="AX41" s="95"/>
      <c r="AY41" s="96"/>
      <c r="AZ41" s="94"/>
      <c r="BA41" s="95"/>
      <c r="BB41" s="95"/>
      <c r="BC41" s="119"/>
      <c r="BD41" s="96"/>
      <c r="BE41" s="94"/>
      <c r="BF41" s="95"/>
      <c r="BG41" s="95"/>
      <c r="BH41" s="96"/>
      <c r="BI41" s="94"/>
      <c r="BJ41" s="95"/>
      <c r="BK41" s="95"/>
      <c r="BL41" s="96"/>
      <c r="BM41" s="92">
        <f t="shared" ref="BM41:BM52" si="9">COUNTIF(O41:AA41,"P")</f>
        <v>0</v>
      </c>
      <c r="BN41" s="92">
        <f t="shared" ref="BN41:BN52" si="10">COUNTIF(AB41:AM41,"P")</f>
        <v>1</v>
      </c>
      <c r="BO41" s="92">
        <f t="shared" ref="BO41:BO52" si="11">COUNTIF(AN41:AY41,"P")</f>
        <v>0</v>
      </c>
      <c r="BP41" s="92">
        <f t="shared" ref="BP41:BP52" si="12">COUNTIF(AZ41:BL41,"P")</f>
        <v>0</v>
      </c>
      <c r="BQ41" s="92">
        <f t="shared" ref="BQ41:BQ52" si="13">SUM(BM41:BP41)</f>
        <v>1</v>
      </c>
      <c r="BR41" s="325" t="e">
        <f>+SUM(BM42)/(BM41)</f>
        <v>#DIV/0!</v>
      </c>
      <c r="BS41" s="325">
        <f>+SUM(BN42)/(BN41)</f>
        <v>0</v>
      </c>
      <c r="BT41" s="325" t="e">
        <f>+SUM(BO42)/(BO41)</f>
        <v>#DIV/0!</v>
      </c>
      <c r="BU41" s="325" t="e">
        <f>+SUM(BP42)/(BP41)</f>
        <v>#DIV/0!</v>
      </c>
      <c r="BV41" s="325">
        <f>+SUM(BQ42)/(BQ41)</f>
        <v>0</v>
      </c>
      <c r="BW41" s="56"/>
    </row>
    <row r="42" spans="1:75" s="73" customFormat="1" ht="30" customHeight="1" outlineLevel="1" x14ac:dyDescent="0.25">
      <c r="A42" s="572"/>
      <c r="B42" s="588"/>
      <c r="C42" s="502"/>
      <c r="D42" s="428"/>
      <c r="E42" s="573"/>
      <c r="F42" s="423"/>
      <c r="G42" s="280" t="s">
        <v>35</v>
      </c>
      <c r="H42" s="357"/>
      <c r="I42" s="357"/>
      <c r="J42" s="357"/>
      <c r="K42" s="357"/>
      <c r="L42" s="357"/>
      <c r="M42" s="567"/>
      <c r="N42" s="328"/>
      <c r="O42" s="94"/>
      <c r="P42" s="95"/>
      <c r="Q42" s="95"/>
      <c r="R42" s="96"/>
      <c r="S42" s="94"/>
      <c r="T42" s="95"/>
      <c r="U42" s="95"/>
      <c r="V42" s="96"/>
      <c r="W42" s="94"/>
      <c r="X42" s="95"/>
      <c r="Y42" s="96"/>
      <c r="Z42" s="95"/>
      <c r="AA42" s="96"/>
      <c r="AB42" s="94"/>
      <c r="AC42" s="95"/>
      <c r="AD42" s="95"/>
      <c r="AE42" s="96"/>
      <c r="AF42" s="94"/>
      <c r="AG42" s="95"/>
      <c r="AH42" s="95"/>
      <c r="AI42" s="96"/>
      <c r="AJ42" s="94"/>
      <c r="AK42" s="95"/>
      <c r="AL42" s="95"/>
      <c r="AM42" s="96"/>
      <c r="AN42" s="94"/>
      <c r="AO42" s="95"/>
      <c r="AP42" s="95"/>
      <c r="AQ42" s="96"/>
      <c r="AR42" s="94"/>
      <c r="AS42" s="95"/>
      <c r="AT42" s="95"/>
      <c r="AU42" s="96"/>
      <c r="AV42" s="94"/>
      <c r="AW42" s="95"/>
      <c r="AX42" s="95"/>
      <c r="AY42" s="96"/>
      <c r="AZ42" s="94"/>
      <c r="BA42" s="95"/>
      <c r="BB42" s="95"/>
      <c r="BC42" s="119"/>
      <c r="BD42" s="96"/>
      <c r="BE42" s="94"/>
      <c r="BF42" s="95"/>
      <c r="BG42" s="95"/>
      <c r="BH42" s="96"/>
      <c r="BI42" s="94"/>
      <c r="BJ42" s="95"/>
      <c r="BK42" s="95"/>
      <c r="BL42" s="96"/>
      <c r="BM42" s="106">
        <f t="shared" si="9"/>
        <v>0</v>
      </c>
      <c r="BN42" s="106">
        <f t="shared" si="10"/>
        <v>0</v>
      </c>
      <c r="BO42" s="106">
        <f t="shared" si="11"/>
        <v>0</v>
      </c>
      <c r="BP42" s="106">
        <f t="shared" si="12"/>
        <v>0</v>
      </c>
      <c r="BQ42" s="106">
        <f t="shared" si="13"/>
        <v>0</v>
      </c>
      <c r="BR42" s="325"/>
      <c r="BS42" s="325"/>
      <c r="BT42" s="325"/>
      <c r="BU42" s="325"/>
      <c r="BV42" s="325"/>
      <c r="BW42" s="56"/>
    </row>
    <row r="43" spans="1:75" s="73" customFormat="1" ht="30" customHeight="1" outlineLevel="1" x14ac:dyDescent="0.25">
      <c r="A43" s="572">
        <v>10</v>
      </c>
      <c r="B43" s="588"/>
      <c r="C43" s="502"/>
      <c r="D43" s="428"/>
      <c r="E43" s="573" t="s">
        <v>252</v>
      </c>
      <c r="F43" s="423" t="s">
        <v>113</v>
      </c>
      <c r="G43" s="280" t="s">
        <v>34</v>
      </c>
      <c r="H43" s="357"/>
      <c r="I43" s="357"/>
      <c r="J43" s="357"/>
      <c r="K43" s="357"/>
      <c r="L43" s="357"/>
      <c r="M43" s="567"/>
      <c r="N43" s="328" t="s">
        <v>251</v>
      </c>
      <c r="O43" s="94"/>
      <c r="P43" s="95"/>
      <c r="Q43" s="95"/>
      <c r="R43" s="96"/>
      <c r="S43" s="94"/>
      <c r="T43" s="95"/>
      <c r="U43" s="95"/>
      <c r="V43" s="96"/>
      <c r="W43" s="94"/>
      <c r="X43" s="95"/>
      <c r="Y43" s="95"/>
      <c r="Z43" s="95" t="s">
        <v>34</v>
      </c>
      <c r="AA43" s="96"/>
      <c r="AB43" s="94"/>
      <c r="AC43" s="95"/>
      <c r="AD43" s="95"/>
      <c r="AE43" s="96"/>
      <c r="AF43" s="94"/>
      <c r="AG43" s="95"/>
      <c r="AH43" s="95"/>
      <c r="AI43" s="96"/>
      <c r="AJ43" s="94"/>
      <c r="AK43" s="95"/>
      <c r="AL43" s="95"/>
      <c r="AM43" s="96"/>
      <c r="AN43" s="94"/>
      <c r="AO43" s="95"/>
      <c r="AP43" s="95"/>
      <c r="AQ43" s="96"/>
      <c r="AR43" s="94"/>
      <c r="AS43" s="95"/>
      <c r="AT43" s="95"/>
      <c r="AU43" s="96"/>
      <c r="AV43" s="94"/>
      <c r="AW43" s="95"/>
      <c r="AX43" s="95"/>
      <c r="AY43" s="96"/>
      <c r="AZ43" s="94"/>
      <c r="BA43" s="95"/>
      <c r="BB43" s="95"/>
      <c r="BC43" s="119"/>
      <c r="BD43" s="96"/>
      <c r="BE43" s="94"/>
      <c r="BF43" s="95"/>
      <c r="BG43" s="95"/>
      <c r="BH43" s="96"/>
      <c r="BI43" s="94"/>
      <c r="BJ43" s="95"/>
      <c r="BK43" s="95"/>
      <c r="BL43" s="96"/>
      <c r="BM43" s="92">
        <f t="shared" si="9"/>
        <v>1</v>
      </c>
      <c r="BN43" s="92">
        <f t="shared" si="10"/>
        <v>0</v>
      </c>
      <c r="BO43" s="92">
        <f t="shared" si="11"/>
        <v>0</v>
      </c>
      <c r="BP43" s="92">
        <f t="shared" si="12"/>
        <v>0</v>
      </c>
      <c r="BQ43" s="92">
        <f t="shared" si="13"/>
        <v>1</v>
      </c>
      <c r="BR43" s="325">
        <f>+SUM(BM44)/(BM43)</f>
        <v>0</v>
      </c>
      <c r="BS43" s="325" t="e">
        <f>+SUM(BN44)/(BN43)</f>
        <v>#DIV/0!</v>
      </c>
      <c r="BT43" s="325" t="e">
        <f>+SUM(BO44)/(BO43)</f>
        <v>#DIV/0!</v>
      </c>
      <c r="BU43" s="325" t="e">
        <f>+SUM(BP44)/(BP43)</f>
        <v>#DIV/0!</v>
      </c>
      <c r="BV43" s="325">
        <f>+SUM(BQ44)/(BQ43)</f>
        <v>0</v>
      </c>
      <c r="BW43" s="56"/>
    </row>
    <row r="44" spans="1:75" s="73" customFormat="1" ht="30" customHeight="1" outlineLevel="1" x14ac:dyDescent="0.25">
      <c r="A44" s="572"/>
      <c r="B44" s="588"/>
      <c r="C44" s="502"/>
      <c r="D44" s="428"/>
      <c r="E44" s="573"/>
      <c r="F44" s="423"/>
      <c r="G44" s="280" t="s">
        <v>35</v>
      </c>
      <c r="H44" s="357"/>
      <c r="I44" s="357"/>
      <c r="J44" s="357"/>
      <c r="K44" s="357"/>
      <c r="L44" s="357"/>
      <c r="M44" s="567"/>
      <c r="N44" s="328"/>
      <c r="O44" s="94"/>
      <c r="P44" s="95"/>
      <c r="Q44" s="95"/>
      <c r="R44" s="96"/>
      <c r="S44" s="94"/>
      <c r="T44" s="95"/>
      <c r="U44" s="95"/>
      <c r="V44" s="96"/>
      <c r="W44" s="94"/>
      <c r="X44" s="95"/>
      <c r="Y44" s="95"/>
      <c r="Z44" s="95"/>
      <c r="AA44" s="96"/>
      <c r="AB44" s="94"/>
      <c r="AC44" s="95"/>
      <c r="AD44" s="95"/>
      <c r="AE44" s="96"/>
      <c r="AF44" s="94"/>
      <c r="AG44" s="95"/>
      <c r="AH44" s="95"/>
      <c r="AI44" s="96"/>
      <c r="AJ44" s="94"/>
      <c r="AK44" s="95"/>
      <c r="AL44" s="95"/>
      <c r="AM44" s="96"/>
      <c r="AN44" s="94"/>
      <c r="AO44" s="95"/>
      <c r="AP44" s="95"/>
      <c r="AQ44" s="96"/>
      <c r="AR44" s="94"/>
      <c r="AS44" s="95"/>
      <c r="AT44" s="95"/>
      <c r="AU44" s="96"/>
      <c r="AV44" s="94"/>
      <c r="AW44" s="95"/>
      <c r="AX44" s="95"/>
      <c r="AY44" s="96"/>
      <c r="AZ44" s="94"/>
      <c r="BA44" s="95"/>
      <c r="BB44" s="95"/>
      <c r="BC44" s="119"/>
      <c r="BD44" s="96"/>
      <c r="BE44" s="94"/>
      <c r="BF44" s="95"/>
      <c r="BG44" s="95"/>
      <c r="BH44" s="96"/>
      <c r="BI44" s="94"/>
      <c r="BJ44" s="95"/>
      <c r="BK44" s="95"/>
      <c r="BL44" s="96"/>
      <c r="BM44" s="106">
        <f t="shared" si="9"/>
        <v>0</v>
      </c>
      <c r="BN44" s="106">
        <f t="shared" si="10"/>
        <v>0</v>
      </c>
      <c r="BO44" s="106">
        <f t="shared" si="11"/>
        <v>0</v>
      </c>
      <c r="BP44" s="106">
        <f t="shared" si="12"/>
        <v>0</v>
      </c>
      <c r="BQ44" s="106">
        <f t="shared" si="13"/>
        <v>0</v>
      </c>
      <c r="BR44" s="325"/>
      <c r="BS44" s="325"/>
      <c r="BT44" s="325"/>
      <c r="BU44" s="325"/>
      <c r="BV44" s="325"/>
      <c r="BW44" s="56"/>
    </row>
    <row r="45" spans="1:75" s="73" customFormat="1" ht="30" customHeight="1" outlineLevel="1" x14ac:dyDescent="0.25">
      <c r="A45" s="572">
        <v>11</v>
      </c>
      <c r="B45" s="588"/>
      <c r="C45" s="502"/>
      <c r="D45" s="428"/>
      <c r="E45" s="580" t="s">
        <v>250</v>
      </c>
      <c r="F45" s="423" t="s">
        <v>344</v>
      </c>
      <c r="G45" s="280" t="s">
        <v>34</v>
      </c>
      <c r="H45" s="357" t="s">
        <v>81</v>
      </c>
      <c r="I45" s="357"/>
      <c r="J45" s="357"/>
      <c r="K45" s="357"/>
      <c r="L45" s="357" t="s">
        <v>81</v>
      </c>
      <c r="M45" s="567" t="s">
        <v>79</v>
      </c>
      <c r="N45" s="328" t="s">
        <v>251</v>
      </c>
      <c r="O45" s="94"/>
      <c r="P45" s="95"/>
      <c r="Q45" s="95"/>
      <c r="R45" s="96"/>
      <c r="S45" s="94"/>
      <c r="T45" s="95"/>
      <c r="U45" s="95"/>
      <c r="V45" s="96"/>
      <c r="W45" s="94"/>
      <c r="X45" s="95"/>
      <c r="Y45" s="95"/>
      <c r="Z45" s="95"/>
      <c r="AA45" s="96"/>
      <c r="AB45" s="94" t="s">
        <v>34</v>
      </c>
      <c r="AC45" s="95"/>
      <c r="AD45" s="95"/>
      <c r="AE45" s="96"/>
      <c r="AF45" s="94"/>
      <c r="AG45" s="95"/>
      <c r="AH45" s="95"/>
      <c r="AI45" s="96"/>
      <c r="AJ45" s="94"/>
      <c r="AK45" s="95"/>
      <c r="AL45" s="95"/>
      <c r="AM45" s="96"/>
      <c r="AN45" s="94" t="s">
        <v>34</v>
      </c>
      <c r="AO45" s="95"/>
      <c r="AP45" s="95"/>
      <c r="AQ45" s="96"/>
      <c r="AR45" s="94"/>
      <c r="AS45" s="95"/>
      <c r="AT45" s="95"/>
      <c r="AU45" s="96"/>
      <c r="AV45" s="94"/>
      <c r="AW45" s="95"/>
      <c r="AX45" s="95"/>
      <c r="AY45" s="96"/>
      <c r="AZ45" s="94" t="s">
        <v>34</v>
      </c>
      <c r="BA45" s="95"/>
      <c r="BB45" s="95"/>
      <c r="BC45" s="119"/>
      <c r="BD45" s="96"/>
      <c r="BE45" s="94"/>
      <c r="BF45" s="95"/>
      <c r="BG45" s="95"/>
      <c r="BH45" s="96"/>
      <c r="BI45" s="94"/>
      <c r="BJ45" s="95"/>
      <c r="BK45" s="95"/>
      <c r="BL45" s="96" t="s">
        <v>34</v>
      </c>
      <c r="BM45" s="92">
        <f t="shared" si="9"/>
        <v>0</v>
      </c>
      <c r="BN45" s="92">
        <f t="shared" si="10"/>
        <v>1</v>
      </c>
      <c r="BO45" s="92">
        <f t="shared" si="11"/>
        <v>1</v>
      </c>
      <c r="BP45" s="92">
        <f t="shared" si="12"/>
        <v>2</v>
      </c>
      <c r="BQ45" s="92">
        <f t="shared" si="13"/>
        <v>4</v>
      </c>
      <c r="BR45" s="325" t="e">
        <f>+SUM(BM46)/(BM45)</f>
        <v>#DIV/0!</v>
      </c>
      <c r="BS45" s="325">
        <f>+SUM(BN46)/(BN45)</f>
        <v>0</v>
      </c>
      <c r="BT45" s="325">
        <f>+SUM(BO46)/(BO45)</f>
        <v>0</v>
      </c>
      <c r="BU45" s="325">
        <f>+SUM(BP46)/(BP45)</f>
        <v>0</v>
      </c>
      <c r="BV45" s="325">
        <f>+SUM(BQ46)/(BQ45)</f>
        <v>0</v>
      </c>
      <c r="BW45" s="56"/>
    </row>
    <row r="46" spans="1:75" s="73" customFormat="1" ht="30" customHeight="1" outlineLevel="1" x14ac:dyDescent="0.25">
      <c r="A46" s="572"/>
      <c r="B46" s="588"/>
      <c r="C46" s="502"/>
      <c r="D46" s="428"/>
      <c r="E46" s="581"/>
      <c r="F46" s="423"/>
      <c r="G46" s="280" t="s">
        <v>35</v>
      </c>
      <c r="H46" s="357"/>
      <c r="I46" s="357"/>
      <c r="J46" s="357"/>
      <c r="K46" s="357"/>
      <c r="L46" s="357"/>
      <c r="M46" s="567"/>
      <c r="N46" s="328"/>
      <c r="O46" s="94"/>
      <c r="P46" s="95"/>
      <c r="Q46" s="95"/>
      <c r="R46" s="96"/>
      <c r="S46" s="94"/>
      <c r="T46" s="95"/>
      <c r="U46" s="95"/>
      <c r="V46" s="96"/>
      <c r="W46" s="94"/>
      <c r="X46" s="95"/>
      <c r="Y46" s="95"/>
      <c r="Z46" s="95"/>
      <c r="AA46" s="96"/>
      <c r="AB46" s="94"/>
      <c r="AC46" s="95"/>
      <c r="AD46" s="95"/>
      <c r="AE46" s="96"/>
      <c r="AF46" s="94"/>
      <c r="AG46" s="95"/>
      <c r="AH46" s="95"/>
      <c r="AI46" s="96"/>
      <c r="AJ46" s="94"/>
      <c r="AK46" s="95"/>
      <c r="AL46" s="95"/>
      <c r="AM46" s="96"/>
      <c r="AN46" s="94"/>
      <c r="AO46" s="95"/>
      <c r="AP46" s="95"/>
      <c r="AQ46" s="96"/>
      <c r="AR46" s="94"/>
      <c r="AS46" s="95"/>
      <c r="AT46" s="95"/>
      <c r="AU46" s="96"/>
      <c r="AV46" s="94"/>
      <c r="AW46" s="95"/>
      <c r="AX46" s="95"/>
      <c r="AY46" s="96"/>
      <c r="AZ46" s="94"/>
      <c r="BA46" s="95"/>
      <c r="BB46" s="95"/>
      <c r="BC46" s="119"/>
      <c r="BD46" s="96"/>
      <c r="BE46" s="94"/>
      <c r="BF46" s="95"/>
      <c r="BG46" s="95"/>
      <c r="BH46" s="96"/>
      <c r="BI46" s="94"/>
      <c r="BJ46" s="95"/>
      <c r="BK46" s="95"/>
      <c r="BL46" s="96"/>
      <c r="BM46" s="106">
        <f t="shared" si="9"/>
        <v>0</v>
      </c>
      <c r="BN46" s="106">
        <f t="shared" si="10"/>
        <v>0</v>
      </c>
      <c r="BO46" s="106">
        <f t="shared" si="11"/>
        <v>0</v>
      </c>
      <c r="BP46" s="106">
        <f t="shared" si="12"/>
        <v>0</v>
      </c>
      <c r="BQ46" s="106">
        <f t="shared" si="13"/>
        <v>0</v>
      </c>
      <c r="BR46" s="325"/>
      <c r="BS46" s="325"/>
      <c r="BT46" s="325"/>
      <c r="BU46" s="325"/>
      <c r="BV46" s="325"/>
      <c r="BW46" s="56"/>
    </row>
    <row r="47" spans="1:75" s="73" customFormat="1" ht="30" customHeight="1" outlineLevel="1" x14ac:dyDescent="0.25">
      <c r="A47" s="572">
        <v>12</v>
      </c>
      <c r="B47" s="588"/>
      <c r="C47" s="502"/>
      <c r="D47" s="428"/>
      <c r="E47" s="573" t="s">
        <v>114</v>
      </c>
      <c r="F47" s="423" t="s">
        <v>115</v>
      </c>
      <c r="G47" s="280" t="s">
        <v>34</v>
      </c>
      <c r="H47" s="357" t="s">
        <v>81</v>
      </c>
      <c r="I47" s="357" t="s">
        <v>81</v>
      </c>
      <c r="J47" s="357"/>
      <c r="K47" s="357"/>
      <c r="L47" s="357" t="s">
        <v>81</v>
      </c>
      <c r="M47" s="567" t="s">
        <v>157</v>
      </c>
      <c r="N47" s="328" t="s">
        <v>251</v>
      </c>
      <c r="O47" s="85"/>
      <c r="P47" s="298"/>
      <c r="Q47" s="298" t="s">
        <v>34</v>
      </c>
      <c r="R47" s="87"/>
      <c r="S47" s="85"/>
      <c r="T47" s="298"/>
      <c r="U47" s="298" t="s">
        <v>34</v>
      </c>
      <c r="V47" s="87"/>
      <c r="W47" s="85"/>
      <c r="X47" s="298"/>
      <c r="Y47" s="298" t="s">
        <v>34</v>
      </c>
      <c r="Z47" s="298"/>
      <c r="AA47" s="87"/>
      <c r="AB47" s="85"/>
      <c r="AC47" s="298"/>
      <c r="AD47" s="298" t="s">
        <v>34</v>
      </c>
      <c r="AE47" s="87"/>
      <c r="AF47" s="85"/>
      <c r="AG47" s="298"/>
      <c r="AH47" s="298" t="s">
        <v>34</v>
      </c>
      <c r="AI47" s="87"/>
      <c r="AJ47" s="85"/>
      <c r="AK47" s="298"/>
      <c r="AL47" s="298" t="s">
        <v>34</v>
      </c>
      <c r="AM47" s="87"/>
      <c r="AN47" s="85"/>
      <c r="AO47" s="298"/>
      <c r="AP47" s="298" t="s">
        <v>34</v>
      </c>
      <c r="AQ47" s="87"/>
      <c r="AR47" s="85"/>
      <c r="AS47" s="298"/>
      <c r="AT47" s="298" t="s">
        <v>34</v>
      </c>
      <c r="AU47" s="87"/>
      <c r="AV47" s="85"/>
      <c r="AW47" s="298"/>
      <c r="AX47" s="298" t="s">
        <v>34</v>
      </c>
      <c r="AY47" s="87"/>
      <c r="AZ47" s="85"/>
      <c r="BA47" s="298"/>
      <c r="BB47" s="298" t="s">
        <v>34</v>
      </c>
      <c r="BC47" s="91"/>
      <c r="BD47" s="87"/>
      <c r="BE47" s="85"/>
      <c r="BF47" s="298"/>
      <c r="BG47" s="298" t="s">
        <v>34</v>
      </c>
      <c r="BH47" s="87"/>
      <c r="BI47" s="85"/>
      <c r="BJ47" s="298"/>
      <c r="BK47" s="298" t="s">
        <v>34</v>
      </c>
      <c r="BL47" s="87"/>
      <c r="BM47" s="92">
        <f t="shared" si="9"/>
        <v>3</v>
      </c>
      <c r="BN47" s="92">
        <f t="shared" si="10"/>
        <v>3</v>
      </c>
      <c r="BO47" s="92">
        <f t="shared" si="11"/>
        <v>3</v>
      </c>
      <c r="BP47" s="92">
        <f t="shared" si="12"/>
        <v>3</v>
      </c>
      <c r="BQ47" s="92">
        <f t="shared" si="13"/>
        <v>12</v>
      </c>
      <c r="BR47" s="325">
        <f>+SUM(BM48)/(BM47)</f>
        <v>0</v>
      </c>
      <c r="BS47" s="325">
        <f>+SUM(BN48)/(BN47)</f>
        <v>0</v>
      </c>
      <c r="BT47" s="325">
        <f>+SUM(BO48)/(BO47)</f>
        <v>0</v>
      </c>
      <c r="BU47" s="325">
        <f>+SUM(BP48)/(BP47)</f>
        <v>0</v>
      </c>
      <c r="BV47" s="325">
        <f>+SUM(BQ48)/(BQ47)</f>
        <v>0</v>
      </c>
      <c r="BW47" s="56"/>
    </row>
    <row r="48" spans="1:75" s="73" customFormat="1" ht="30" customHeight="1" outlineLevel="1" x14ac:dyDescent="0.25">
      <c r="A48" s="572"/>
      <c r="B48" s="588"/>
      <c r="C48" s="502"/>
      <c r="D48" s="428"/>
      <c r="E48" s="573"/>
      <c r="F48" s="423"/>
      <c r="G48" s="280" t="s">
        <v>35</v>
      </c>
      <c r="H48" s="357"/>
      <c r="I48" s="357"/>
      <c r="J48" s="357"/>
      <c r="K48" s="357"/>
      <c r="L48" s="357"/>
      <c r="M48" s="567"/>
      <c r="N48" s="328"/>
      <c r="O48" s="94"/>
      <c r="P48" s="95"/>
      <c r="Q48" s="95"/>
      <c r="R48" s="96"/>
      <c r="S48" s="94"/>
      <c r="T48" s="95"/>
      <c r="U48" s="95"/>
      <c r="V48" s="96"/>
      <c r="W48" s="94"/>
      <c r="X48" s="95"/>
      <c r="Y48" s="95"/>
      <c r="Z48" s="95"/>
      <c r="AA48" s="96"/>
      <c r="AB48" s="94"/>
      <c r="AC48" s="95"/>
      <c r="AD48" s="95"/>
      <c r="AE48" s="96"/>
      <c r="AF48" s="94"/>
      <c r="AG48" s="95"/>
      <c r="AH48" s="95"/>
      <c r="AI48" s="96"/>
      <c r="AJ48" s="94"/>
      <c r="AK48" s="95"/>
      <c r="AL48" s="95"/>
      <c r="AM48" s="96"/>
      <c r="AN48" s="94"/>
      <c r="AO48" s="95"/>
      <c r="AP48" s="95"/>
      <c r="AQ48" s="96"/>
      <c r="AR48" s="94"/>
      <c r="AS48" s="95"/>
      <c r="AT48" s="95"/>
      <c r="AU48" s="96"/>
      <c r="AV48" s="94"/>
      <c r="AW48" s="95"/>
      <c r="AX48" s="95"/>
      <c r="AY48" s="96"/>
      <c r="AZ48" s="94"/>
      <c r="BA48" s="95"/>
      <c r="BB48" s="95"/>
      <c r="BC48" s="119"/>
      <c r="BD48" s="96"/>
      <c r="BE48" s="94"/>
      <c r="BF48" s="95"/>
      <c r="BG48" s="95"/>
      <c r="BH48" s="96"/>
      <c r="BI48" s="94"/>
      <c r="BJ48" s="95"/>
      <c r="BK48" s="95"/>
      <c r="BL48" s="96"/>
      <c r="BM48" s="106">
        <f t="shared" si="9"/>
        <v>0</v>
      </c>
      <c r="BN48" s="106">
        <f t="shared" si="10"/>
        <v>0</v>
      </c>
      <c r="BO48" s="106">
        <f t="shared" si="11"/>
        <v>0</v>
      </c>
      <c r="BP48" s="106">
        <f t="shared" si="12"/>
        <v>0</v>
      </c>
      <c r="BQ48" s="106">
        <f t="shared" si="13"/>
        <v>0</v>
      </c>
      <c r="BR48" s="325"/>
      <c r="BS48" s="325"/>
      <c r="BT48" s="325"/>
      <c r="BU48" s="325"/>
      <c r="BV48" s="325"/>
      <c r="BW48" s="56"/>
    </row>
    <row r="49" spans="1:75" s="73" customFormat="1" ht="30" customHeight="1" outlineLevel="1" x14ac:dyDescent="0.25">
      <c r="A49" s="572">
        <v>13</v>
      </c>
      <c r="B49" s="588"/>
      <c r="C49" s="502"/>
      <c r="D49" s="428"/>
      <c r="E49" s="573" t="s">
        <v>232</v>
      </c>
      <c r="F49" s="423" t="s">
        <v>233</v>
      </c>
      <c r="G49" s="280" t="s">
        <v>34</v>
      </c>
      <c r="H49" s="357" t="s">
        <v>81</v>
      </c>
      <c r="I49" s="357" t="s">
        <v>81</v>
      </c>
      <c r="J49" s="357"/>
      <c r="K49" s="357"/>
      <c r="L49" s="357" t="s">
        <v>81</v>
      </c>
      <c r="M49" s="567" t="s">
        <v>79</v>
      </c>
      <c r="N49" s="328" t="s">
        <v>156</v>
      </c>
      <c r="O49" s="85"/>
      <c r="P49" s="298"/>
      <c r="Q49" s="298"/>
      <c r="R49" s="87"/>
      <c r="S49" s="85"/>
      <c r="T49" s="298"/>
      <c r="U49" s="298"/>
      <c r="V49" s="87"/>
      <c r="W49" s="85"/>
      <c r="X49" s="298"/>
      <c r="Y49" s="298"/>
      <c r="Z49" s="298" t="s">
        <v>34</v>
      </c>
      <c r="AA49" s="87"/>
      <c r="AB49" s="85"/>
      <c r="AC49" s="298"/>
      <c r="AD49" s="298"/>
      <c r="AE49" s="87"/>
      <c r="AF49" s="85"/>
      <c r="AG49" s="298"/>
      <c r="AH49" s="298"/>
      <c r="AI49" s="87"/>
      <c r="AJ49" s="85"/>
      <c r="AK49" s="298"/>
      <c r="AL49" s="298"/>
      <c r="AM49" s="87"/>
      <c r="AN49" s="85"/>
      <c r="AO49" s="298"/>
      <c r="AP49" s="298"/>
      <c r="AQ49" s="87"/>
      <c r="AR49" s="85"/>
      <c r="AS49" s="298"/>
      <c r="AT49" s="298"/>
      <c r="AU49" s="87"/>
      <c r="AV49" s="85"/>
      <c r="AW49" s="298"/>
      <c r="AX49" s="298"/>
      <c r="AY49" s="87"/>
      <c r="AZ49" s="85"/>
      <c r="BA49" s="298"/>
      <c r="BB49" s="298"/>
      <c r="BC49" s="91" t="s">
        <v>34</v>
      </c>
      <c r="BD49" s="87"/>
      <c r="BE49" s="85"/>
      <c r="BF49" s="298"/>
      <c r="BG49" s="298"/>
      <c r="BH49" s="87"/>
      <c r="BI49" s="85"/>
      <c r="BJ49" s="298"/>
      <c r="BK49" s="298"/>
      <c r="BL49" s="87"/>
      <c r="BM49" s="92">
        <f t="shared" si="9"/>
        <v>1</v>
      </c>
      <c r="BN49" s="92">
        <f t="shared" si="10"/>
        <v>0</v>
      </c>
      <c r="BO49" s="92">
        <f t="shared" si="11"/>
        <v>0</v>
      </c>
      <c r="BP49" s="92">
        <f t="shared" si="12"/>
        <v>1</v>
      </c>
      <c r="BQ49" s="92">
        <f t="shared" si="13"/>
        <v>2</v>
      </c>
      <c r="BR49" s="325">
        <f>+SUM(BM50)/(BM49)</f>
        <v>0</v>
      </c>
      <c r="BS49" s="325" t="e">
        <f>+SUM(BN50)/(BN49)</f>
        <v>#DIV/0!</v>
      </c>
      <c r="BT49" s="325" t="e">
        <f>+SUM(BO50)/(BO49)</f>
        <v>#DIV/0!</v>
      </c>
      <c r="BU49" s="325">
        <f>+SUM(BP50)/(BP49)</f>
        <v>0</v>
      </c>
      <c r="BV49" s="325">
        <f>+SUM(BQ50)/(BQ49)</f>
        <v>0</v>
      </c>
      <c r="BW49" s="56"/>
    </row>
    <row r="50" spans="1:75" s="73" customFormat="1" ht="30" customHeight="1" outlineLevel="1" x14ac:dyDescent="0.25">
      <c r="A50" s="572"/>
      <c r="B50" s="588"/>
      <c r="C50" s="502"/>
      <c r="D50" s="428"/>
      <c r="E50" s="573"/>
      <c r="F50" s="423"/>
      <c r="G50" s="280" t="s">
        <v>35</v>
      </c>
      <c r="H50" s="357"/>
      <c r="I50" s="357"/>
      <c r="J50" s="357"/>
      <c r="K50" s="357"/>
      <c r="L50" s="357"/>
      <c r="M50" s="567"/>
      <c r="N50" s="328"/>
      <c r="O50" s="94"/>
      <c r="P50" s="95"/>
      <c r="Q50" s="95"/>
      <c r="R50" s="96"/>
      <c r="S50" s="94"/>
      <c r="T50" s="95"/>
      <c r="U50" s="95"/>
      <c r="V50" s="96"/>
      <c r="W50" s="94"/>
      <c r="X50" s="95"/>
      <c r="Y50" s="95"/>
      <c r="Z50" s="95"/>
      <c r="AA50" s="96"/>
      <c r="AB50" s="94"/>
      <c r="AC50" s="95"/>
      <c r="AD50" s="95"/>
      <c r="AE50" s="96"/>
      <c r="AF50" s="94"/>
      <c r="AG50" s="95"/>
      <c r="AH50" s="95"/>
      <c r="AI50" s="96"/>
      <c r="AJ50" s="94"/>
      <c r="AK50" s="95"/>
      <c r="AL50" s="95"/>
      <c r="AM50" s="96"/>
      <c r="AN50" s="94"/>
      <c r="AO50" s="95"/>
      <c r="AP50" s="95"/>
      <c r="AQ50" s="96"/>
      <c r="AR50" s="94"/>
      <c r="AS50" s="95"/>
      <c r="AT50" s="95"/>
      <c r="AU50" s="96"/>
      <c r="AV50" s="94"/>
      <c r="AW50" s="95"/>
      <c r="AX50" s="95"/>
      <c r="AY50" s="96"/>
      <c r="AZ50" s="94"/>
      <c r="BA50" s="95"/>
      <c r="BB50" s="95"/>
      <c r="BC50" s="119"/>
      <c r="BD50" s="96"/>
      <c r="BE50" s="94"/>
      <c r="BF50" s="95"/>
      <c r="BG50" s="95"/>
      <c r="BH50" s="96"/>
      <c r="BI50" s="94"/>
      <c r="BJ50" s="95"/>
      <c r="BK50" s="95"/>
      <c r="BL50" s="96"/>
      <c r="BM50" s="106">
        <f t="shared" si="9"/>
        <v>0</v>
      </c>
      <c r="BN50" s="106">
        <f t="shared" si="10"/>
        <v>0</v>
      </c>
      <c r="BO50" s="106">
        <f t="shared" si="11"/>
        <v>0</v>
      </c>
      <c r="BP50" s="106">
        <f t="shared" si="12"/>
        <v>0</v>
      </c>
      <c r="BQ50" s="106">
        <f t="shared" si="13"/>
        <v>0</v>
      </c>
      <c r="BR50" s="325"/>
      <c r="BS50" s="325"/>
      <c r="BT50" s="325"/>
      <c r="BU50" s="325"/>
      <c r="BV50" s="325"/>
      <c r="BW50" s="56"/>
    </row>
    <row r="51" spans="1:75" s="73" customFormat="1" ht="30" customHeight="1" outlineLevel="1" x14ac:dyDescent="0.25">
      <c r="A51" s="572">
        <v>14</v>
      </c>
      <c r="B51" s="588"/>
      <c r="C51" s="502"/>
      <c r="D51" s="428"/>
      <c r="E51" s="573" t="s">
        <v>117</v>
      </c>
      <c r="F51" s="423" t="s">
        <v>118</v>
      </c>
      <c r="G51" s="280" t="s">
        <v>34</v>
      </c>
      <c r="H51" s="357" t="s">
        <v>81</v>
      </c>
      <c r="I51" s="357" t="s">
        <v>81</v>
      </c>
      <c r="J51" s="357"/>
      <c r="K51" s="357"/>
      <c r="L51" s="357" t="s">
        <v>81</v>
      </c>
      <c r="M51" s="567" t="s">
        <v>79</v>
      </c>
      <c r="N51" s="328" t="s">
        <v>242</v>
      </c>
      <c r="O51" s="85"/>
      <c r="P51" s="298"/>
      <c r="Q51" s="298"/>
      <c r="R51" s="87"/>
      <c r="S51" s="85"/>
      <c r="T51" s="298"/>
      <c r="U51" s="298"/>
      <c r="V51" s="87" t="s">
        <v>34</v>
      </c>
      <c r="W51" s="85"/>
      <c r="X51" s="298"/>
      <c r="Y51" s="298"/>
      <c r="Z51" s="298"/>
      <c r="AA51" s="87"/>
      <c r="AB51" s="85"/>
      <c r="AC51" s="298"/>
      <c r="AD51" s="298"/>
      <c r="AE51" s="87"/>
      <c r="AF51" s="85"/>
      <c r="AG51" s="298"/>
      <c r="AH51" s="298"/>
      <c r="AI51" s="87"/>
      <c r="AJ51" s="85"/>
      <c r="AK51" s="298"/>
      <c r="AL51" s="298"/>
      <c r="AM51" s="87" t="s">
        <v>34</v>
      </c>
      <c r="AN51" s="85"/>
      <c r="AO51" s="298"/>
      <c r="AP51" s="298"/>
      <c r="AQ51" s="87"/>
      <c r="AR51" s="85"/>
      <c r="AS51" s="298"/>
      <c r="AT51" s="298"/>
      <c r="AU51" s="87"/>
      <c r="AV51" s="85"/>
      <c r="AW51" s="298"/>
      <c r="AX51" s="298"/>
      <c r="AY51" s="87"/>
      <c r="AZ51" s="85"/>
      <c r="BA51" s="298"/>
      <c r="BB51" s="298"/>
      <c r="BC51" s="91"/>
      <c r="BD51" s="87"/>
      <c r="BE51" s="85"/>
      <c r="BF51" s="298"/>
      <c r="BG51" s="298"/>
      <c r="BH51" s="87"/>
      <c r="BI51" s="87" t="s">
        <v>34</v>
      </c>
      <c r="BJ51" s="87" t="s">
        <v>34</v>
      </c>
      <c r="BK51" s="298"/>
      <c r="BL51" s="87"/>
      <c r="BM51" s="92">
        <f t="shared" si="9"/>
        <v>1</v>
      </c>
      <c r="BN51" s="92">
        <f t="shared" si="10"/>
        <v>1</v>
      </c>
      <c r="BO51" s="92">
        <f t="shared" si="11"/>
        <v>0</v>
      </c>
      <c r="BP51" s="92">
        <f t="shared" si="12"/>
        <v>2</v>
      </c>
      <c r="BQ51" s="92">
        <f t="shared" si="13"/>
        <v>4</v>
      </c>
      <c r="BR51" s="325">
        <f>+SUM(BM52)/(BM51)</f>
        <v>0</v>
      </c>
      <c r="BS51" s="325">
        <f>+SUM(BN52)/(BN51)</f>
        <v>0</v>
      </c>
      <c r="BT51" s="325" t="e">
        <f>+SUM(BO52)/(BO51)</f>
        <v>#DIV/0!</v>
      </c>
      <c r="BU51" s="325">
        <f>+SUM(BP52)/(BP51)</f>
        <v>0</v>
      </c>
      <c r="BV51" s="325">
        <f>+SUM(BQ52)/(BQ51)</f>
        <v>0</v>
      </c>
      <c r="BW51" s="56"/>
    </row>
    <row r="52" spans="1:75" s="73" customFormat="1" ht="30" customHeight="1" outlineLevel="1" thickBot="1" x14ac:dyDescent="0.3">
      <c r="A52" s="572"/>
      <c r="B52" s="588"/>
      <c r="C52" s="502"/>
      <c r="D52" s="428"/>
      <c r="E52" s="573"/>
      <c r="F52" s="423"/>
      <c r="G52" s="280" t="s">
        <v>35</v>
      </c>
      <c r="H52" s="357"/>
      <c r="I52" s="357"/>
      <c r="J52" s="357"/>
      <c r="K52" s="357"/>
      <c r="L52" s="357"/>
      <c r="M52" s="567"/>
      <c r="N52" s="328"/>
      <c r="O52" s="94"/>
      <c r="P52" s="95"/>
      <c r="Q52" s="95"/>
      <c r="R52" s="96"/>
      <c r="S52" s="94"/>
      <c r="T52" s="95"/>
      <c r="U52" s="95"/>
      <c r="V52" s="96"/>
      <c r="W52" s="94"/>
      <c r="X52" s="95"/>
      <c r="Y52" s="95"/>
      <c r="Z52" s="95"/>
      <c r="AA52" s="96"/>
      <c r="AB52" s="120"/>
      <c r="AC52" s="121"/>
      <c r="AD52" s="121"/>
      <c r="AE52" s="122"/>
      <c r="AF52" s="121"/>
      <c r="AG52" s="121"/>
      <c r="AH52" s="121"/>
      <c r="AI52" s="124"/>
      <c r="AJ52" s="121"/>
      <c r="AK52" s="121"/>
      <c r="AL52" s="95"/>
      <c r="AM52" s="96"/>
      <c r="AN52" s="94"/>
      <c r="AO52" s="95"/>
      <c r="AP52" s="95"/>
      <c r="AQ52" s="96"/>
      <c r="AR52" s="94"/>
      <c r="AS52" s="95"/>
      <c r="AT52" s="95"/>
      <c r="AU52" s="96"/>
      <c r="AV52" s="94"/>
      <c r="AW52" s="95"/>
      <c r="AX52" s="95"/>
      <c r="AY52" s="96"/>
      <c r="AZ52" s="94"/>
      <c r="BA52" s="95"/>
      <c r="BB52" s="95"/>
      <c r="BC52" s="119"/>
      <c r="BD52" s="96"/>
      <c r="BE52" s="94"/>
      <c r="BF52" s="95"/>
      <c r="BG52" s="95"/>
      <c r="BH52" s="96"/>
      <c r="BI52" s="94"/>
      <c r="BJ52" s="95"/>
      <c r="BK52" s="95"/>
      <c r="BL52" s="96"/>
      <c r="BM52" s="106">
        <f t="shared" si="9"/>
        <v>0</v>
      </c>
      <c r="BN52" s="106">
        <f t="shared" si="10"/>
        <v>0</v>
      </c>
      <c r="BO52" s="106">
        <f t="shared" si="11"/>
        <v>0</v>
      </c>
      <c r="BP52" s="106">
        <f t="shared" si="12"/>
        <v>0</v>
      </c>
      <c r="BQ52" s="106">
        <f t="shared" si="13"/>
        <v>0</v>
      </c>
      <c r="BR52" s="325"/>
      <c r="BS52" s="325"/>
      <c r="BT52" s="325"/>
      <c r="BU52" s="325"/>
      <c r="BV52" s="325"/>
      <c r="BW52" s="56"/>
    </row>
    <row r="53" spans="1:75" s="73" customFormat="1" ht="30" customHeight="1" x14ac:dyDescent="0.25">
      <c r="A53" s="578"/>
      <c r="B53" s="588"/>
      <c r="C53" s="503" t="s">
        <v>94</v>
      </c>
      <c r="D53" s="673" t="s">
        <v>4</v>
      </c>
      <c r="E53" s="673"/>
      <c r="F53" s="418" t="s">
        <v>38</v>
      </c>
      <c r="G53" s="280" t="s">
        <v>34</v>
      </c>
      <c r="H53" s="357" t="s">
        <v>81</v>
      </c>
      <c r="I53" s="357" t="s">
        <v>81</v>
      </c>
      <c r="J53" s="357"/>
      <c r="K53" s="357"/>
      <c r="L53" s="357" t="s">
        <v>81</v>
      </c>
      <c r="M53" s="567" t="s">
        <v>79</v>
      </c>
      <c r="N53" s="328" t="s">
        <v>251</v>
      </c>
      <c r="O53" s="79">
        <f>COUNTIF(O55:O60,"P")</f>
        <v>0</v>
      </c>
      <c r="P53" s="80">
        <f t="shared" ref="P53:BL53" si="14">COUNTIF(P55:P60,"P")</f>
        <v>0</v>
      </c>
      <c r="Q53" s="80">
        <f t="shared" si="14"/>
        <v>0</v>
      </c>
      <c r="R53" s="81">
        <f t="shared" si="14"/>
        <v>2</v>
      </c>
      <c r="S53" s="79">
        <f t="shared" si="14"/>
        <v>0</v>
      </c>
      <c r="T53" s="80">
        <f t="shared" si="14"/>
        <v>0</v>
      </c>
      <c r="U53" s="80">
        <f t="shared" si="14"/>
        <v>0</v>
      </c>
      <c r="V53" s="81">
        <f t="shared" si="14"/>
        <v>1</v>
      </c>
      <c r="W53" s="79">
        <f t="shared" si="14"/>
        <v>0</v>
      </c>
      <c r="X53" s="80">
        <f t="shared" si="14"/>
        <v>0</v>
      </c>
      <c r="Y53" s="80">
        <f t="shared" si="14"/>
        <v>0</v>
      </c>
      <c r="Z53" s="80">
        <f t="shared" si="14"/>
        <v>1</v>
      </c>
      <c r="AA53" s="81"/>
      <c r="AB53" s="79">
        <f t="shared" si="14"/>
        <v>0</v>
      </c>
      <c r="AC53" s="80">
        <f t="shared" si="14"/>
        <v>0</v>
      </c>
      <c r="AD53" s="80">
        <f t="shared" si="14"/>
        <v>0</v>
      </c>
      <c r="AE53" s="81">
        <f t="shared" si="14"/>
        <v>0</v>
      </c>
      <c r="AF53" s="79">
        <f t="shared" si="14"/>
        <v>0</v>
      </c>
      <c r="AG53" s="80">
        <f t="shared" si="14"/>
        <v>0</v>
      </c>
      <c r="AH53" s="80">
        <f t="shared" si="14"/>
        <v>0</v>
      </c>
      <c r="AI53" s="81">
        <f t="shared" si="14"/>
        <v>0</v>
      </c>
      <c r="AJ53" s="79">
        <f t="shared" si="14"/>
        <v>0</v>
      </c>
      <c r="AK53" s="80">
        <f t="shared" si="14"/>
        <v>0</v>
      </c>
      <c r="AL53" s="80">
        <f t="shared" si="14"/>
        <v>0</v>
      </c>
      <c r="AM53" s="81">
        <f t="shared" si="14"/>
        <v>0</v>
      </c>
      <c r="AN53" s="79">
        <f t="shared" si="14"/>
        <v>0</v>
      </c>
      <c r="AO53" s="80">
        <f t="shared" si="14"/>
        <v>0</v>
      </c>
      <c r="AP53" s="80">
        <f t="shared" si="14"/>
        <v>0</v>
      </c>
      <c r="AQ53" s="81">
        <f t="shared" si="14"/>
        <v>1</v>
      </c>
      <c r="AR53" s="79">
        <f t="shared" si="14"/>
        <v>0</v>
      </c>
      <c r="AS53" s="80">
        <f t="shared" si="14"/>
        <v>0</v>
      </c>
      <c r="AT53" s="80">
        <f t="shared" si="14"/>
        <v>0</v>
      </c>
      <c r="AU53" s="81">
        <f t="shared" si="14"/>
        <v>0</v>
      </c>
      <c r="AV53" s="79">
        <f t="shared" si="14"/>
        <v>0</v>
      </c>
      <c r="AW53" s="80">
        <f t="shared" si="14"/>
        <v>0</v>
      </c>
      <c r="AX53" s="80">
        <f t="shared" si="14"/>
        <v>0</v>
      </c>
      <c r="AY53" s="81">
        <f t="shared" si="14"/>
        <v>0</v>
      </c>
      <c r="AZ53" s="79">
        <f t="shared" si="14"/>
        <v>0</v>
      </c>
      <c r="BA53" s="80">
        <f t="shared" si="14"/>
        <v>0</v>
      </c>
      <c r="BB53" s="80">
        <f t="shared" si="14"/>
        <v>0</v>
      </c>
      <c r="BC53" s="80">
        <f t="shared" si="14"/>
        <v>0</v>
      </c>
      <c r="BD53" s="81">
        <f t="shared" si="14"/>
        <v>1</v>
      </c>
      <c r="BE53" s="79">
        <f t="shared" si="14"/>
        <v>0</v>
      </c>
      <c r="BF53" s="80">
        <f t="shared" si="14"/>
        <v>0</v>
      </c>
      <c r="BG53" s="80">
        <f t="shared" si="14"/>
        <v>0</v>
      </c>
      <c r="BH53" s="81">
        <f t="shared" si="14"/>
        <v>0</v>
      </c>
      <c r="BI53" s="79">
        <f t="shared" si="14"/>
        <v>0</v>
      </c>
      <c r="BJ53" s="80">
        <f t="shared" si="14"/>
        <v>0</v>
      </c>
      <c r="BK53" s="80">
        <f t="shared" si="14"/>
        <v>1</v>
      </c>
      <c r="BL53" s="81">
        <f t="shared" si="14"/>
        <v>0</v>
      </c>
      <c r="BM53" s="346">
        <f>+SUM(BM56+BM58+BM60)/SUM(BM55+BM57+BM59)</f>
        <v>0</v>
      </c>
      <c r="BN53" s="346" t="e">
        <f>+SUM(BN56+BN58+BN60)/SUM(BN55+BN57+BN59)</f>
        <v>#DIV/0!</v>
      </c>
      <c r="BO53" s="346">
        <f>+SUM(BO56+BO58+BO60)/SUM(BO55+BO57+BO59)</f>
        <v>0</v>
      </c>
      <c r="BP53" s="346">
        <f>+SUM(BP56+BP58+BP60)/SUM(BP55+BP57+BP59)</f>
        <v>0</v>
      </c>
      <c r="BQ53" s="346">
        <f>+SUM(BQ56+BQ58+BQ60)/SUM(BQ55+BQ57+BQ59)</f>
        <v>0</v>
      </c>
      <c r="BR53" s="348"/>
      <c r="BS53" s="348"/>
      <c r="BT53" s="348"/>
      <c r="BU53" s="348"/>
      <c r="BV53" s="348"/>
      <c r="BW53" s="56"/>
    </row>
    <row r="54" spans="1:75" s="73" customFormat="1" ht="30" customHeight="1" x14ac:dyDescent="0.25">
      <c r="A54" s="579"/>
      <c r="B54" s="588"/>
      <c r="C54" s="503" t="s">
        <v>94</v>
      </c>
      <c r="D54" s="673" t="s">
        <v>4</v>
      </c>
      <c r="E54" s="673"/>
      <c r="F54" s="419"/>
      <c r="G54" s="280" t="s">
        <v>35</v>
      </c>
      <c r="H54" s="357"/>
      <c r="I54" s="357"/>
      <c r="J54" s="357"/>
      <c r="K54" s="357"/>
      <c r="L54" s="357"/>
      <c r="M54" s="567"/>
      <c r="N54" s="328"/>
      <c r="O54" s="82">
        <f>COUNTIF(O55:O60,"E")</f>
        <v>0</v>
      </c>
      <c r="P54" s="83">
        <f t="shared" ref="P54:BL54" si="15">COUNTIF(P55:P60,"E")</f>
        <v>0</v>
      </c>
      <c r="Q54" s="83">
        <f t="shared" si="15"/>
        <v>0</v>
      </c>
      <c r="R54" s="84">
        <f t="shared" si="15"/>
        <v>0</v>
      </c>
      <c r="S54" s="82">
        <f t="shared" si="15"/>
        <v>0</v>
      </c>
      <c r="T54" s="83">
        <f t="shared" si="15"/>
        <v>0</v>
      </c>
      <c r="U54" s="83">
        <f t="shared" si="15"/>
        <v>0</v>
      </c>
      <c r="V54" s="84">
        <f t="shared" si="15"/>
        <v>0</v>
      </c>
      <c r="W54" s="82">
        <f t="shared" si="15"/>
        <v>0</v>
      </c>
      <c r="X54" s="83">
        <f t="shared" si="15"/>
        <v>0</v>
      </c>
      <c r="Y54" s="83">
        <f t="shared" si="15"/>
        <v>0</v>
      </c>
      <c r="Z54" s="83">
        <f t="shared" si="15"/>
        <v>0</v>
      </c>
      <c r="AA54" s="84"/>
      <c r="AB54" s="82">
        <f t="shared" si="15"/>
        <v>0</v>
      </c>
      <c r="AC54" s="83">
        <f t="shared" si="15"/>
        <v>0</v>
      </c>
      <c r="AD54" s="83">
        <f t="shared" si="15"/>
        <v>0</v>
      </c>
      <c r="AE54" s="84">
        <f t="shared" si="15"/>
        <v>0</v>
      </c>
      <c r="AF54" s="82">
        <f t="shared" si="15"/>
        <v>0</v>
      </c>
      <c r="AG54" s="83">
        <f t="shared" si="15"/>
        <v>0</v>
      </c>
      <c r="AH54" s="83">
        <f t="shared" si="15"/>
        <v>0</v>
      </c>
      <c r="AI54" s="84">
        <f t="shared" si="15"/>
        <v>0</v>
      </c>
      <c r="AJ54" s="82">
        <f t="shared" si="15"/>
        <v>0</v>
      </c>
      <c r="AK54" s="83">
        <f t="shared" si="15"/>
        <v>0</v>
      </c>
      <c r="AL54" s="83">
        <f t="shared" si="15"/>
        <v>0</v>
      </c>
      <c r="AM54" s="84">
        <f t="shared" si="15"/>
        <v>0</v>
      </c>
      <c r="AN54" s="82">
        <f t="shared" si="15"/>
        <v>0</v>
      </c>
      <c r="AO54" s="83">
        <f t="shared" si="15"/>
        <v>0</v>
      </c>
      <c r="AP54" s="83">
        <f t="shared" si="15"/>
        <v>0</v>
      </c>
      <c r="AQ54" s="84">
        <f t="shared" si="15"/>
        <v>0</v>
      </c>
      <c r="AR54" s="82">
        <f t="shared" si="15"/>
        <v>0</v>
      </c>
      <c r="AS54" s="83">
        <f t="shared" si="15"/>
        <v>0</v>
      </c>
      <c r="AT54" s="83">
        <f t="shared" si="15"/>
        <v>0</v>
      </c>
      <c r="AU54" s="84">
        <f t="shared" si="15"/>
        <v>0</v>
      </c>
      <c r="AV54" s="82">
        <f t="shared" si="15"/>
        <v>0</v>
      </c>
      <c r="AW54" s="83">
        <f t="shared" si="15"/>
        <v>0</v>
      </c>
      <c r="AX54" s="83">
        <f t="shared" si="15"/>
        <v>0</v>
      </c>
      <c r="AY54" s="84">
        <f t="shared" si="15"/>
        <v>0</v>
      </c>
      <c r="AZ54" s="82">
        <f t="shared" si="15"/>
        <v>0</v>
      </c>
      <c r="BA54" s="83">
        <f t="shared" si="15"/>
        <v>0</v>
      </c>
      <c r="BB54" s="83">
        <f t="shared" si="15"/>
        <v>0</v>
      </c>
      <c r="BC54" s="83">
        <f t="shared" si="15"/>
        <v>0</v>
      </c>
      <c r="BD54" s="84">
        <f t="shared" si="15"/>
        <v>0</v>
      </c>
      <c r="BE54" s="82">
        <f t="shared" si="15"/>
        <v>0</v>
      </c>
      <c r="BF54" s="83">
        <f t="shared" si="15"/>
        <v>0</v>
      </c>
      <c r="BG54" s="83">
        <f t="shared" si="15"/>
        <v>0</v>
      </c>
      <c r="BH54" s="84">
        <f t="shared" si="15"/>
        <v>0</v>
      </c>
      <c r="BI54" s="82">
        <f t="shared" si="15"/>
        <v>0</v>
      </c>
      <c r="BJ54" s="83">
        <f t="shared" si="15"/>
        <v>0</v>
      </c>
      <c r="BK54" s="83">
        <f t="shared" si="15"/>
        <v>0</v>
      </c>
      <c r="BL54" s="84">
        <f t="shared" si="15"/>
        <v>0</v>
      </c>
      <c r="BM54" s="347"/>
      <c r="BN54" s="347"/>
      <c r="BO54" s="347"/>
      <c r="BP54" s="347"/>
      <c r="BQ54" s="347"/>
      <c r="BR54" s="349"/>
      <c r="BS54" s="349"/>
      <c r="BT54" s="349"/>
      <c r="BU54" s="349"/>
      <c r="BV54" s="349"/>
      <c r="BW54" s="56"/>
    </row>
    <row r="55" spans="1:75" s="73" customFormat="1" ht="30" customHeight="1" outlineLevel="1" x14ac:dyDescent="0.25">
      <c r="A55" s="430">
        <v>15</v>
      </c>
      <c r="B55" s="588"/>
      <c r="C55" s="388" t="s">
        <v>95</v>
      </c>
      <c r="D55" s="428" t="s">
        <v>120</v>
      </c>
      <c r="E55" s="573" t="s">
        <v>492</v>
      </c>
      <c r="F55" s="582" t="s">
        <v>255</v>
      </c>
      <c r="G55" s="280" t="s">
        <v>34</v>
      </c>
      <c r="H55" s="357" t="s">
        <v>81</v>
      </c>
      <c r="I55" s="357" t="s">
        <v>81</v>
      </c>
      <c r="J55" s="357"/>
      <c r="K55" s="357"/>
      <c r="L55" s="357" t="s">
        <v>81</v>
      </c>
      <c r="M55" s="567" t="s">
        <v>157</v>
      </c>
      <c r="N55" s="328" t="s">
        <v>156</v>
      </c>
      <c r="O55" s="85"/>
      <c r="P55" s="298"/>
      <c r="Q55" s="298"/>
      <c r="R55" s="87" t="s">
        <v>34</v>
      </c>
      <c r="S55" s="85"/>
      <c r="T55" s="298"/>
      <c r="U55" s="298"/>
      <c r="V55" s="87"/>
      <c r="W55" s="85"/>
      <c r="X55" s="298"/>
      <c r="Y55" s="298"/>
      <c r="Z55" s="298" t="s">
        <v>34</v>
      </c>
      <c r="AA55" s="87"/>
      <c r="AB55" s="85"/>
      <c r="AC55" s="298"/>
      <c r="AD55" s="298"/>
      <c r="AE55" s="87"/>
      <c r="AF55" s="85"/>
      <c r="AG55" s="298"/>
      <c r="AH55" s="298"/>
      <c r="AI55" s="87"/>
      <c r="AJ55" s="85"/>
      <c r="AK55" s="298"/>
      <c r="AL55" s="298"/>
      <c r="AM55" s="87"/>
      <c r="AN55" s="85"/>
      <c r="AO55" s="298"/>
      <c r="AP55" s="298"/>
      <c r="AQ55" s="87" t="s">
        <v>34</v>
      </c>
      <c r="AR55" s="85"/>
      <c r="AS55" s="298"/>
      <c r="AT55" s="298"/>
      <c r="AU55" s="87"/>
      <c r="AV55" s="85"/>
      <c r="AW55" s="298"/>
      <c r="AX55" s="298"/>
      <c r="AY55" s="87"/>
      <c r="AZ55" s="85"/>
      <c r="BA55" s="298"/>
      <c r="BB55" s="298"/>
      <c r="BC55" s="91"/>
      <c r="BD55" s="87" t="s">
        <v>34</v>
      </c>
      <c r="BE55" s="85"/>
      <c r="BF55" s="298"/>
      <c r="BG55" s="298"/>
      <c r="BH55" s="87"/>
      <c r="BI55" s="85"/>
      <c r="BJ55" s="298"/>
      <c r="BK55" s="298" t="s">
        <v>34</v>
      </c>
      <c r="BL55" s="87"/>
      <c r="BM55" s="92">
        <f t="shared" ref="BM55:BM60" si="16">COUNTIF(O55:AA55,"P")</f>
        <v>2</v>
      </c>
      <c r="BN55" s="92">
        <f t="shared" ref="BN55:BN60" si="17">COUNTIF(AB55:AM55,"P")</f>
        <v>0</v>
      </c>
      <c r="BO55" s="92">
        <f t="shared" ref="BO55:BO60" si="18">COUNTIF(AN55:AY55,"P")</f>
        <v>1</v>
      </c>
      <c r="BP55" s="92">
        <f t="shared" ref="BP55:BP60" si="19">COUNTIF(AZ55:BL55,"P")</f>
        <v>2</v>
      </c>
      <c r="BQ55" s="92">
        <f t="shared" ref="BQ55:BQ60" si="20">SUM(BM55:BP55)</f>
        <v>5</v>
      </c>
      <c r="BR55" s="325">
        <f>+SUM(BM56)/(BM55)</f>
        <v>0</v>
      </c>
      <c r="BS55" s="325" t="e">
        <f>+SUM(BN56)/(BN55)</f>
        <v>#DIV/0!</v>
      </c>
      <c r="BT55" s="325">
        <f>+SUM(BO56)/(BO55)</f>
        <v>0</v>
      </c>
      <c r="BU55" s="325">
        <f>+SUM(BP56)/(BP55)</f>
        <v>0</v>
      </c>
      <c r="BV55" s="325">
        <f>+SUM(BQ56)/(BQ55)</f>
        <v>0</v>
      </c>
      <c r="BW55" s="56"/>
    </row>
    <row r="56" spans="1:75" s="73" customFormat="1" ht="30" customHeight="1" outlineLevel="1" x14ac:dyDescent="0.25">
      <c r="A56" s="430"/>
      <c r="B56" s="588"/>
      <c r="C56" s="388"/>
      <c r="D56" s="428"/>
      <c r="E56" s="573"/>
      <c r="F56" s="582"/>
      <c r="G56" s="280" t="s">
        <v>35</v>
      </c>
      <c r="H56" s="357"/>
      <c r="I56" s="357"/>
      <c r="J56" s="357"/>
      <c r="K56" s="357"/>
      <c r="L56" s="357"/>
      <c r="M56" s="567"/>
      <c r="N56" s="328"/>
      <c r="O56" s="94"/>
      <c r="P56" s="95"/>
      <c r="Q56" s="95"/>
      <c r="R56" s="94"/>
      <c r="S56" s="95"/>
      <c r="T56" s="95"/>
      <c r="U56" s="95"/>
      <c r="V56" s="96"/>
      <c r="W56" s="94"/>
      <c r="X56" s="95"/>
      <c r="Y56" s="95"/>
      <c r="Z56" s="95"/>
      <c r="AA56" s="96"/>
      <c r="AB56" s="94"/>
      <c r="AC56" s="95"/>
      <c r="AD56" s="95"/>
      <c r="AE56" s="96"/>
      <c r="AF56" s="94"/>
      <c r="AG56" s="95"/>
      <c r="AH56" s="95"/>
      <c r="AI56" s="96"/>
      <c r="AJ56" s="94"/>
      <c r="AK56" s="95"/>
      <c r="AL56" s="95"/>
      <c r="AM56" s="96"/>
      <c r="AN56" s="94"/>
      <c r="AO56" s="95"/>
      <c r="AP56" s="95"/>
      <c r="AQ56" s="96"/>
      <c r="AR56" s="94"/>
      <c r="AS56" s="95"/>
      <c r="AT56" s="95"/>
      <c r="AU56" s="96"/>
      <c r="AV56" s="94"/>
      <c r="AW56" s="95"/>
      <c r="AX56" s="95"/>
      <c r="AY56" s="96"/>
      <c r="AZ56" s="94"/>
      <c r="BA56" s="95"/>
      <c r="BB56" s="95"/>
      <c r="BC56" s="119"/>
      <c r="BD56" s="96"/>
      <c r="BE56" s="94"/>
      <c r="BF56" s="95"/>
      <c r="BG56" s="95"/>
      <c r="BH56" s="96"/>
      <c r="BI56" s="94"/>
      <c r="BJ56" s="95"/>
      <c r="BK56" s="95"/>
      <c r="BL56" s="96"/>
      <c r="BM56" s="106">
        <f t="shared" si="16"/>
        <v>0</v>
      </c>
      <c r="BN56" s="106">
        <f t="shared" si="17"/>
        <v>0</v>
      </c>
      <c r="BO56" s="106">
        <f t="shared" si="18"/>
        <v>0</v>
      </c>
      <c r="BP56" s="106">
        <f t="shared" si="19"/>
        <v>0</v>
      </c>
      <c r="BQ56" s="106">
        <f t="shared" si="20"/>
        <v>0</v>
      </c>
      <c r="BR56" s="325"/>
      <c r="BS56" s="325"/>
      <c r="BT56" s="325"/>
      <c r="BU56" s="325"/>
      <c r="BV56" s="325"/>
      <c r="BW56" s="56"/>
    </row>
    <row r="57" spans="1:75" s="73" customFormat="1" ht="30" customHeight="1" outlineLevel="1" x14ac:dyDescent="0.25">
      <c r="A57" s="430">
        <v>15</v>
      </c>
      <c r="B57" s="587"/>
      <c r="C57" s="388"/>
      <c r="D57" s="428"/>
      <c r="E57" s="573" t="s">
        <v>121</v>
      </c>
      <c r="F57" s="582" t="s">
        <v>254</v>
      </c>
      <c r="G57" s="280" t="s">
        <v>34</v>
      </c>
      <c r="H57" s="357" t="s">
        <v>81</v>
      </c>
      <c r="I57" s="357" t="s">
        <v>81</v>
      </c>
      <c r="J57" s="357"/>
      <c r="K57" s="357"/>
      <c r="L57" s="357" t="s">
        <v>81</v>
      </c>
      <c r="M57" s="567" t="s">
        <v>157</v>
      </c>
      <c r="N57" s="328" t="s">
        <v>156</v>
      </c>
      <c r="O57" s="85"/>
      <c r="P57" s="298"/>
      <c r="Q57" s="298"/>
      <c r="R57" s="87" t="s">
        <v>34</v>
      </c>
      <c r="S57" s="85"/>
      <c r="T57" s="298"/>
      <c r="U57" s="298"/>
      <c r="V57" s="87"/>
      <c r="W57" s="85"/>
      <c r="X57" s="298"/>
      <c r="Y57" s="298"/>
      <c r="Z57" s="298"/>
      <c r="AA57" s="87"/>
      <c r="AB57" s="85"/>
      <c r="AC57" s="298"/>
      <c r="AD57" s="298"/>
      <c r="AE57" s="87"/>
      <c r="AF57" s="85"/>
      <c r="AG57" s="298"/>
      <c r="AH57" s="298"/>
      <c r="AI57" s="87"/>
      <c r="AJ57" s="85"/>
      <c r="AK57" s="298"/>
      <c r="AL57" s="298"/>
      <c r="AM57" s="87"/>
      <c r="AN57" s="85"/>
      <c r="AO57" s="298"/>
      <c r="AP57" s="298"/>
      <c r="AQ57" s="87"/>
      <c r="AR57" s="85"/>
      <c r="AS57" s="298"/>
      <c r="AT57" s="298"/>
      <c r="AU57" s="87"/>
      <c r="AV57" s="85"/>
      <c r="AW57" s="298"/>
      <c r="AX57" s="298"/>
      <c r="AY57" s="87"/>
      <c r="AZ57" s="85"/>
      <c r="BA57" s="298"/>
      <c r="BB57" s="298"/>
      <c r="BC57" s="91"/>
      <c r="BD57" s="87"/>
      <c r="BE57" s="85"/>
      <c r="BF57" s="298"/>
      <c r="BG57" s="298"/>
      <c r="BH57" s="87"/>
      <c r="BI57" s="85"/>
      <c r="BJ57" s="298"/>
      <c r="BK57" s="298"/>
      <c r="BL57" s="87"/>
      <c r="BM57" s="92">
        <f t="shared" si="16"/>
        <v>1</v>
      </c>
      <c r="BN57" s="92">
        <f t="shared" si="17"/>
        <v>0</v>
      </c>
      <c r="BO57" s="92">
        <f t="shared" si="18"/>
        <v>0</v>
      </c>
      <c r="BP57" s="92">
        <f t="shared" si="19"/>
        <v>0</v>
      </c>
      <c r="BQ57" s="92">
        <f t="shared" si="20"/>
        <v>1</v>
      </c>
      <c r="BR57" s="325">
        <f>+SUM(BM58)/(BM57)</f>
        <v>0</v>
      </c>
      <c r="BS57" s="325" t="e">
        <f>+SUM(BN58)/(BN57)</f>
        <v>#DIV/0!</v>
      </c>
      <c r="BT57" s="325" t="e">
        <f>+SUM(BO58)/(BO57)</f>
        <v>#DIV/0!</v>
      </c>
      <c r="BU57" s="325" t="e">
        <f>+SUM(BP58)/(BP57)</f>
        <v>#DIV/0!</v>
      </c>
      <c r="BV57" s="325">
        <f>+SUM(BQ58)/(BQ57)</f>
        <v>0</v>
      </c>
      <c r="BW57" s="56"/>
    </row>
    <row r="58" spans="1:75" s="73" customFormat="1" ht="30" customHeight="1" outlineLevel="1" x14ac:dyDescent="0.25">
      <c r="A58" s="430"/>
      <c r="B58" s="587"/>
      <c r="C58" s="388"/>
      <c r="D58" s="428"/>
      <c r="E58" s="573"/>
      <c r="F58" s="582"/>
      <c r="G58" s="280" t="s">
        <v>35</v>
      </c>
      <c r="H58" s="357"/>
      <c r="I58" s="357"/>
      <c r="J58" s="357"/>
      <c r="K58" s="357"/>
      <c r="L58" s="357"/>
      <c r="M58" s="567"/>
      <c r="N58" s="328"/>
      <c r="O58" s="94"/>
      <c r="P58" s="95"/>
      <c r="Q58" s="95"/>
      <c r="R58" s="96"/>
      <c r="S58" s="94"/>
      <c r="T58" s="95"/>
      <c r="U58" s="95"/>
      <c r="V58" s="96"/>
      <c r="W58" s="94"/>
      <c r="X58" s="95"/>
      <c r="Y58" s="95"/>
      <c r="Z58" s="95"/>
      <c r="AA58" s="96"/>
      <c r="AB58" s="94"/>
      <c r="AC58" s="95"/>
      <c r="AD58" s="95"/>
      <c r="AE58" s="96"/>
      <c r="AF58" s="94"/>
      <c r="AG58" s="95"/>
      <c r="AH58" s="95"/>
      <c r="AI58" s="96"/>
      <c r="AJ58" s="94"/>
      <c r="AK58" s="95"/>
      <c r="AL58" s="95"/>
      <c r="AM58" s="96"/>
      <c r="AN58" s="94"/>
      <c r="AO58" s="95"/>
      <c r="AP58" s="95"/>
      <c r="AQ58" s="96"/>
      <c r="AR58" s="94"/>
      <c r="AS58" s="95"/>
      <c r="AT58" s="95"/>
      <c r="AU58" s="96"/>
      <c r="AV58" s="94"/>
      <c r="AW58" s="95"/>
      <c r="AX58" s="95"/>
      <c r="AY58" s="96"/>
      <c r="AZ58" s="94"/>
      <c r="BA58" s="95"/>
      <c r="BB58" s="95"/>
      <c r="BC58" s="119"/>
      <c r="BD58" s="96"/>
      <c r="BE58" s="94"/>
      <c r="BF58" s="95"/>
      <c r="BG58" s="95"/>
      <c r="BH58" s="96"/>
      <c r="BI58" s="94"/>
      <c r="BJ58" s="95"/>
      <c r="BK58" s="95"/>
      <c r="BL58" s="96"/>
      <c r="BM58" s="106">
        <f t="shared" si="16"/>
        <v>0</v>
      </c>
      <c r="BN58" s="106">
        <f t="shared" si="17"/>
        <v>0</v>
      </c>
      <c r="BO58" s="106">
        <f t="shared" si="18"/>
        <v>0</v>
      </c>
      <c r="BP58" s="106">
        <f t="shared" si="19"/>
        <v>0</v>
      </c>
      <c r="BQ58" s="106">
        <f t="shared" si="20"/>
        <v>0</v>
      </c>
      <c r="BR58" s="325"/>
      <c r="BS58" s="325"/>
      <c r="BT58" s="325"/>
      <c r="BU58" s="325"/>
      <c r="BV58" s="325"/>
      <c r="BW58" s="56"/>
    </row>
    <row r="59" spans="1:75" s="73" customFormat="1" ht="30" customHeight="1" outlineLevel="1" x14ac:dyDescent="0.25">
      <c r="A59" s="430">
        <v>16</v>
      </c>
      <c r="B59" s="587"/>
      <c r="C59" s="388"/>
      <c r="D59" s="428"/>
      <c r="E59" s="590" t="s">
        <v>253</v>
      </c>
      <c r="F59" s="582" t="s">
        <v>122</v>
      </c>
      <c r="G59" s="280" t="s">
        <v>34</v>
      </c>
      <c r="H59" s="357" t="s">
        <v>81</v>
      </c>
      <c r="I59" s="357" t="s">
        <v>81</v>
      </c>
      <c r="J59" s="357"/>
      <c r="K59" s="357"/>
      <c r="L59" s="357" t="s">
        <v>81</v>
      </c>
      <c r="M59" s="567" t="s">
        <v>157</v>
      </c>
      <c r="N59" s="328" t="s">
        <v>156</v>
      </c>
      <c r="O59" s="85"/>
      <c r="P59" s="298"/>
      <c r="Q59" s="298"/>
      <c r="R59" s="87"/>
      <c r="S59" s="85"/>
      <c r="T59" s="298"/>
      <c r="U59" s="298"/>
      <c r="V59" s="87" t="s">
        <v>34</v>
      </c>
      <c r="W59" s="85"/>
      <c r="X59" s="298"/>
      <c r="Y59" s="298"/>
      <c r="Z59" s="298"/>
      <c r="AA59" s="87"/>
      <c r="AB59" s="85"/>
      <c r="AC59" s="298"/>
      <c r="AD59" s="298"/>
      <c r="AE59" s="87"/>
      <c r="AF59" s="85"/>
      <c r="AG59" s="298"/>
      <c r="AH59" s="298"/>
      <c r="AI59" s="87"/>
      <c r="AJ59" s="85"/>
      <c r="AK59" s="298"/>
      <c r="AL59" s="298"/>
      <c r="AM59" s="87"/>
      <c r="AN59" s="85"/>
      <c r="AO59" s="298"/>
      <c r="AP59" s="298"/>
      <c r="AQ59" s="87"/>
      <c r="AR59" s="85"/>
      <c r="AS59" s="298"/>
      <c r="AT59" s="298"/>
      <c r="AU59" s="87"/>
      <c r="AV59" s="85"/>
      <c r="AW59" s="298"/>
      <c r="AX59" s="298"/>
      <c r="AY59" s="87"/>
      <c r="AZ59" s="85"/>
      <c r="BA59" s="298"/>
      <c r="BB59" s="298"/>
      <c r="BC59" s="91"/>
      <c r="BD59" s="87"/>
      <c r="BE59" s="85"/>
      <c r="BF59" s="298"/>
      <c r="BG59" s="298"/>
      <c r="BH59" s="87"/>
      <c r="BI59" s="85"/>
      <c r="BJ59" s="298"/>
      <c r="BK59" s="298"/>
      <c r="BL59" s="87"/>
      <c r="BM59" s="92">
        <f t="shared" si="16"/>
        <v>1</v>
      </c>
      <c r="BN59" s="92">
        <f t="shared" si="17"/>
        <v>0</v>
      </c>
      <c r="BO59" s="92">
        <f t="shared" si="18"/>
        <v>0</v>
      </c>
      <c r="BP59" s="92">
        <f t="shared" si="19"/>
        <v>0</v>
      </c>
      <c r="BQ59" s="92">
        <f t="shared" si="20"/>
        <v>1</v>
      </c>
      <c r="BR59" s="325">
        <f>+SUM(BM60)/(BM59)</f>
        <v>0</v>
      </c>
      <c r="BS59" s="325" t="e">
        <f>+SUM(BN60)/(BN59)</f>
        <v>#DIV/0!</v>
      </c>
      <c r="BT59" s="325" t="e">
        <f>+SUM(BO60)/(BO59)</f>
        <v>#DIV/0!</v>
      </c>
      <c r="BU59" s="325" t="e">
        <f>+SUM(BP60)/(BP59)</f>
        <v>#DIV/0!</v>
      </c>
      <c r="BV59" s="325">
        <f>+SUM(BQ60)/(BQ59)</f>
        <v>0</v>
      </c>
      <c r="BW59" s="56"/>
    </row>
    <row r="60" spans="1:75" s="73" customFormat="1" ht="30" customHeight="1" outlineLevel="1" thickBot="1" x14ac:dyDescent="0.3">
      <c r="A60" s="430"/>
      <c r="B60" s="587"/>
      <c r="C60" s="388"/>
      <c r="D60" s="428"/>
      <c r="E60" s="590"/>
      <c r="F60" s="582"/>
      <c r="G60" s="280" t="s">
        <v>35</v>
      </c>
      <c r="H60" s="357"/>
      <c r="I60" s="357"/>
      <c r="J60" s="357"/>
      <c r="K60" s="357"/>
      <c r="L60" s="357"/>
      <c r="M60" s="567"/>
      <c r="N60" s="328"/>
      <c r="O60" s="94"/>
      <c r="P60" s="95"/>
      <c r="Q60" s="95"/>
      <c r="R60" s="96"/>
      <c r="S60" s="94"/>
      <c r="T60" s="95"/>
      <c r="U60" s="95"/>
      <c r="V60" s="96"/>
      <c r="W60" s="94"/>
      <c r="X60" s="95"/>
      <c r="Y60" s="95"/>
      <c r="Z60" s="95"/>
      <c r="AA60" s="96"/>
      <c r="AB60" s="94"/>
      <c r="AC60" s="95"/>
      <c r="AD60" s="95"/>
      <c r="AE60" s="96"/>
      <c r="AF60" s="94"/>
      <c r="AG60" s="95"/>
      <c r="AH60" s="95"/>
      <c r="AI60" s="96"/>
      <c r="AJ60" s="94"/>
      <c r="AK60" s="95"/>
      <c r="AL60" s="95"/>
      <c r="AM60" s="96"/>
      <c r="AN60" s="94"/>
      <c r="AO60" s="95"/>
      <c r="AP60" s="95"/>
      <c r="AQ60" s="96"/>
      <c r="AR60" s="94"/>
      <c r="AS60" s="95"/>
      <c r="AT60" s="95"/>
      <c r="AU60" s="96"/>
      <c r="AV60" s="94"/>
      <c r="AW60" s="95"/>
      <c r="AX60" s="95"/>
      <c r="AY60" s="96"/>
      <c r="AZ60" s="94"/>
      <c r="BA60" s="95"/>
      <c r="BB60" s="95"/>
      <c r="BC60" s="119"/>
      <c r="BD60" s="96"/>
      <c r="BE60" s="94"/>
      <c r="BF60" s="95"/>
      <c r="BG60" s="95"/>
      <c r="BH60" s="96"/>
      <c r="BI60" s="94"/>
      <c r="BJ60" s="95"/>
      <c r="BK60" s="95"/>
      <c r="BL60" s="96"/>
      <c r="BM60" s="106">
        <f t="shared" si="16"/>
        <v>0</v>
      </c>
      <c r="BN60" s="106">
        <f t="shared" si="17"/>
        <v>0</v>
      </c>
      <c r="BO60" s="106">
        <f t="shared" si="18"/>
        <v>0</v>
      </c>
      <c r="BP60" s="106">
        <f t="shared" si="19"/>
        <v>0</v>
      </c>
      <c r="BQ60" s="106">
        <f t="shared" si="20"/>
        <v>0</v>
      </c>
      <c r="BR60" s="325"/>
      <c r="BS60" s="325"/>
      <c r="BT60" s="325"/>
      <c r="BU60" s="325"/>
      <c r="BV60" s="325"/>
      <c r="BW60" s="56"/>
    </row>
    <row r="61" spans="1:75" s="73" customFormat="1" ht="30" customHeight="1" thickBot="1" x14ac:dyDescent="0.3">
      <c r="A61" s="585"/>
      <c r="B61" s="587"/>
      <c r="C61" s="429" t="s">
        <v>96</v>
      </c>
      <c r="D61" s="392" t="s">
        <v>39</v>
      </c>
      <c r="E61" s="392"/>
      <c r="F61" s="418" t="s">
        <v>166</v>
      </c>
      <c r="G61" s="280" t="s">
        <v>34</v>
      </c>
      <c r="H61" s="357" t="s">
        <v>81</v>
      </c>
      <c r="I61" s="357" t="s">
        <v>81</v>
      </c>
      <c r="J61" s="357"/>
      <c r="K61" s="357"/>
      <c r="L61" s="357" t="s">
        <v>81</v>
      </c>
      <c r="M61" s="326" t="s">
        <v>79</v>
      </c>
      <c r="N61" s="328" t="s">
        <v>156</v>
      </c>
      <c r="O61" s="79">
        <f>COUNTIF(O63:O64,"P")</f>
        <v>0</v>
      </c>
      <c r="P61" s="80">
        <f t="shared" ref="P61:BL61" si="21">COUNTIF(P63:P64,"P")</f>
        <v>0</v>
      </c>
      <c r="Q61" s="80">
        <f t="shared" si="21"/>
        <v>0</v>
      </c>
      <c r="R61" s="81">
        <f t="shared" si="21"/>
        <v>0</v>
      </c>
      <c r="S61" s="79">
        <f t="shared" si="21"/>
        <v>0</v>
      </c>
      <c r="T61" s="80">
        <f t="shared" si="21"/>
        <v>0</v>
      </c>
      <c r="U61" s="80">
        <f t="shared" si="21"/>
        <v>0</v>
      </c>
      <c r="V61" s="81">
        <f t="shared" si="21"/>
        <v>0</v>
      </c>
      <c r="W61" s="79">
        <f t="shared" si="21"/>
        <v>0</v>
      </c>
      <c r="X61" s="80">
        <f t="shared" si="21"/>
        <v>0</v>
      </c>
      <c r="Y61" s="80">
        <f t="shared" si="21"/>
        <v>1</v>
      </c>
      <c r="Z61" s="80">
        <f t="shared" si="21"/>
        <v>0</v>
      </c>
      <c r="AA61" s="81"/>
      <c r="AB61" s="79">
        <f t="shared" si="21"/>
        <v>0</v>
      </c>
      <c r="AC61" s="80">
        <f t="shared" si="21"/>
        <v>0</v>
      </c>
      <c r="AD61" s="80">
        <f t="shared" si="21"/>
        <v>0</v>
      </c>
      <c r="AE61" s="81">
        <f t="shared" si="21"/>
        <v>0</v>
      </c>
      <c r="AF61" s="79">
        <f t="shared" si="21"/>
        <v>0</v>
      </c>
      <c r="AG61" s="80">
        <f t="shared" si="21"/>
        <v>0</v>
      </c>
      <c r="AH61" s="80">
        <f t="shared" si="21"/>
        <v>0</v>
      </c>
      <c r="AI61" s="81">
        <f t="shared" si="21"/>
        <v>0</v>
      </c>
      <c r="AJ61" s="79">
        <f t="shared" si="21"/>
        <v>0</v>
      </c>
      <c r="AK61" s="80">
        <f t="shared" si="21"/>
        <v>0</v>
      </c>
      <c r="AL61" s="80">
        <f t="shared" si="21"/>
        <v>0</v>
      </c>
      <c r="AM61" s="81">
        <f t="shared" si="21"/>
        <v>0</v>
      </c>
      <c r="AN61" s="79">
        <f t="shared" si="21"/>
        <v>0</v>
      </c>
      <c r="AO61" s="80">
        <f t="shared" si="21"/>
        <v>0</v>
      </c>
      <c r="AP61" s="80">
        <f t="shared" si="21"/>
        <v>0</v>
      </c>
      <c r="AQ61" s="81">
        <f t="shared" si="21"/>
        <v>0</v>
      </c>
      <c r="AR61" s="79">
        <f t="shared" si="21"/>
        <v>0</v>
      </c>
      <c r="AS61" s="80">
        <f t="shared" si="21"/>
        <v>0</v>
      </c>
      <c r="AT61" s="80">
        <f t="shared" si="21"/>
        <v>0</v>
      </c>
      <c r="AU61" s="81">
        <f t="shared" si="21"/>
        <v>0</v>
      </c>
      <c r="AV61" s="79">
        <f t="shared" si="21"/>
        <v>0</v>
      </c>
      <c r="AW61" s="80">
        <f t="shared" si="21"/>
        <v>0</v>
      </c>
      <c r="AX61" s="80">
        <f t="shared" si="21"/>
        <v>0</v>
      </c>
      <c r="AY61" s="81">
        <f t="shared" si="21"/>
        <v>0</v>
      </c>
      <c r="AZ61" s="79">
        <f t="shared" si="21"/>
        <v>0</v>
      </c>
      <c r="BA61" s="80">
        <f t="shared" si="21"/>
        <v>0</v>
      </c>
      <c r="BB61" s="80">
        <f t="shared" si="21"/>
        <v>0</v>
      </c>
      <c r="BC61" s="80">
        <f t="shared" si="21"/>
        <v>0</v>
      </c>
      <c r="BD61" s="81">
        <f t="shared" si="21"/>
        <v>0</v>
      </c>
      <c r="BE61" s="79">
        <f t="shared" si="21"/>
        <v>0</v>
      </c>
      <c r="BF61" s="80">
        <f t="shared" si="21"/>
        <v>0</v>
      </c>
      <c r="BG61" s="80">
        <f t="shared" si="21"/>
        <v>0</v>
      </c>
      <c r="BH61" s="81">
        <f t="shared" si="21"/>
        <v>0</v>
      </c>
      <c r="BI61" s="79">
        <f t="shared" si="21"/>
        <v>0</v>
      </c>
      <c r="BJ61" s="80">
        <f t="shared" si="21"/>
        <v>0</v>
      </c>
      <c r="BK61" s="80">
        <f t="shared" si="21"/>
        <v>0</v>
      </c>
      <c r="BL61" s="81">
        <f t="shared" si="21"/>
        <v>0</v>
      </c>
      <c r="BM61" s="346">
        <f>+SUM(BM64)/SUM(BM63)</f>
        <v>0</v>
      </c>
      <c r="BN61" s="346" t="e">
        <f>+SUM(BN64)/SUM(BN63)</f>
        <v>#DIV/0!</v>
      </c>
      <c r="BO61" s="346" t="e">
        <f>+SUM(BO64)/SUM(BO63)</f>
        <v>#DIV/0!</v>
      </c>
      <c r="BP61" s="346" t="e">
        <f>+SUM(BP64)/SUM(BP63)</f>
        <v>#DIV/0!</v>
      </c>
      <c r="BQ61" s="671">
        <f>+SUM(BQ64)/SUM(BQ63)</f>
        <v>0</v>
      </c>
      <c r="BR61" s="348"/>
      <c r="BS61" s="348"/>
      <c r="BT61" s="348"/>
      <c r="BU61" s="348"/>
      <c r="BV61" s="348"/>
      <c r="BW61" s="56"/>
    </row>
    <row r="62" spans="1:75" s="73" customFormat="1" ht="30" customHeight="1" x14ac:dyDescent="0.25">
      <c r="A62" s="316"/>
      <c r="B62" s="587"/>
      <c r="C62" s="429" t="s">
        <v>96</v>
      </c>
      <c r="D62" s="392" t="s">
        <v>39</v>
      </c>
      <c r="E62" s="392"/>
      <c r="F62" s="419"/>
      <c r="G62" s="280" t="s">
        <v>35</v>
      </c>
      <c r="H62" s="357"/>
      <c r="I62" s="357"/>
      <c r="J62" s="357"/>
      <c r="K62" s="357"/>
      <c r="L62" s="357"/>
      <c r="M62" s="327"/>
      <c r="N62" s="328"/>
      <c r="O62" s="82">
        <f>COUNTIF(O63:O64,"E")</f>
        <v>0</v>
      </c>
      <c r="P62" s="83">
        <f t="shared" ref="P62:BL62" si="22">COUNTIF(P63:P64,"E")</f>
        <v>0</v>
      </c>
      <c r="Q62" s="83">
        <f t="shared" si="22"/>
        <v>0</v>
      </c>
      <c r="R62" s="84">
        <f t="shared" si="22"/>
        <v>0</v>
      </c>
      <c r="S62" s="82">
        <f t="shared" si="22"/>
        <v>0</v>
      </c>
      <c r="T62" s="83">
        <f t="shared" si="22"/>
        <v>0</v>
      </c>
      <c r="U62" s="83">
        <f t="shared" si="22"/>
        <v>0</v>
      </c>
      <c r="V62" s="84">
        <f t="shared" si="22"/>
        <v>0</v>
      </c>
      <c r="W62" s="82">
        <f t="shared" si="22"/>
        <v>0</v>
      </c>
      <c r="X62" s="83">
        <f t="shared" si="22"/>
        <v>0</v>
      </c>
      <c r="Y62" s="83">
        <f t="shared" si="22"/>
        <v>0</v>
      </c>
      <c r="Z62" s="83">
        <f t="shared" si="22"/>
        <v>0</v>
      </c>
      <c r="AA62" s="84"/>
      <c r="AB62" s="82">
        <f t="shared" si="22"/>
        <v>0</v>
      </c>
      <c r="AC62" s="83">
        <f t="shared" si="22"/>
        <v>0</v>
      </c>
      <c r="AD62" s="83">
        <f t="shared" si="22"/>
        <v>0</v>
      </c>
      <c r="AE62" s="84">
        <f t="shared" si="22"/>
        <v>0</v>
      </c>
      <c r="AF62" s="82">
        <f t="shared" si="22"/>
        <v>0</v>
      </c>
      <c r="AG62" s="83">
        <f t="shared" si="22"/>
        <v>0</v>
      </c>
      <c r="AH62" s="83">
        <f t="shared" si="22"/>
        <v>0</v>
      </c>
      <c r="AI62" s="84">
        <f t="shared" si="22"/>
        <v>0</v>
      </c>
      <c r="AJ62" s="82">
        <f t="shared" si="22"/>
        <v>0</v>
      </c>
      <c r="AK62" s="83">
        <f t="shared" si="22"/>
        <v>0</v>
      </c>
      <c r="AL62" s="83">
        <f t="shared" si="22"/>
        <v>0</v>
      </c>
      <c r="AM62" s="84">
        <f t="shared" si="22"/>
        <v>0</v>
      </c>
      <c r="AN62" s="82">
        <f t="shared" si="22"/>
        <v>0</v>
      </c>
      <c r="AO62" s="83">
        <f t="shared" si="22"/>
        <v>0</v>
      </c>
      <c r="AP62" s="83">
        <f t="shared" si="22"/>
        <v>0</v>
      </c>
      <c r="AQ62" s="84">
        <f t="shared" si="22"/>
        <v>0</v>
      </c>
      <c r="AR62" s="82">
        <f t="shared" si="22"/>
        <v>0</v>
      </c>
      <c r="AS62" s="83">
        <f t="shared" si="22"/>
        <v>0</v>
      </c>
      <c r="AT62" s="83">
        <f t="shared" si="22"/>
        <v>0</v>
      </c>
      <c r="AU62" s="84">
        <f t="shared" si="22"/>
        <v>0</v>
      </c>
      <c r="AV62" s="82">
        <f t="shared" si="22"/>
        <v>0</v>
      </c>
      <c r="AW62" s="83">
        <f t="shared" si="22"/>
        <v>0</v>
      </c>
      <c r="AX62" s="83">
        <f t="shared" si="22"/>
        <v>0</v>
      </c>
      <c r="AY62" s="84">
        <f t="shared" si="22"/>
        <v>0</v>
      </c>
      <c r="AZ62" s="82">
        <f t="shared" si="22"/>
        <v>0</v>
      </c>
      <c r="BA62" s="83">
        <f t="shared" si="22"/>
        <v>0</v>
      </c>
      <c r="BB62" s="83">
        <f t="shared" si="22"/>
        <v>0</v>
      </c>
      <c r="BC62" s="83">
        <f t="shared" si="22"/>
        <v>0</v>
      </c>
      <c r="BD62" s="84">
        <f t="shared" si="22"/>
        <v>0</v>
      </c>
      <c r="BE62" s="82">
        <f t="shared" si="22"/>
        <v>0</v>
      </c>
      <c r="BF62" s="83">
        <f t="shared" si="22"/>
        <v>0</v>
      </c>
      <c r="BG62" s="83">
        <f t="shared" si="22"/>
        <v>0</v>
      </c>
      <c r="BH62" s="84">
        <f t="shared" si="22"/>
        <v>0</v>
      </c>
      <c r="BI62" s="82">
        <f t="shared" si="22"/>
        <v>0</v>
      </c>
      <c r="BJ62" s="83">
        <f t="shared" si="22"/>
        <v>0</v>
      </c>
      <c r="BK62" s="83">
        <f t="shared" si="22"/>
        <v>0</v>
      </c>
      <c r="BL62" s="84">
        <f t="shared" si="22"/>
        <v>0</v>
      </c>
      <c r="BM62" s="347"/>
      <c r="BN62" s="347"/>
      <c r="BO62" s="347"/>
      <c r="BP62" s="347"/>
      <c r="BQ62" s="672"/>
      <c r="BR62" s="349"/>
      <c r="BS62" s="349"/>
      <c r="BT62" s="349"/>
      <c r="BU62" s="349"/>
      <c r="BV62" s="349"/>
      <c r="BW62" s="56"/>
    </row>
    <row r="63" spans="1:75" s="73" customFormat="1" ht="30" customHeight="1" outlineLevel="2" x14ac:dyDescent="0.25">
      <c r="A63" s="381"/>
      <c r="B63" s="587"/>
      <c r="C63" s="388"/>
      <c r="D63" s="321" t="s">
        <v>123</v>
      </c>
      <c r="E63" s="322"/>
      <c r="F63" s="582" t="s">
        <v>124</v>
      </c>
      <c r="G63" s="280" t="s">
        <v>34</v>
      </c>
      <c r="H63" s="357" t="s">
        <v>81</v>
      </c>
      <c r="I63" s="357" t="s">
        <v>81</v>
      </c>
      <c r="J63" s="357"/>
      <c r="K63" s="357"/>
      <c r="L63" s="357" t="s">
        <v>81</v>
      </c>
      <c r="M63" s="567" t="s">
        <v>79</v>
      </c>
      <c r="N63" s="328" t="s">
        <v>156</v>
      </c>
      <c r="O63" s="85"/>
      <c r="P63" s="298"/>
      <c r="Q63" s="298"/>
      <c r="R63" s="87"/>
      <c r="S63" s="85"/>
      <c r="T63" s="298"/>
      <c r="U63" s="298"/>
      <c r="V63" s="87"/>
      <c r="W63" s="85"/>
      <c r="X63" s="298"/>
      <c r="Y63" s="298" t="s">
        <v>34</v>
      </c>
      <c r="Z63" s="298"/>
      <c r="AA63" s="87"/>
      <c r="AB63" s="85"/>
      <c r="AC63" s="298"/>
      <c r="AD63" s="298"/>
      <c r="AE63" s="87"/>
      <c r="AF63" s="85"/>
      <c r="AG63" s="298"/>
      <c r="AH63" s="298"/>
      <c r="AI63" s="87"/>
      <c r="AJ63" s="85"/>
      <c r="AK63" s="298"/>
      <c r="AL63" s="298"/>
      <c r="AM63" s="87"/>
      <c r="AN63" s="85"/>
      <c r="AO63" s="298"/>
      <c r="AP63" s="298"/>
      <c r="AQ63" s="87"/>
      <c r="AR63" s="85"/>
      <c r="AS63" s="298"/>
      <c r="AT63" s="298"/>
      <c r="AU63" s="87"/>
      <c r="AV63" s="85"/>
      <c r="AW63" s="298"/>
      <c r="AX63" s="298"/>
      <c r="AY63" s="87"/>
      <c r="AZ63" s="85"/>
      <c r="BA63" s="298"/>
      <c r="BB63" s="298"/>
      <c r="BC63" s="91"/>
      <c r="BD63" s="87"/>
      <c r="BE63" s="85"/>
      <c r="BF63" s="298"/>
      <c r="BG63" s="298"/>
      <c r="BH63" s="87"/>
      <c r="BI63" s="85"/>
      <c r="BJ63" s="298"/>
      <c r="BK63" s="298"/>
      <c r="BL63" s="87"/>
      <c r="BM63" s="92">
        <f>COUNTIF(O63:AA63,"P")</f>
        <v>1</v>
      </c>
      <c r="BN63" s="93">
        <f>COUNTIF(AB63:AM63,"P")</f>
        <v>0</v>
      </c>
      <c r="BO63" s="93">
        <f>COUNTIF(AN63:AY63,"P")</f>
        <v>0</v>
      </c>
      <c r="BP63" s="93">
        <f>COUNTIF(AZ63:BL63,"P")</f>
        <v>0</v>
      </c>
      <c r="BQ63" s="93">
        <f>SUM(BM63:BP63)</f>
        <v>1</v>
      </c>
      <c r="BR63" s="325">
        <f>+SUM(BM64)/(BM63)</f>
        <v>0</v>
      </c>
      <c r="BS63" s="325" t="e">
        <f>+SUM(BN64)/(BN63)</f>
        <v>#DIV/0!</v>
      </c>
      <c r="BT63" s="325" t="e">
        <f>+SUM(BO64)/(BO63)</f>
        <v>#DIV/0!</v>
      </c>
      <c r="BU63" s="325" t="e">
        <f>+SUM(BP64)/(BP63)</f>
        <v>#DIV/0!</v>
      </c>
      <c r="BV63" s="325">
        <f>+SUM(BQ64)/(BQ63)</f>
        <v>0</v>
      </c>
      <c r="BW63" s="56"/>
    </row>
    <row r="64" spans="1:75" s="73" customFormat="1" ht="30" customHeight="1" outlineLevel="2" thickBot="1" x14ac:dyDescent="0.3">
      <c r="A64" s="381"/>
      <c r="B64" s="587"/>
      <c r="C64" s="388"/>
      <c r="D64" s="323"/>
      <c r="E64" s="324"/>
      <c r="F64" s="582"/>
      <c r="G64" s="280" t="s">
        <v>35</v>
      </c>
      <c r="H64" s="357"/>
      <c r="I64" s="357"/>
      <c r="J64" s="357"/>
      <c r="K64" s="357"/>
      <c r="L64" s="357"/>
      <c r="M64" s="567"/>
      <c r="N64" s="328"/>
      <c r="O64" s="94"/>
      <c r="P64" s="95"/>
      <c r="Q64" s="95"/>
      <c r="R64" s="96"/>
      <c r="S64" s="94"/>
      <c r="T64" s="95"/>
      <c r="U64" s="95"/>
      <c r="V64" s="96"/>
      <c r="W64" s="94"/>
      <c r="X64" s="95"/>
      <c r="Y64" s="95"/>
      <c r="Z64" s="95"/>
      <c r="AA64" s="96"/>
      <c r="AB64" s="94"/>
      <c r="AC64" s="95"/>
      <c r="AD64" s="95"/>
      <c r="AE64" s="96"/>
      <c r="AF64" s="94"/>
      <c r="AG64" s="95"/>
      <c r="AH64" s="95"/>
      <c r="AI64" s="96"/>
      <c r="AJ64" s="94"/>
      <c r="AK64" s="95"/>
      <c r="AL64" s="95"/>
      <c r="AM64" s="96"/>
      <c r="AN64" s="94"/>
      <c r="AO64" s="95"/>
      <c r="AP64" s="95"/>
      <c r="AQ64" s="96"/>
      <c r="AR64" s="94"/>
      <c r="AS64" s="95"/>
      <c r="AT64" s="95"/>
      <c r="AU64" s="96"/>
      <c r="AV64" s="94"/>
      <c r="AW64" s="95"/>
      <c r="AX64" s="95"/>
      <c r="AY64" s="96"/>
      <c r="AZ64" s="94"/>
      <c r="BA64" s="95"/>
      <c r="BB64" s="95"/>
      <c r="BC64" s="119"/>
      <c r="BD64" s="96"/>
      <c r="BE64" s="94"/>
      <c r="BF64" s="95"/>
      <c r="BG64" s="95"/>
      <c r="BH64" s="96"/>
      <c r="BI64" s="94"/>
      <c r="BJ64" s="95"/>
      <c r="BK64" s="95"/>
      <c r="BL64" s="96"/>
      <c r="BM64" s="106">
        <f>COUNTIF(O64:AA64,"E")</f>
        <v>0</v>
      </c>
      <c r="BN64" s="107">
        <f>COUNTIF(AB64:AM64,"E")</f>
        <v>0</v>
      </c>
      <c r="BO64" s="107">
        <f>COUNTIF(AN64:AY64,"E")</f>
        <v>0</v>
      </c>
      <c r="BP64" s="107">
        <f>COUNTIF(AZ64:BL64,"E")</f>
        <v>0</v>
      </c>
      <c r="BQ64" s="108">
        <f>SUM(BM64:BP64)</f>
        <v>0</v>
      </c>
      <c r="BR64" s="325"/>
      <c r="BS64" s="325"/>
      <c r="BT64" s="325"/>
      <c r="BU64" s="325"/>
      <c r="BV64" s="325"/>
      <c r="BW64" s="56"/>
    </row>
    <row r="65" spans="1:75" s="73" customFormat="1" ht="30" customHeight="1" thickBot="1" x14ac:dyDescent="0.3">
      <c r="A65" s="315"/>
      <c r="B65" s="587"/>
      <c r="C65" s="429" t="s">
        <v>97</v>
      </c>
      <c r="D65" s="392" t="s">
        <v>40</v>
      </c>
      <c r="E65" s="392"/>
      <c r="F65" s="418" t="s">
        <v>165</v>
      </c>
      <c r="G65" s="280" t="s">
        <v>34</v>
      </c>
      <c r="H65" s="357" t="s">
        <v>81</v>
      </c>
      <c r="I65" s="357" t="s">
        <v>81</v>
      </c>
      <c r="J65" s="357"/>
      <c r="K65" s="357"/>
      <c r="L65" s="357" t="s">
        <v>81</v>
      </c>
      <c r="M65" s="567" t="s">
        <v>336</v>
      </c>
      <c r="N65" s="328" t="s">
        <v>156</v>
      </c>
      <c r="O65" s="79">
        <f t="shared" ref="O65:Z65" si="23">COUNTIF(O67:O72,"P")</f>
        <v>0</v>
      </c>
      <c r="P65" s="80">
        <f t="shared" si="23"/>
        <v>0</v>
      </c>
      <c r="Q65" s="80">
        <f t="shared" si="23"/>
        <v>0</v>
      </c>
      <c r="R65" s="81">
        <f t="shared" si="23"/>
        <v>1</v>
      </c>
      <c r="S65" s="79">
        <f t="shared" si="23"/>
        <v>0</v>
      </c>
      <c r="T65" s="80">
        <f t="shared" si="23"/>
        <v>0</v>
      </c>
      <c r="U65" s="80">
        <f t="shared" si="23"/>
        <v>0</v>
      </c>
      <c r="V65" s="81">
        <f t="shared" si="23"/>
        <v>0</v>
      </c>
      <c r="W65" s="79">
        <f t="shared" si="23"/>
        <v>1</v>
      </c>
      <c r="X65" s="80">
        <f t="shared" si="23"/>
        <v>0</v>
      </c>
      <c r="Y65" s="80">
        <f t="shared" si="23"/>
        <v>0</v>
      </c>
      <c r="Z65" s="80">
        <f t="shared" si="23"/>
        <v>0</v>
      </c>
      <c r="AA65" s="81"/>
      <c r="AB65" s="79">
        <f t="shared" ref="AB65:BC65" si="24">COUNTIF(AB67:AB72,"P")</f>
        <v>0</v>
      </c>
      <c r="AC65" s="80">
        <f t="shared" si="24"/>
        <v>0</v>
      </c>
      <c r="AD65" s="80">
        <f t="shared" si="24"/>
        <v>0</v>
      </c>
      <c r="AE65" s="81">
        <f t="shared" si="24"/>
        <v>0</v>
      </c>
      <c r="AF65" s="79">
        <f t="shared" si="24"/>
        <v>1</v>
      </c>
      <c r="AG65" s="80">
        <f t="shared" si="24"/>
        <v>0</v>
      </c>
      <c r="AH65" s="80">
        <f t="shared" si="24"/>
        <v>0</v>
      </c>
      <c r="AI65" s="81">
        <f t="shared" si="24"/>
        <v>0</v>
      </c>
      <c r="AJ65" s="79">
        <f t="shared" si="24"/>
        <v>2</v>
      </c>
      <c r="AK65" s="80">
        <f t="shared" si="24"/>
        <v>1</v>
      </c>
      <c r="AL65" s="80">
        <f t="shared" si="24"/>
        <v>0</v>
      </c>
      <c r="AM65" s="81">
        <f t="shared" si="24"/>
        <v>0</v>
      </c>
      <c r="AN65" s="79">
        <f t="shared" si="24"/>
        <v>1</v>
      </c>
      <c r="AO65" s="80">
        <f t="shared" si="24"/>
        <v>1</v>
      </c>
      <c r="AP65" s="80">
        <f t="shared" si="24"/>
        <v>1</v>
      </c>
      <c r="AQ65" s="81">
        <f t="shared" si="24"/>
        <v>1</v>
      </c>
      <c r="AR65" s="79">
        <f t="shared" si="24"/>
        <v>2</v>
      </c>
      <c r="AS65" s="80">
        <f t="shared" si="24"/>
        <v>0</v>
      </c>
      <c r="AT65" s="80">
        <f t="shared" si="24"/>
        <v>0</v>
      </c>
      <c r="AU65" s="81">
        <f t="shared" si="24"/>
        <v>0</v>
      </c>
      <c r="AV65" s="79">
        <f t="shared" si="24"/>
        <v>1</v>
      </c>
      <c r="AW65" s="80">
        <f t="shared" si="24"/>
        <v>0</v>
      </c>
      <c r="AX65" s="80">
        <f t="shared" si="24"/>
        <v>0</v>
      </c>
      <c r="AY65" s="81">
        <f t="shared" si="24"/>
        <v>0</v>
      </c>
      <c r="AZ65" s="79">
        <f t="shared" si="24"/>
        <v>0</v>
      </c>
      <c r="BA65" s="80">
        <f t="shared" si="24"/>
        <v>0</v>
      </c>
      <c r="BB65" s="80">
        <f t="shared" si="24"/>
        <v>0</v>
      </c>
      <c r="BC65" s="80">
        <f t="shared" si="24"/>
        <v>0</v>
      </c>
      <c r="BD65" s="81">
        <f t="shared" ref="BD65:BL65" si="25">COUNTIF(BD67:BD72,"P")</f>
        <v>0</v>
      </c>
      <c r="BE65" s="79">
        <f t="shared" si="25"/>
        <v>1</v>
      </c>
      <c r="BF65" s="80">
        <f t="shared" si="25"/>
        <v>0</v>
      </c>
      <c r="BG65" s="80">
        <f t="shared" si="25"/>
        <v>0</v>
      </c>
      <c r="BH65" s="81">
        <f t="shared" si="25"/>
        <v>1</v>
      </c>
      <c r="BI65" s="79">
        <f t="shared" si="25"/>
        <v>0</v>
      </c>
      <c r="BJ65" s="80">
        <f t="shared" si="25"/>
        <v>0</v>
      </c>
      <c r="BK65" s="80">
        <f t="shared" si="25"/>
        <v>1</v>
      </c>
      <c r="BL65" s="81">
        <f t="shared" si="25"/>
        <v>0</v>
      </c>
      <c r="BM65" s="346">
        <f>+SUM(BM70+BM72)/SUM(BM69+BM71)</f>
        <v>0</v>
      </c>
      <c r="BN65" s="346">
        <f>+SUM(BN70+BN72)/SUM(BN69+BN71)</f>
        <v>0</v>
      </c>
      <c r="BO65" s="346">
        <f>+SUM(BO70+BO72)/SUM(BO69+BO71)</f>
        <v>0</v>
      </c>
      <c r="BP65" s="346">
        <f>+SUM(BP70+BP72)/SUM(BP69+BP71)</f>
        <v>0</v>
      </c>
      <c r="BQ65" s="346">
        <f>+SUM(BQ70+BQ72)/SUM(BQ69+BQ71)</f>
        <v>0</v>
      </c>
      <c r="BR65" s="348"/>
      <c r="BS65" s="348"/>
      <c r="BT65" s="348"/>
      <c r="BU65" s="348"/>
      <c r="BV65" s="348"/>
      <c r="BW65" s="56"/>
    </row>
    <row r="66" spans="1:75" s="73" customFormat="1" ht="30" customHeight="1" thickBot="1" x14ac:dyDescent="0.3">
      <c r="A66" s="316"/>
      <c r="B66" s="587"/>
      <c r="C66" s="429" t="s">
        <v>97</v>
      </c>
      <c r="D66" s="643" t="s">
        <v>40</v>
      </c>
      <c r="E66" s="643"/>
      <c r="F66" s="419"/>
      <c r="G66" s="280" t="s">
        <v>35</v>
      </c>
      <c r="H66" s="357"/>
      <c r="I66" s="357"/>
      <c r="J66" s="357"/>
      <c r="K66" s="357"/>
      <c r="L66" s="357"/>
      <c r="M66" s="567"/>
      <c r="N66" s="328"/>
      <c r="O66" s="82">
        <f t="shared" ref="O66:Z66" si="26">COUNTIF(O67:O72,"E")</f>
        <v>0</v>
      </c>
      <c r="P66" s="83">
        <f t="shared" si="26"/>
        <v>0</v>
      </c>
      <c r="Q66" s="83">
        <f t="shared" si="26"/>
        <v>0</v>
      </c>
      <c r="R66" s="84">
        <f t="shared" si="26"/>
        <v>0</v>
      </c>
      <c r="S66" s="82">
        <f t="shared" si="26"/>
        <v>0</v>
      </c>
      <c r="T66" s="83">
        <f t="shared" si="26"/>
        <v>0</v>
      </c>
      <c r="U66" s="83">
        <f t="shared" si="26"/>
        <v>0</v>
      </c>
      <c r="V66" s="84">
        <f t="shared" si="26"/>
        <v>0</v>
      </c>
      <c r="W66" s="82">
        <f t="shared" si="26"/>
        <v>0</v>
      </c>
      <c r="X66" s="83">
        <f t="shared" si="26"/>
        <v>0</v>
      </c>
      <c r="Y66" s="83">
        <f t="shared" si="26"/>
        <v>0</v>
      </c>
      <c r="Z66" s="83">
        <f t="shared" si="26"/>
        <v>0</v>
      </c>
      <c r="AA66" s="84"/>
      <c r="AB66" s="82">
        <f t="shared" ref="AB66:BC66" si="27">COUNTIF(AB67:AB72,"E")</f>
        <v>0</v>
      </c>
      <c r="AC66" s="83">
        <f t="shared" si="27"/>
        <v>0</v>
      </c>
      <c r="AD66" s="83">
        <f t="shared" si="27"/>
        <v>0</v>
      </c>
      <c r="AE66" s="84">
        <f t="shared" si="27"/>
        <v>0</v>
      </c>
      <c r="AF66" s="82">
        <f t="shared" si="27"/>
        <v>0</v>
      </c>
      <c r="AG66" s="83">
        <f t="shared" si="27"/>
        <v>0</v>
      </c>
      <c r="AH66" s="83">
        <f t="shared" si="27"/>
        <v>0</v>
      </c>
      <c r="AI66" s="84">
        <f t="shared" si="27"/>
        <v>0</v>
      </c>
      <c r="AJ66" s="82">
        <f t="shared" si="27"/>
        <v>0</v>
      </c>
      <c r="AK66" s="83">
        <f t="shared" si="27"/>
        <v>0</v>
      </c>
      <c r="AL66" s="83">
        <f t="shared" si="27"/>
        <v>0</v>
      </c>
      <c r="AM66" s="84">
        <f t="shared" si="27"/>
        <v>0</v>
      </c>
      <c r="AN66" s="82">
        <f t="shared" si="27"/>
        <v>0</v>
      </c>
      <c r="AO66" s="83">
        <f t="shared" si="27"/>
        <v>0</v>
      </c>
      <c r="AP66" s="83">
        <f t="shared" si="27"/>
        <v>0</v>
      </c>
      <c r="AQ66" s="84">
        <f t="shared" si="27"/>
        <v>0</v>
      </c>
      <c r="AR66" s="82">
        <f t="shared" si="27"/>
        <v>0</v>
      </c>
      <c r="AS66" s="83">
        <f t="shared" si="27"/>
        <v>0</v>
      </c>
      <c r="AT66" s="83">
        <f t="shared" si="27"/>
        <v>0</v>
      </c>
      <c r="AU66" s="84">
        <f t="shared" si="27"/>
        <v>0</v>
      </c>
      <c r="AV66" s="82">
        <f t="shared" si="27"/>
        <v>0</v>
      </c>
      <c r="AW66" s="83">
        <f t="shared" si="27"/>
        <v>0</v>
      </c>
      <c r="AX66" s="83">
        <f t="shared" si="27"/>
        <v>0</v>
      </c>
      <c r="AY66" s="84">
        <f t="shared" si="27"/>
        <v>0</v>
      </c>
      <c r="AZ66" s="82">
        <f t="shared" si="27"/>
        <v>0</v>
      </c>
      <c r="BA66" s="83">
        <f t="shared" si="27"/>
        <v>0</v>
      </c>
      <c r="BB66" s="83">
        <f t="shared" si="27"/>
        <v>0</v>
      </c>
      <c r="BC66" s="83">
        <f t="shared" si="27"/>
        <v>0</v>
      </c>
      <c r="BD66" s="84">
        <f t="shared" ref="BD66:BL66" si="28">COUNTIF(BD67:BD72,"E")</f>
        <v>0</v>
      </c>
      <c r="BE66" s="82">
        <f t="shared" si="28"/>
        <v>0</v>
      </c>
      <c r="BF66" s="83">
        <f t="shared" si="28"/>
        <v>0</v>
      </c>
      <c r="BG66" s="83">
        <f t="shared" si="28"/>
        <v>0</v>
      </c>
      <c r="BH66" s="84">
        <f t="shared" si="28"/>
        <v>0</v>
      </c>
      <c r="BI66" s="82">
        <f t="shared" si="28"/>
        <v>0</v>
      </c>
      <c r="BJ66" s="83">
        <f t="shared" si="28"/>
        <v>0</v>
      </c>
      <c r="BK66" s="83">
        <f t="shared" si="28"/>
        <v>0</v>
      </c>
      <c r="BL66" s="84">
        <f t="shared" si="28"/>
        <v>0</v>
      </c>
      <c r="BM66" s="347"/>
      <c r="BN66" s="347"/>
      <c r="BO66" s="347"/>
      <c r="BP66" s="347"/>
      <c r="BQ66" s="347"/>
      <c r="BR66" s="349"/>
      <c r="BS66" s="349"/>
      <c r="BT66" s="349"/>
      <c r="BU66" s="349"/>
      <c r="BV66" s="349"/>
      <c r="BW66" s="56"/>
    </row>
    <row r="67" spans="1:75" s="73" customFormat="1" ht="30" customHeight="1" thickBot="1" x14ac:dyDescent="0.3">
      <c r="A67" s="315"/>
      <c r="B67" s="587"/>
      <c r="C67" s="429" t="s">
        <v>97</v>
      </c>
      <c r="D67" s="422" t="s">
        <v>125</v>
      </c>
      <c r="E67" s="358" t="s">
        <v>256</v>
      </c>
      <c r="F67" s="570" t="s">
        <v>126</v>
      </c>
      <c r="G67" s="280" t="s">
        <v>34</v>
      </c>
      <c r="H67" s="357" t="s">
        <v>81</v>
      </c>
      <c r="I67" s="357"/>
      <c r="J67" s="357"/>
      <c r="K67" s="357"/>
      <c r="L67" s="357" t="s">
        <v>81</v>
      </c>
      <c r="M67" s="567" t="s">
        <v>79</v>
      </c>
      <c r="N67" s="328" t="s">
        <v>156</v>
      </c>
      <c r="O67" s="85"/>
      <c r="P67" s="298"/>
      <c r="Q67" s="298"/>
      <c r="R67" s="87" t="s">
        <v>34</v>
      </c>
      <c r="S67" s="85"/>
      <c r="T67" s="298"/>
      <c r="U67" s="298"/>
      <c r="V67" s="87"/>
      <c r="W67" s="85" t="s">
        <v>34</v>
      </c>
      <c r="X67" s="298"/>
      <c r="Y67" s="298"/>
      <c r="Z67" s="298"/>
      <c r="AA67" s="87"/>
      <c r="AB67" s="85"/>
      <c r="AC67" s="298"/>
      <c r="AD67" s="298"/>
      <c r="AE67" s="87"/>
      <c r="AF67" s="85" t="s">
        <v>34</v>
      </c>
      <c r="AG67" s="298"/>
      <c r="AH67" s="298"/>
      <c r="AI67" s="87"/>
      <c r="AJ67" s="85" t="s">
        <v>34</v>
      </c>
      <c r="AK67" s="298"/>
      <c r="AL67" s="298"/>
      <c r="AM67" s="87"/>
      <c r="AN67" s="85"/>
      <c r="AO67" s="298"/>
      <c r="AP67" s="298"/>
      <c r="AQ67" s="87"/>
      <c r="AR67" s="85" t="s">
        <v>34</v>
      </c>
      <c r="AS67" s="298"/>
      <c r="AT67" s="298"/>
      <c r="AU67" s="87"/>
      <c r="AV67" s="85" t="s">
        <v>34</v>
      </c>
      <c r="AW67" s="298"/>
      <c r="AX67" s="298"/>
      <c r="AY67" s="87"/>
      <c r="AZ67" s="85"/>
      <c r="BA67" s="298"/>
      <c r="BB67" s="298"/>
      <c r="BC67" s="91"/>
      <c r="BD67" s="87"/>
      <c r="BE67" s="85" t="s">
        <v>34</v>
      </c>
      <c r="BF67" s="298"/>
      <c r="BG67" s="298"/>
      <c r="BH67" s="87" t="s">
        <v>34</v>
      </c>
      <c r="BI67" s="85"/>
      <c r="BJ67" s="298"/>
      <c r="BK67" s="298" t="s">
        <v>34</v>
      </c>
      <c r="BL67" s="87"/>
      <c r="BM67" s="346" t="e">
        <f>+SUM(BM72+BM74)/SUM(BM71+BM73)</f>
        <v>#DIV/0!</v>
      </c>
      <c r="BN67" s="346" t="e">
        <f>+SUM(BN72+BN74)/SUM(BN71+BN73)</f>
        <v>#DIV/0!</v>
      </c>
      <c r="BO67" s="346" t="e">
        <f>+SUM(BO72+BO74)/SUM(BO71+BO73)</f>
        <v>#DIV/0!</v>
      </c>
      <c r="BP67" s="346" t="e">
        <f>+SUM(BP72+BP74)/SUM(BP71+BP73)</f>
        <v>#DIV/0!</v>
      </c>
      <c r="BQ67" s="346" t="e">
        <f>+SUM(BQ72+BQ74)/SUM(BQ71+BQ73)</f>
        <v>#DIV/0!</v>
      </c>
      <c r="BR67" s="282"/>
      <c r="BS67" s="282"/>
      <c r="BT67" s="282"/>
      <c r="BU67" s="282"/>
      <c r="BV67" s="282"/>
      <c r="BW67" s="56"/>
    </row>
    <row r="68" spans="1:75" s="73" customFormat="1" ht="30" customHeight="1" x14ac:dyDescent="0.25">
      <c r="A68" s="316"/>
      <c r="B68" s="587"/>
      <c r="C68" s="429" t="s">
        <v>97</v>
      </c>
      <c r="D68" s="422"/>
      <c r="E68" s="358"/>
      <c r="F68" s="571"/>
      <c r="G68" s="280" t="s">
        <v>35</v>
      </c>
      <c r="H68" s="357"/>
      <c r="I68" s="357"/>
      <c r="J68" s="357"/>
      <c r="K68" s="357"/>
      <c r="L68" s="357"/>
      <c r="M68" s="567"/>
      <c r="N68" s="328"/>
      <c r="O68" s="94"/>
      <c r="P68" s="95"/>
      <c r="Q68" s="95"/>
      <c r="R68" s="96"/>
      <c r="S68" s="94"/>
      <c r="T68" s="95"/>
      <c r="U68" s="95"/>
      <c r="V68" s="96"/>
      <c r="W68" s="94"/>
      <c r="X68" s="95"/>
      <c r="Y68" s="95"/>
      <c r="Z68" s="95"/>
      <c r="AA68" s="96"/>
      <c r="AB68" s="94"/>
      <c r="AC68" s="95"/>
      <c r="AD68" s="95"/>
      <c r="AE68" s="96"/>
      <c r="AF68" s="94"/>
      <c r="AG68" s="95"/>
      <c r="AH68" s="95"/>
      <c r="AI68" s="96"/>
      <c r="AJ68" s="94"/>
      <c r="AK68" s="95"/>
      <c r="AL68" s="95"/>
      <c r="AM68" s="96"/>
      <c r="AN68" s="94"/>
      <c r="AO68" s="95"/>
      <c r="AP68" s="95"/>
      <c r="AQ68" s="96"/>
      <c r="AR68" s="94"/>
      <c r="AS68" s="95"/>
      <c r="AT68" s="95"/>
      <c r="AU68" s="96"/>
      <c r="AV68" s="94"/>
      <c r="AW68" s="95"/>
      <c r="AX68" s="95"/>
      <c r="AY68" s="96"/>
      <c r="AZ68" s="94"/>
      <c r="BA68" s="95"/>
      <c r="BB68" s="95"/>
      <c r="BC68" s="119"/>
      <c r="BD68" s="96"/>
      <c r="BE68" s="94"/>
      <c r="BF68" s="95"/>
      <c r="BG68" s="95"/>
      <c r="BH68" s="96"/>
      <c r="BI68" s="94"/>
      <c r="BJ68" s="95"/>
      <c r="BK68" s="95"/>
      <c r="BL68" s="96"/>
      <c r="BM68" s="347"/>
      <c r="BN68" s="347"/>
      <c r="BO68" s="347"/>
      <c r="BP68" s="347"/>
      <c r="BQ68" s="347"/>
      <c r="BR68" s="282"/>
      <c r="BS68" s="282"/>
      <c r="BT68" s="282"/>
      <c r="BU68" s="282"/>
      <c r="BV68" s="282"/>
      <c r="BW68" s="56"/>
    </row>
    <row r="69" spans="1:75" s="73" customFormat="1" ht="30" customHeight="1" outlineLevel="1" x14ac:dyDescent="0.25">
      <c r="A69" s="381"/>
      <c r="B69" s="587"/>
      <c r="C69" s="524"/>
      <c r="D69" s="422" t="s">
        <v>679</v>
      </c>
      <c r="E69" s="720" t="s">
        <v>571</v>
      </c>
      <c r="F69" s="570" t="s">
        <v>280</v>
      </c>
      <c r="G69" s="280" t="s">
        <v>34</v>
      </c>
      <c r="H69" s="357" t="s">
        <v>81</v>
      </c>
      <c r="I69" s="357"/>
      <c r="J69" s="357"/>
      <c r="K69" s="357"/>
      <c r="L69" s="357" t="s">
        <v>81</v>
      </c>
      <c r="M69" s="567" t="s">
        <v>336</v>
      </c>
      <c r="N69" s="328" t="s">
        <v>156</v>
      </c>
      <c r="O69" s="85"/>
      <c r="P69" s="298"/>
      <c r="Q69" s="298"/>
      <c r="R69" s="87"/>
      <c r="S69" s="85"/>
      <c r="T69" s="298"/>
      <c r="U69" s="298"/>
      <c r="V69" s="87"/>
      <c r="W69" s="85"/>
      <c r="X69" s="298"/>
      <c r="Y69" s="298"/>
      <c r="Z69" s="298"/>
      <c r="AA69" s="87"/>
      <c r="AB69" s="85"/>
      <c r="AC69" s="298"/>
      <c r="AD69" s="298"/>
      <c r="AE69" s="87"/>
      <c r="AF69" s="85"/>
      <c r="AG69" s="298"/>
      <c r="AH69" s="298"/>
      <c r="AI69" s="87"/>
      <c r="AJ69" s="85" t="s">
        <v>34</v>
      </c>
      <c r="AK69" s="298" t="s">
        <v>34</v>
      </c>
      <c r="AL69" s="298"/>
      <c r="AM69" s="87"/>
      <c r="AN69" s="85" t="s">
        <v>34</v>
      </c>
      <c r="AO69" s="298" t="s">
        <v>34</v>
      </c>
      <c r="AP69" s="298" t="s">
        <v>34</v>
      </c>
      <c r="AQ69" s="87" t="s">
        <v>34</v>
      </c>
      <c r="AR69" s="85" t="s">
        <v>34</v>
      </c>
      <c r="AS69" s="298"/>
      <c r="AT69" s="298"/>
      <c r="AU69" s="87"/>
      <c r="AV69" s="85"/>
      <c r="AW69" s="298"/>
      <c r="AX69" s="298"/>
      <c r="AY69" s="87"/>
      <c r="AZ69" s="85"/>
      <c r="BA69" s="298"/>
      <c r="BB69" s="298"/>
      <c r="BC69" s="91"/>
      <c r="BD69" s="87"/>
      <c r="BE69" s="85"/>
      <c r="BF69" s="298"/>
      <c r="BG69" s="298"/>
      <c r="BH69" s="87"/>
      <c r="BI69" s="85"/>
      <c r="BJ69" s="298"/>
      <c r="BK69" s="298"/>
      <c r="BL69" s="87"/>
      <c r="BM69" s="92">
        <f>COUNTIF(O67:AA67,"P")</f>
        <v>2</v>
      </c>
      <c r="BN69" s="93">
        <f>COUNTIF(AB67:AM67,"P")</f>
        <v>2</v>
      </c>
      <c r="BO69" s="93">
        <f>COUNTIF(AN67:AY67,"P")</f>
        <v>2</v>
      </c>
      <c r="BP69" s="93">
        <f>COUNTIF(AZ67:BL67,"P")</f>
        <v>3</v>
      </c>
      <c r="BQ69" s="93">
        <f>SUM(BM69:BP69)</f>
        <v>9</v>
      </c>
      <c r="BR69" s="325">
        <f>+SUM(BM70)/(BM69)</f>
        <v>0</v>
      </c>
      <c r="BS69" s="325">
        <f>+SUM(BN70)/(BN69)</f>
        <v>0</v>
      </c>
      <c r="BT69" s="325">
        <f>+SUM(BO70)/(BO69)</f>
        <v>0</v>
      </c>
      <c r="BU69" s="325">
        <f>+SUM(BP70)/(BP69)</f>
        <v>0</v>
      </c>
      <c r="BV69" s="325">
        <f>+SUM(BQ70)/(BQ69)</f>
        <v>0</v>
      </c>
      <c r="BW69" s="56"/>
    </row>
    <row r="70" spans="1:75" s="73" customFormat="1" ht="30" customHeight="1" outlineLevel="1" x14ac:dyDescent="0.25">
      <c r="A70" s="315"/>
      <c r="B70" s="587"/>
      <c r="C70" s="524"/>
      <c r="D70" s="422"/>
      <c r="E70" s="721"/>
      <c r="F70" s="571"/>
      <c r="G70" s="280" t="s">
        <v>35</v>
      </c>
      <c r="H70" s="357"/>
      <c r="I70" s="357"/>
      <c r="J70" s="357"/>
      <c r="K70" s="357"/>
      <c r="L70" s="357"/>
      <c r="M70" s="567"/>
      <c r="N70" s="328"/>
      <c r="O70" s="94"/>
      <c r="P70" s="95"/>
      <c r="Q70" s="95"/>
      <c r="R70" s="96"/>
      <c r="S70" s="94"/>
      <c r="T70" s="95"/>
      <c r="U70" s="95"/>
      <c r="V70" s="96"/>
      <c r="W70" s="94"/>
      <c r="X70" s="95"/>
      <c r="Y70" s="95"/>
      <c r="Z70" s="95"/>
      <c r="AA70" s="96"/>
      <c r="AB70" s="94"/>
      <c r="AC70" s="95"/>
      <c r="AD70" s="95"/>
      <c r="AE70" s="96"/>
      <c r="AF70" s="94"/>
      <c r="AG70" s="95"/>
      <c r="AH70" s="95"/>
      <c r="AI70" s="96"/>
      <c r="AJ70" s="94"/>
      <c r="AK70" s="95"/>
      <c r="AL70" s="95"/>
      <c r="AM70" s="96"/>
      <c r="AN70" s="94"/>
      <c r="AO70" s="95"/>
      <c r="AP70" s="95"/>
      <c r="AQ70" s="96"/>
      <c r="AR70" s="94"/>
      <c r="AS70" s="95"/>
      <c r="AT70" s="95"/>
      <c r="AU70" s="96"/>
      <c r="AV70" s="94"/>
      <c r="AW70" s="95"/>
      <c r="AX70" s="95"/>
      <c r="AY70" s="96"/>
      <c r="AZ70" s="94"/>
      <c r="BA70" s="95"/>
      <c r="BB70" s="95"/>
      <c r="BC70" s="119"/>
      <c r="BD70" s="96"/>
      <c r="BE70" s="94"/>
      <c r="BF70" s="95"/>
      <c r="BG70" s="95"/>
      <c r="BH70" s="96"/>
      <c r="BI70" s="94"/>
      <c r="BJ70" s="95"/>
      <c r="BK70" s="95"/>
      <c r="BL70" s="96"/>
      <c r="BM70" s="106">
        <f>COUNTIF(O68:AA68,"E")</f>
        <v>0</v>
      </c>
      <c r="BN70" s="107">
        <f>COUNTIF(AB68:AM68,"E")</f>
        <v>0</v>
      </c>
      <c r="BO70" s="107">
        <f>COUNTIF(AN68:AY68,"E")</f>
        <v>0</v>
      </c>
      <c r="BP70" s="107">
        <f>COUNTIF(AZ68:BL68,"E")</f>
        <v>0</v>
      </c>
      <c r="BQ70" s="108">
        <f>SUM(BM70:BP70)</f>
        <v>0</v>
      </c>
      <c r="BR70" s="325"/>
      <c r="BS70" s="325"/>
      <c r="BT70" s="325"/>
      <c r="BU70" s="325"/>
      <c r="BV70" s="325"/>
      <c r="BW70" s="56"/>
    </row>
    <row r="71" spans="1:75" s="73" customFormat="1" ht="6.75" customHeight="1" outlineLevel="1" x14ac:dyDescent="0.25">
      <c r="A71" s="381"/>
      <c r="B71" s="587"/>
      <c r="C71" s="524"/>
      <c r="D71" s="358" t="s">
        <v>600</v>
      </c>
      <c r="E71" s="358"/>
      <c r="F71" s="570"/>
      <c r="G71" s="280" t="s">
        <v>34</v>
      </c>
      <c r="H71" s="357"/>
      <c r="I71" s="357"/>
      <c r="J71" s="357"/>
      <c r="K71" s="357"/>
      <c r="L71" s="357"/>
      <c r="M71" s="567"/>
      <c r="N71" s="328"/>
      <c r="O71" s="85"/>
      <c r="P71" s="298"/>
      <c r="Q71" s="298"/>
      <c r="R71" s="87"/>
      <c r="S71" s="85"/>
      <c r="T71" s="298"/>
      <c r="U71" s="298"/>
      <c r="V71" s="87"/>
      <c r="W71" s="85"/>
      <c r="X71" s="298"/>
      <c r="Y71" s="298"/>
      <c r="Z71" s="298"/>
      <c r="AA71" s="87"/>
      <c r="AB71" s="85"/>
      <c r="AC71" s="298"/>
      <c r="AD71" s="298"/>
      <c r="AE71" s="87"/>
      <c r="AF71" s="85"/>
      <c r="AG71" s="298"/>
      <c r="AH71" s="298"/>
      <c r="AI71" s="87"/>
      <c r="AJ71" s="85"/>
      <c r="AK71" s="298"/>
      <c r="AL71" s="298"/>
      <c r="AM71" s="87"/>
      <c r="AN71" s="85"/>
      <c r="AO71" s="298"/>
      <c r="AP71" s="298"/>
      <c r="AQ71" s="87"/>
      <c r="AR71" s="85"/>
      <c r="AS71" s="298"/>
      <c r="AT71" s="298"/>
      <c r="AU71" s="87"/>
      <c r="AV71" s="85"/>
      <c r="AW71" s="298"/>
      <c r="AX71" s="298"/>
      <c r="AY71" s="87"/>
      <c r="AZ71" s="85"/>
      <c r="BA71" s="298"/>
      <c r="BB71" s="298"/>
      <c r="BC71" s="91"/>
      <c r="BD71" s="87"/>
      <c r="BE71" s="85"/>
      <c r="BF71" s="298"/>
      <c r="BG71" s="298"/>
      <c r="BH71" s="87"/>
      <c r="BI71" s="85"/>
      <c r="BJ71" s="298"/>
      <c r="BK71" s="298"/>
      <c r="BL71" s="87"/>
      <c r="BM71" s="92">
        <f>COUNTIF(O71:AA71,"P")</f>
        <v>0</v>
      </c>
      <c r="BN71" s="93">
        <f>COUNTIF(AB71:AM71,"P")</f>
        <v>0</v>
      </c>
      <c r="BO71" s="93">
        <f>COUNTIF(AN71:AY71,"P")</f>
        <v>0</v>
      </c>
      <c r="BP71" s="93">
        <f>COUNTIF(AZ71:BL71,"P")</f>
        <v>0</v>
      </c>
      <c r="BQ71" s="93">
        <f>SUM(BM71:BP71)</f>
        <v>0</v>
      </c>
      <c r="BR71" s="325" t="e">
        <f>+SUM(BM72)/(BM71)</f>
        <v>#DIV/0!</v>
      </c>
      <c r="BS71" s="325" t="e">
        <f>+SUM(BN72)/(BN71)</f>
        <v>#DIV/0!</v>
      </c>
      <c r="BT71" s="325" t="e">
        <f>+SUM(BO72)/(BO71)</f>
        <v>#DIV/0!</v>
      </c>
      <c r="BU71" s="325" t="e">
        <f>+SUM(BP72)/(BP71)</f>
        <v>#DIV/0!</v>
      </c>
      <c r="BV71" s="325" t="e">
        <f>+SUM(BQ72)/(BQ71)</f>
        <v>#DIV/0!</v>
      </c>
      <c r="BW71" s="56"/>
    </row>
    <row r="72" spans="1:75" s="73" customFormat="1" ht="6.75" customHeight="1" outlineLevel="1" x14ac:dyDescent="0.25">
      <c r="A72" s="315"/>
      <c r="B72" s="589"/>
      <c r="C72" s="524"/>
      <c r="D72" s="358"/>
      <c r="E72" s="358"/>
      <c r="F72" s="571"/>
      <c r="G72" s="280" t="s">
        <v>35</v>
      </c>
      <c r="H72" s="357"/>
      <c r="I72" s="357"/>
      <c r="J72" s="357"/>
      <c r="K72" s="357"/>
      <c r="L72" s="357"/>
      <c r="M72" s="567"/>
      <c r="N72" s="328"/>
      <c r="O72" s="94"/>
      <c r="P72" s="95"/>
      <c r="Q72" s="95"/>
      <c r="R72" s="96"/>
      <c r="S72" s="94"/>
      <c r="T72" s="95"/>
      <c r="U72" s="95"/>
      <c r="V72" s="96"/>
      <c r="W72" s="94"/>
      <c r="X72" s="95"/>
      <c r="Y72" s="95"/>
      <c r="Z72" s="95"/>
      <c r="AA72" s="96"/>
      <c r="AB72" s="94"/>
      <c r="AC72" s="95"/>
      <c r="AD72" s="95"/>
      <c r="AE72" s="96"/>
      <c r="AF72" s="94"/>
      <c r="AG72" s="95"/>
      <c r="AH72" s="95"/>
      <c r="AI72" s="96"/>
      <c r="AJ72" s="94"/>
      <c r="AK72" s="95"/>
      <c r="AL72" s="95"/>
      <c r="AM72" s="96"/>
      <c r="AN72" s="94"/>
      <c r="AO72" s="95"/>
      <c r="AP72" s="95"/>
      <c r="AQ72" s="96"/>
      <c r="AR72" s="94"/>
      <c r="AS72" s="95"/>
      <c r="AT72" s="95"/>
      <c r="AU72" s="96"/>
      <c r="AV72" s="94"/>
      <c r="AW72" s="95"/>
      <c r="AX72" s="95"/>
      <c r="AY72" s="96"/>
      <c r="AZ72" s="94"/>
      <c r="BA72" s="95"/>
      <c r="BB72" s="95"/>
      <c r="BC72" s="119"/>
      <c r="BD72" s="96"/>
      <c r="BE72" s="94"/>
      <c r="BF72" s="95"/>
      <c r="BG72" s="95"/>
      <c r="BH72" s="96"/>
      <c r="BI72" s="94"/>
      <c r="BJ72" s="95"/>
      <c r="BK72" s="95"/>
      <c r="BL72" s="96"/>
      <c r="BM72" s="106">
        <f>COUNTIF(O72:AA72,"E")</f>
        <v>0</v>
      </c>
      <c r="BN72" s="107">
        <f>COUNTIF(AB72:AM72,"E")</f>
        <v>0</v>
      </c>
      <c r="BO72" s="107">
        <f>COUNTIF(AN72:AY72,"E")</f>
        <v>0</v>
      </c>
      <c r="BP72" s="107">
        <f>COUNTIF(AZ72:BL72,"E")</f>
        <v>0</v>
      </c>
      <c r="BQ72" s="108">
        <f>SUM(BM72:BP72)</f>
        <v>0</v>
      </c>
      <c r="BR72" s="325"/>
      <c r="BS72" s="325"/>
      <c r="BT72" s="325"/>
      <c r="BU72" s="325"/>
      <c r="BV72" s="325"/>
      <c r="BW72" s="56"/>
    </row>
    <row r="73" spans="1:75" s="73" customFormat="1" ht="30" customHeight="1" x14ac:dyDescent="0.25">
      <c r="A73" s="381"/>
      <c r="B73" s="386"/>
      <c r="C73" s="424"/>
      <c r="D73" s="425" t="s">
        <v>611</v>
      </c>
      <c r="E73" s="425"/>
      <c r="F73" s="426" t="s">
        <v>572</v>
      </c>
      <c r="G73" s="280" t="s">
        <v>34</v>
      </c>
      <c r="H73" s="357"/>
      <c r="I73" s="357"/>
      <c r="J73" s="357"/>
      <c r="K73" s="357"/>
      <c r="L73" s="357"/>
      <c r="M73" s="326" t="s">
        <v>343</v>
      </c>
      <c r="N73" s="328" t="s">
        <v>578</v>
      </c>
      <c r="O73" s="79">
        <f>COUNTIF(O75:O82,"P")</f>
        <v>0</v>
      </c>
      <c r="P73" s="80">
        <f t="shared" ref="P73:BL73" si="29">COUNTIF(P75:P82,"P")</f>
        <v>0</v>
      </c>
      <c r="Q73" s="80">
        <f t="shared" si="29"/>
        <v>0</v>
      </c>
      <c r="R73" s="81">
        <f t="shared" si="29"/>
        <v>0</v>
      </c>
      <c r="S73" s="79">
        <f t="shared" si="29"/>
        <v>0</v>
      </c>
      <c r="T73" s="80">
        <f t="shared" si="29"/>
        <v>0</v>
      </c>
      <c r="U73" s="80">
        <f t="shared" si="29"/>
        <v>0</v>
      </c>
      <c r="V73" s="81">
        <f t="shared" si="29"/>
        <v>1</v>
      </c>
      <c r="W73" s="79">
        <f t="shared" si="29"/>
        <v>0</v>
      </c>
      <c r="X73" s="80">
        <f t="shared" si="29"/>
        <v>0</v>
      </c>
      <c r="Y73" s="80">
        <f t="shared" si="29"/>
        <v>0</v>
      </c>
      <c r="Z73" s="80">
        <f t="shared" si="29"/>
        <v>2</v>
      </c>
      <c r="AA73" s="81"/>
      <c r="AB73" s="79">
        <f t="shared" si="29"/>
        <v>1</v>
      </c>
      <c r="AC73" s="80">
        <f t="shared" si="29"/>
        <v>1</v>
      </c>
      <c r="AD73" s="80">
        <f t="shared" si="29"/>
        <v>0</v>
      </c>
      <c r="AE73" s="81">
        <f t="shared" si="29"/>
        <v>0</v>
      </c>
      <c r="AF73" s="79">
        <f t="shared" si="29"/>
        <v>0</v>
      </c>
      <c r="AG73" s="80">
        <f t="shared" si="29"/>
        <v>0</v>
      </c>
      <c r="AH73" s="80">
        <f t="shared" si="29"/>
        <v>0</v>
      </c>
      <c r="AI73" s="81">
        <f t="shared" si="29"/>
        <v>0</v>
      </c>
      <c r="AJ73" s="79">
        <f t="shared" si="29"/>
        <v>0</v>
      </c>
      <c r="AK73" s="80">
        <f t="shared" si="29"/>
        <v>0</v>
      </c>
      <c r="AL73" s="80">
        <f t="shared" si="29"/>
        <v>0</v>
      </c>
      <c r="AM73" s="81">
        <f t="shared" si="29"/>
        <v>0</v>
      </c>
      <c r="AN73" s="79">
        <f t="shared" si="29"/>
        <v>0</v>
      </c>
      <c r="AO73" s="80">
        <f t="shared" si="29"/>
        <v>0</v>
      </c>
      <c r="AP73" s="80">
        <f t="shared" si="29"/>
        <v>0</v>
      </c>
      <c r="AQ73" s="81">
        <f t="shared" si="29"/>
        <v>0</v>
      </c>
      <c r="AR73" s="79">
        <f t="shared" si="29"/>
        <v>0</v>
      </c>
      <c r="AS73" s="80">
        <f t="shared" si="29"/>
        <v>0</v>
      </c>
      <c r="AT73" s="80">
        <f t="shared" si="29"/>
        <v>0</v>
      </c>
      <c r="AU73" s="81">
        <f t="shared" si="29"/>
        <v>0</v>
      </c>
      <c r="AV73" s="79">
        <f t="shared" si="29"/>
        <v>0</v>
      </c>
      <c r="AW73" s="80">
        <f t="shared" si="29"/>
        <v>0</v>
      </c>
      <c r="AX73" s="80">
        <f t="shared" si="29"/>
        <v>0</v>
      </c>
      <c r="AY73" s="81">
        <f t="shared" si="29"/>
        <v>0</v>
      </c>
      <c r="AZ73" s="79">
        <f t="shared" si="29"/>
        <v>0</v>
      </c>
      <c r="BA73" s="80">
        <f t="shared" si="29"/>
        <v>0</v>
      </c>
      <c r="BB73" s="80">
        <f t="shared" si="29"/>
        <v>0</v>
      </c>
      <c r="BC73" s="80">
        <f t="shared" si="29"/>
        <v>0</v>
      </c>
      <c r="BD73" s="81">
        <f t="shared" si="29"/>
        <v>0</v>
      </c>
      <c r="BE73" s="79">
        <f t="shared" si="29"/>
        <v>0</v>
      </c>
      <c r="BF73" s="80">
        <f t="shared" si="29"/>
        <v>0</v>
      </c>
      <c r="BG73" s="80">
        <f t="shared" si="29"/>
        <v>0</v>
      </c>
      <c r="BH73" s="81">
        <f t="shared" si="29"/>
        <v>0</v>
      </c>
      <c r="BI73" s="79">
        <f t="shared" si="29"/>
        <v>0</v>
      </c>
      <c r="BJ73" s="80">
        <f t="shared" si="29"/>
        <v>0</v>
      </c>
      <c r="BK73" s="80">
        <f t="shared" si="29"/>
        <v>0</v>
      </c>
      <c r="BL73" s="81">
        <f t="shared" si="29"/>
        <v>0</v>
      </c>
      <c r="BM73" s="346">
        <f>+SUM(BM76+BM78+BM80+BM82)/SUM(BM75+BM77+BM79+BM81)</f>
        <v>0</v>
      </c>
      <c r="BN73" s="346">
        <f>+SUM(BN76+BN78+BN80+BN82)/SUM(BN75+BN77+BN79+BN81)</f>
        <v>0</v>
      </c>
      <c r="BO73" s="346" t="e">
        <f>+SUM(BO76+BO78+BO80+BO82)/SUM(BO75+BO77+BO79+BO81)</f>
        <v>#DIV/0!</v>
      </c>
      <c r="BP73" s="346" t="e">
        <f>+SUM(BP76+BP78+BP80+BP82)/SUM(BP75+BP77+BP79+BP81)</f>
        <v>#DIV/0!</v>
      </c>
      <c r="BQ73" s="346">
        <f>+SUM(BQ76+BQ78+BQ80+BQ82)/SUM(BQ75+BQ77+BQ79+BQ81)</f>
        <v>0</v>
      </c>
      <c r="BR73" s="348"/>
      <c r="BS73" s="348"/>
      <c r="BT73" s="348"/>
      <c r="BU73" s="348"/>
      <c r="BV73" s="348"/>
      <c r="BW73" s="56"/>
    </row>
    <row r="74" spans="1:75" s="73" customFormat="1" ht="30" customHeight="1" x14ac:dyDescent="0.25">
      <c r="A74" s="381"/>
      <c r="B74" s="387"/>
      <c r="C74" s="424" t="s">
        <v>108</v>
      </c>
      <c r="D74" s="425"/>
      <c r="E74" s="425"/>
      <c r="F74" s="427"/>
      <c r="G74" s="280" t="s">
        <v>35</v>
      </c>
      <c r="H74" s="357"/>
      <c r="I74" s="357"/>
      <c r="J74" s="357"/>
      <c r="K74" s="357"/>
      <c r="L74" s="357"/>
      <c r="M74" s="327"/>
      <c r="N74" s="328"/>
      <c r="O74" s="82">
        <f>COUNTIF(O75:O82,"E")</f>
        <v>0</v>
      </c>
      <c r="P74" s="83">
        <f t="shared" ref="P74:BL74" si="30">COUNTIF(P75:P82,"E")</f>
        <v>0</v>
      </c>
      <c r="Q74" s="83">
        <f t="shared" si="30"/>
        <v>0</v>
      </c>
      <c r="R74" s="84">
        <f t="shared" si="30"/>
        <v>0</v>
      </c>
      <c r="S74" s="82">
        <f t="shared" si="30"/>
        <v>0</v>
      </c>
      <c r="T74" s="83">
        <f t="shared" si="30"/>
        <v>0</v>
      </c>
      <c r="U74" s="83">
        <f t="shared" si="30"/>
        <v>0</v>
      </c>
      <c r="V74" s="84">
        <f t="shared" si="30"/>
        <v>0</v>
      </c>
      <c r="W74" s="82">
        <f t="shared" si="30"/>
        <v>0</v>
      </c>
      <c r="X74" s="83">
        <f t="shared" si="30"/>
        <v>0</v>
      </c>
      <c r="Y74" s="83">
        <f t="shared" si="30"/>
        <v>0</v>
      </c>
      <c r="Z74" s="83">
        <f t="shared" si="30"/>
        <v>0</v>
      </c>
      <c r="AA74" s="84"/>
      <c r="AB74" s="82">
        <f t="shared" si="30"/>
        <v>0</v>
      </c>
      <c r="AC74" s="83">
        <f t="shared" si="30"/>
        <v>0</v>
      </c>
      <c r="AD74" s="83">
        <f t="shared" si="30"/>
        <v>0</v>
      </c>
      <c r="AE74" s="84">
        <f t="shared" si="30"/>
        <v>0</v>
      </c>
      <c r="AF74" s="82">
        <f t="shared" si="30"/>
        <v>0</v>
      </c>
      <c r="AG74" s="83">
        <f t="shared" si="30"/>
        <v>0</v>
      </c>
      <c r="AH74" s="83">
        <f t="shared" si="30"/>
        <v>0</v>
      </c>
      <c r="AI74" s="84">
        <f t="shared" si="30"/>
        <v>0</v>
      </c>
      <c r="AJ74" s="82">
        <f t="shared" si="30"/>
        <v>0</v>
      </c>
      <c r="AK74" s="83">
        <f t="shared" si="30"/>
        <v>0</v>
      </c>
      <c r="AL74" s="83">
        <f t="shared" si="30"/>
        <v>0</v>
      </c>
      <c r="AM74" s="84">
        <f t="shared" si="30"/>
        <v>0</v>
      </c>
      <c r="AN74" s="82">
        <f t="shared" si="30"/>
        <v>0</v>
      </c>
      <c r="AO74" s="83">
        <f t="shared" si="30"/>
        <v>0</v>
      </c>
      <c r="AP74" s="83">
        <f t="shared" si="30"/>
        <v>0</v>
      </c>
      <c r="AQ74" s="84">
        <f t="shared" si="30"/>
        <v>0</v>
      </c>
      <c r="AR74" s="82">
        <f t="shared" si="30"/>
        <v>0</v>
      </c>
      <c r="AS74" s="83">
        <f t="shared" si="30"/>
        <v>0</v>
      </c>
      <c r="AT74" s="83">
        <f t="shared" si="30"/>
        <v>0</v>
      </c>
      <c r="AU74" s="84">
        <f t="shared" si="30"/>
        <v>0</v>
      </c>
      <c r="AV74" s="82">
        <f t="shared" si="30"/>
        <v>0</v>
      </c>
      <c r="AW74" s="83">
        <f t="shared" si="30"/>
        <v>0</v>
      </c>
      <c r="AX74" s="83">
        <f t="shared" si="30"/>
        <v>0</v>
      </c>
      <c r="AY74" s="84">
        <f t="shared" si="30"/>
        <v>0</v>
      </c>
      <c r="AZ74" s="82">
        <f t="shared" si="30"/>
        <v>0</v>
      </c>
      <c r="BA74" s="83">
        <f t="shared" si="30"/>
        <v>0</v>
      </c>
      <c r="BB74" s="83">
        <f t="shared" si="30"/>
        <v>0</v>
      </c>
      <c r="BC74" s="83">
        <f t="shared" si="30"/>
        <v>0</v>
      </c>
      <c r="BD74" s="84">
        <f t="shared" si="30"/>
        <v>0</v>
      </c>
      <c r="BE74" s="82">
        <f t="shared" si="30"/>
        <v>0</v>
      </c>
      <c r="BF74" s="83">
        <f t="shared" si="30"/>
        <v>0</v>
      </c>
      <c r="BG74" s="83">
        <f t="shared" si="30"/>
        <v>0</v>
      </c>
      <c r="BH74" s="84">
        <f t="shared" si="30"/>
        <v>0</v>
      </c>
      <c r="BI74" s="82">
        <f t="shared" si="30"/>
        <v>0</v>
      </c>
      <c r="BJ74" s="83">
        <f t="shared" si="30"/>
        <v>0</v>
      </c>
      <c r="BK74" s="83">
        <f t="shared" si="30"/>
        <v>0</v>
      </c>
      <c r="BL74" s="84">
        <f t="shared" si="30"/>
        <v>0</v>
      </c>
      <c r="BM74" s="347"/>
      <c r="BN74" s="347"/>
      <c r="BO74" s="347"/>
      <c r="BP74" s="347"/>
      <c r="BQ74" s="347"/>
      <c r="BR74" s="349"/>
      <c r="BS74" s="349"/>
      <c r="BT74" s="349"/>
      <c r="BU74" s="349"/>
      <c r="BV74" s="349"/>
      <c r="BW74" s="56"/>
    </row>
    <row r="75" spans="1:75" s="73" customFormat="1" ht="30" customHeight="1" outlineLevel="1" thickBot="1" x14ac:dyDescent="0.3">
      <c r="A75" s="381"/>
      <c r="B75" s="382"/>
      <c r="C75" s="385"/>
      <c r="D75" s="403" t="s">
        <v>573</v>
      </c>
      <c r="E75" s="406" t="s">
        <v>574</v>
      </c>
      <c r="F75" s="401"/>
      <c r="G75" s="280" t="s">
        <v>34</v>
      </c>
      <c r="H75" s="357"/>
      <c r="I75" s="357"/>
      <c r="J75" s="357"/>
      <c r="K75" s="357"/>
      <c r="L75" s="357"/>
      <c r="M75" s="326" t="s">
        <v>343</v>
      </c>
      <c r="N75" s="328"/>
      <c r="O75" s="85"/>
      <c r="P75" s="298"/>
      <c r="Q75" s="298"/>
      <c r="R75" s="87"/>
      <c r="S75" s="85"/>
      <c r="T75" s="298"/>
      <c r="U75" s="298"/>
      <c r="V75" s="87" t="s">
        <v>34</v>
      </c>
      <c r="W75" s="85"/>
      <c r="X75" s="298"/>
      <c r="Y75" s="298"/>
      <c r="Z75" s="298"/>
      <c r="AA75" s="87"/>
      <c r="AB75" s="85"/>
      <c r="AC75" s="298"/>
      <c r="AD75" s="298"/>
      <c r="AE75" s="87"/>
      <c r="AF75" s="85"/>
      <c r="AG75" s="298"/>
      <c r="AH75" s="298"/>
      <c r="AI75" s="87"/>
      <c r="AJ75" s="85"/>
      <c r="AK75" s="298"/>
      <c r="AL75" s="298"/>
      <c r="AM75" s="87"/>
      <c r="AN75" s="85"/>
      <c r="AO75" s="298"/>
      <c r="AP75" s="298"/>
      <c r="AQ75" s="87"/>
      <c r="AR75" s="85"/>
      <c r="AS75" s="298"/>
      <c r="AT75" s="298"/>
      <c r="AU75" s="87"/>
      <c r="AV75" s="85"/>
      <c r="AW75" s="298"/>
      <c r="AX75" s="298"/>
      <c r="AY75" s="87"/>
      <c r="AZ75" s="85"/>
      <c r="BA75" s="298"/>
      <c r="BB75" s="298"/>
      <c r="BC75" s="91"/>
      <c r="BD75" s="87"/>
      <c r="BE75" s="85"/>
      <c r="BF75" s="298"/>
      <c r="BG75" s="298"/>
      <c r="BH75" s="87"/>
      <c r="BI75" s="85"/>
      <c r="BJ75" s="298"/>
      <c r="BK75" s="298"/>
      <c r="BL75" s="87"/>
      <c r="BM75" s="92">
        <f>COUNTIF(O75:AA75,"P")</f>
        <v>1</v>
      </c>
      <c r="BN75" s="93">
        <f>COUNTIF(AB75:AM75,"P")</f>
        <v>0</v>
      </c>
      <c r="BO75" s="93">
        <f>COUNTIF(AN75:AY75,"P")</f>
        <v>0</v>
      </c>
      <c r="BP75" s="93">
        <f>COUNTIF(AZ75:BL75,"P")</f>
        <v>0</v>
      </c>
      <c r="BQ75" s="93">
        <f>SUM(BM75:BP75)</f>
        <v>1</v>
      </c>
      <c r="BR75" s="325">
        <f>+SUM(BM76)/(BM75)</f>
        <v>0</v>
      </c>
      <c r="BS75" s="325" t="e">
        <f>+SUM(BN76)/(BN75)</f>
        <v>#DIV/0!</v>
      </c>
      <c r="BT75" s="325" t="e">
        <f>+SUM(BO76)/(BO75)</f>
        <v>#DIV/0!</v>
      </c>
      <c r="BU75" s="325" t="e">
        <f>+SUM(BP76)/(BP75)</f>
        <v>#DIV/0!</v>
      </c>
      <c r="BV75" s="325">
        <f>+SUM(BQ76)/(BQ75)</f>
        <v>0</v>
      </c>
      <c r="BW75" s="56"/>
    </row>
    <row r="76" spans="1:75" s="73" customFormat="1" ht="30" customHeight="1" outlineLevel="1" x14ac:dyDescent="0.25">
      <c r="A76" s="381"/>
      <c r="B76" s="383"/>
      <c r="C76" s="385"/>
      <c r="D76" s="404"/>
      <c r="E76" s="402"/>
      <c r="F76" s="401"/>
      <c r="G76" s="280" t="s">
        <v>35</v>
      </c>
      <c r="H76" s="357"/>
      <c r="I76" s="357"/>
      <c r="J76" s="357"/>
      <c r="K76" s="357"/>
      <c r="L76" s="357"/>
      <c r="M76" s="327"/>
      <c r="N76" s="328"/>
      <c r="O76" s="94"/>
      <c r="P76" s="95"/>
      <c r="Q76" s="95"/>
      <c r="R76" s="96"/>
      <c r="S76" s="94"/>
      <c r="T76" s="95"/>
      <c r="U76" s="95"/>
      <c r="V76" s="96"/>
      <c r="W76" s="94"/>
      <c r="X76" s="95"/>
      <c r="Y76" s="95"/>
      <c r="Z76" s="95"/>
      <c r="AA76" s="96"/>
      <c r="AB76" s="94"/>
      <c r="AC76" s="95"/>
      <c r="AD76" s="95"/>
      <c r="AE76" s="96"/>
      <c r="AF76" s="94"/>
      <c r="AG76" s="95"/>
      <c r="AH76" s="95"/>
      <c r="AI76" s="96"/>
      <c r="AJ76" s="94"/>
      <c r="AK76" s="95"/>
      <c r="AL76" s="95"/>
      <c r="AM76" s="96"/>
      <c r="AN76" s="94"/>
      <c r="AO76" s="95"/>
      <c r="AP76" s="95"/>
      <c r="AQ76" s="96"/>
      <c r="AR76" s="94"/>
      <c r="AS76" s="95"/>
      <c r="AT76" s="95"/>
      <c r="AU76" s="96"/>
      <c r="AV76" s="94"/>
      <c r="AW76" s="95"/>
      <c r="AX76" s="95"/>
      <c r="AY76" s="96"/>
      <c r="AZ76" s="94"/>
      <c r="BA76" s="95"/>
      <c r="BB76" s="95"/>
      <c r="BC76" s="119"/>
      <c r="BD76" s="96"/>
      <c r="BE76" s="94"/>
      <c r="BF76" s="95"/>
      <c r="BG76" s="95"/>
      <c r="BH76" s="96"/>
      <c r="BI76" s="94"/>
      <c r="BJ76" s="95"/>
      <c r="BK76" s="95"/>
      <c r="BL76" s="96"/>
      <c r="BM76" s="106">
        <f>COUNTIF(O76:AA76,"E")</f>
        <v>0</v>
      </c>
      <c r="BN76" s="107">
        <f>COUNTIF(AB76:AM76,"E")</f>
        <v>0</v>
      </c>
      <c r="BO76" s="107">
        <f>COUNTIF(AN76:AY76,"E")</f>
        <v>0</v>
      </c>
      <c r="BP76" s="107">
        <f>COUNTIF(AZ76:BL76,"E")</f>
        <v>0</v>
      </c>
      <c r="BQ76" s="108">
        <f>SUM(BM76:BP76)</f>
        <v>0</v>
      </c>
      <c r="BR76" s="325"/>
      <c r="BS76" s="325"/>
      <c r="BT76" s="325"/>
      <c r="BU76" s="325"/>
      <c r="BV76" s="325"/>
      <c r="BW76" s="56"/>
    </row>
    <row r="77" spans="1:75" s="73" customFormat="1" ht="30" customHeight="1" outlineLevel="1" x14ac:dyDescent="0.25">
      <c r="A77" s="381"/>
      <c r="B77" s="383"/>
      <c r="C77" s="385"/>
      <c r="D77" s="404"/>
      <c r="E77" s="402" t="s">
        <v>575</v>
      </c>
      <c r="F77" s="401" t="s">
        <v>577</v>
      </c>
      <c r="G77" s="280" t="s">
        <v>34</v>
      </c>
      <c r="H77" s="357"/>
      <c r="I77" s="357"/>
      <c r="J77" s="357"/>
      <c r="K77" s="357"/>
      <c r="L77" s="357"/>
      <c r="M77" s="326" t="s">
        <v>343</v>
      </c>
      <c r="N77" s="328" t="s">
        <v>579</v>
      </c>
      <c r="O77" s="85"/>
      <c r="P77" s="298"/>
      <c r="Q77" s="298"/>
      <c r="R77" s="87"/>
      <c r="S77" s="85"/>
      <c r="T77" s="298"/>
      <c r="U77" s="298"/>
      <c r="V77" s="87"/>
      <c r="W77" s="85"/>
      <c r="X77" s="298"/>
      <c r="Y77" s="298"/>
      <c r="Z77" s="298" t="s">
        <v>34</v>
      </c>
      <c r="AA77" s="87"/>
      <c r="AB77" s="85"/>
      <c r="AC77" s="298"/>
      <c r="AD77" s="298"/>
      <c r="AE77" s="87"/>
      <c r="AF77" s="85"/>
      <c r="AG77" s="298"/>
      <c r="AH77" s="298"/>
      <c r="AI77" s="87"/>
      <c r="AJ77" s="85"/>
      <c r="AK77" s="298"/>
      <c r="AL77" s="298"/>
      <c r="AM77" s="87"/>
      <c r="AN77" s="85"/>
      <c r="AO77" s="298"/>
      <c r="AP77" s="298"/>
      <c r="AQ77" s="87"/>
      <c r="AR77" s="85"/>
      <c r="AS77" s="298"/>
      <c r="AT77" s="298"/>
      <c r="AU77" s="87"/>
      <c r="AV77" s="85"/>
      <c r="AW77" s="298"/>
      <c r="AX77" s="298"/>
      <c r="AY77" s="87"/>
      <c r="AZ77" s="85"/>
      <c r="BA77" s="298"/>
      <c r="BB77" s="298"/>
      <c r="BC77" s="91"/>
      <c r="BD77" s="87"/>
      <c r="BE77" s="85"/>
      <c r="BF77" s="298"/>
      <c r="BG77" s="298"/>
      <c r="BH77" s="87"/>
      <c r="BI77" s="85"/>
      <c r="BJ77" s="298"/>
      <c r="BK77" s="298"/>
      <c r="BL77" s="87"/>
      <c r="BM77" s="92">
        <f>COUNTIF(O77:AA77,"P")</f>
        <v>1</v>
      </c>
      <c r="BN77" s="93">
        <f>COUNTIF(AB77:AM77,"P")</f>
        <v>0</v>
      </c>
      <c r="BO77" s="93">
        <f>COUNTIF(AN77:AY77,"P")</f>
        <v>0</v>
      </c>
      <c r="BP77" s="93">
        <f>COUNTIF(AZ77:BL77,"P")</f>
        <v>0</v>
      </c>
      <c r="BQ77" s="93">
        <f t="shared" ref="BQ77:BQ82" si="31">SUM(BM77:BP77)</f>
        <v>1</v>
      </c>
      <c r="BR77" s="325">
        <f>+SUM(BM78)/(BM77)</f>
        <v>0</v>
      </c>
      <c r="BS77" s="325" t="e">
        <f>+SUM(BN78)/(BN77)</f>
        <v>#DIV/0!</v>
      </c>
      <c r="BT77" s="325" t="e">
        <f>+SUM(BO78)/(BO77)</f>
        <v>#DIV/0!</v>
      </c>
      <c r="BU77" s="325" t="e">
        <f>+SUM(BP78)/(BP77)</f>
        <v>#DIV/0!</v>
      </c>
      <c r="BV77" s="325">
        <f>+SUM(BQ78)/(BQ77)</f>
        <v>0</v>
      </c>
      <c r="BW77" s="56"/>
    </row>
    <row r="78" spans="1:75" s="73" customFormat="1" ht="30" customHeight="1" outlineLevel="1" x14ac:dyDescent="0.25">
      <c r="A78" s="381"/>
      <c r="B78" s="383"/>
      <c r="C78" s="385"/>
      <c r="D78" s="404"/>
      <c r="E78" s="402"/>
      <c r="F78" s="401"/>
      <c r="G78" s="280" t="s">
        <v>35</v>
      </c>
      <c r="H78" s="357"/>
      <c r="I78" s="357"/>
      <c r="J78" s="357"/>
      <c r="K78" s="357"/>
      <c r="L78" s="357"/>
      <c r="M78" s="327"/>
      <c r="N78" s="328"/>
      <c r="O78" s="94"/>
      <c r="P78" s="95"/>
      <c r="Q78" s="95"/>
      <c r="R78" s="96"/>
      <c r="S78" s="94"/>
      <c r="T78" s="95"/>
      <c r="U78" s="95"/>
      <c r="V78" s="96"/>
      <c r="W78" s="94"/>
      <c r="X78" s="95"/>
      <c r="Y78" s="95"/>
      <c r="Z78" s="95"/>
      <c r="AA78" s="96"/>
      <c r="AB78" s="94"/>
      <c r="AC78" s="95"/>
      <c r="AD78" s="95"/>
      <c r="AE78" s="96"/>
      <c r="AF78" s="94"/>
      <c r="AG78" s="95"/>
      <c r="AH78" s="95"/>
      <c r="AI78" s="96"/>
      <c r="AJ78" s="94"/>
      <c r="AK78" s="95"/>
      <c r="AL78" s="95"/>
      <c r="AM78" s="96"/>
      <c r="AN78" s="94"/>
      <c r="AO78" s="95"/>
      <c r="AP78" s="95"/>
      <c r="AQ78" s="96"/>
      <c r="AR78" s="94"/>
      <c r="AS78" s="95"/>
      <c r="AT78" s="95"/>
      <c r="AU78" s="96"/>
      <c r="AV78" s="94"/>
      <c r="AW78" s="95"/>
      <c r="AX78" s="95"/>
      <c r="AY78" s="96"/>
      <c r="AZ78" s="94"/>
      <c r="BA78" s="95"/>
      <c r="BB78" s="95"/>
      <c r="BC78" s="119"/>
      <c r="BD78" s="96"/>
      <c r="BE78" s="94"/>
      <c r="BF78" s="95"/>
      <c r="BG78" s="95"/>
      <c r="BH78" s="96"/>
      <c r="BI78" s="94"/>
      <c r="BJ78" s="95"/>
      <c r="BK78" s="95"/>
      <c r="BL78" s="96"/>
      <c r="BM78" s="106">
        <f>COUNTIF(O78:AA78,"E")</f>
        <v>0</v>
      </c>
      <c r="BN78" s="107">
        <f>COUNTIF(AB78:AM78,"E")</f>
        <v>0</v>
      </c>
      <c r="BO78" s="107">
        <f>COUNTIF(AN78:AY78,"E")</f>
        <v>0</v>
      </c>
      <c r="BP78" s="107">
        <f>COUNTIF(AZ78:BL78,"E")</f>
        <v>0</v>
      </c>
      <c r="BQ78" s="108">
        <f t="shared" si="31"/>
        <v>0</v>
      </c>
      <c r="BR78" s="325"/>
      <c r="BS78" s="325"/>
      <c r="BT78" s="325"/>
      <c r="BU78" s="325"/>
      <c r="BV78" s="325"/>
      <c r="BW78" s="56"/>
    </row>
    <row r="79" spans="1:75" s="73" customFormat="1" ht="30" customHeight="1" outlineLevel="1" x14ac:dyDescent="0.25">
      <c r="A79" s="381"/>
      <c r="B79" s="383"/>
      <c r="C79" s="385"/>
      <c r="D79" s="404"/>
      <c r="E79" s="402" t="s">
        <v>576</v>
      </c>
      <c r="F79" s="401"/>
      <c r="G79" s="280" t="s">
        <v>34</v>
      </c>
      <c r="H79" s="357"/>
      <c r="I79" s="357"/>
      <c r="J79" s="357"/>
      <c r="K79" s="357"/>
      <c r="L79" s="357"/>
      <c r="M79" s="326" t="s">
        <v>343</v>
      </c>
      <c r="N79" s="328"/>
      <c r="O79" s="85"/>
      <c r="P79" s="298"/>
      <c r="Q79" s="298"/>
      <c r="R79" s="87"/>
      <c r="S79" s="85"/>
      <c r="T79" s="298"/>
      <c r="U79" s="298"/>
      <c r="V79" s="87"/>
      <c r="W79" s="85"/>
      <c r="X79" s="298"/>
      <c r="Y79" s="298"/>
      <c r="Z79" s="298" t="s">
        <v>34</v>
      </c>
      <c r="AA79" s="87"/>
      <c r="AB79" s="85" t="s">
        <v>34</v>
      </c>
      <c r="AC79" s="298"/>
      <c r="AD79" s="298"/>
      <c r="AE79" s="87"/>
      <c r="AF79" s="85"/>
      <c r="AG79" s="298"/>
      <c r="AH79" s="298"/>
      <c r="AI79" s="87"/>
      <c r="AJ79" s="85"/>
      <c r="AK79" s="298"/>
      <c r="AL79" s="298"/>
      <c r="AM79" s="87"/>
      <c r="AN79" s="85"/>
      <c r="AO79" s="298"/>
      <c r="AP79" s="298"/>
      <c r="AQ79" s="87"/>
      <c r="AR79" s="85"/>
      <c r="AS79" s="298"/>
      <c r="AT79" s="298"/>
      <c r="AU79" s="87"/>
      <c r="AV79" s="85"/>
      <c r="AW79" s="298"/>
      <c r="AX79" s="298"/>
      <c r="AY79" s="87"/>
      <c r="AZ79" s="85"/>
      <c r="BA79" s="298"/>
      <c r="BB79" s="298"/>
      <c r="BC79" s="91"/>
      <c r="BD79" s="87"/>
      <c r="BE79" s="85"/>
      <c r="BF79" s="298"/>
      <c r="BG79" s="298"/>
      <c r="BH79" s="87"/>
      <c r="BI79" s="85"/>
      <c r="BJ79" s="298"/>
      <c r="BK79" s="298"/>
      <c r="BL79" s="87"/>
      <c r="BM79" s="92">
        <f>COUNTIF(O79:AA79,"P")</f>
        <v>1</v>
      </c>
      <c r="BN79" s="93">
        <f>COUNTIF(AB79:AM79,"P")</f>
        <v>1</v>
      </c>
      <c r="BO79" s="93">
        <f>COUNTIF(AN79:AY79,"P")</f>
        <v>0</v>
      </c>
      <c r="BP79" s="93">
        <f>COUNTIF(AZ79:BL79,"P")</f>
        <v>0</v>
      </c>
      <c r="BQ79" s="93">
        <f t="shared" si="31"/>
        <v>2</v>
      </c>
      <c r="BR79" s="325">
        <f>+SUM(BM80)/(BM79)</f>
        <v>0</v>
      </c>
      <c r="BS79" s="325">
        <f>+SUM(BN80)/(BN79)</f>
        <v>0</v>
      </c>
      <c r="BT79" s="325" t="e">
        <f>+SUM(BO80)/(BO79)</f>
        <v>#DIV/0!</v>
      </c>
      <c r="BU79" s="325" t="e">
        <f>+SUM(BP80)/(BP79)</f>
        <v>#DIV/0!</v>
      </c>
      <c r="BV79" s="325">
        <f>+SUM(BQ80)/(BQ79)</f>
        <v>0</v>
      </c>
      <c r="BW79" s="56"/>
    </row>
    <row r="80" spans="1:75" s="73" customFormat="1" ht="30" customHeight="1" outlineLevel="1" x14ac:dyDescent="0.25">
      <c r="A80" s="381"/>
      <c r="B80" s="383"/>
      <c r="C80" s="385"/>
      <c r="D80" s="404"/>
      <c r="E80" s="402"/>
      <c r="F80" s="401"/>
      <c r="G80" s="280" t="s">
        <v>35</v>
      </c>
      <c r="H80" s="357"/>
      <c r="I80" s="357"/>
      <c r="J80" s="357"/>
      <c r="K80" s="357"/>
      <c r="L80" s="357"/>
      <c r="M80" s="327"/>
      <c r="N80" s="328"/>
      <c r="O80" s="94"/>
      <c r="P80" s="95"/>
      <c r="Q80" s="95"/>
      <c r="R80" s="96"/>
      <c r="S80" s="94"/>
      <c r="T80" s="95"/>
      <c r="U80" s="95"/>
      <c r="V80" s="96"/>
      <c r="W80" s="94"/>
      <c r="X80" s="95"/>
      <c r="Y80" s="95"/>
      <c r="Z80" s="95"/>
      <c r="AA80" s="96"/>
      <c r="AB80" s="94"/>
      <c r="AC80" s="95"/>
      <c r="AD80" s="95"/>
      <c r="AE80" s="96"/>
      <c r="AF80" s="94"/>
      <c r="AG80" s="95"/>
      <c r="AH80" s="95"/>
      <c r="AI80" s="96"/>
      <c r="AJ80" s="94"/>
      <c r="AK80" s="95"/>
      <c r="AL80" s="95"/>
      <c r="AM80" s="96"/>
      <c r="AN80" s="94"/>
      <c r="AO80" s="95"/>
      <c r="AP80" s="95"/>
      <c r="AQ80" s="96"/>
      <c r="AR80" s="94"/>
      <c r="AS80" s="95"/>
      <c r="AT80" s="95"/>
      <c r="AU80" s="96"/>
      <c r="AV80" s="94"/>
      <c r="AW80" s="95"/>
      <c r="AX80" s="95"/>
      <c r="AY80" s="96"/>
      <c r="AZ80" s="94"/>
      <c r="BA80" s="95"/>
      <c r="BB80" s="95"/>
      <c r="BC80" s="119"/>
      <c r="BD80" s="96"/>
      <c r="BE80" s="94"/>
      <c r="BF80" s="95"/>
      <c r="BG80" s="95"/>
      <c r="BH80" s="96"/>
      <c r="BI80" s="94"/>
      <c r="BJ80" s="95"/>
      <c r="BK80" s="95"/>
      <c r="BL80" s="96"/>
      <c r="BM80" s="106">
        <f>COUNTIF(O80:AA80,"E")</f>
        <v>0</v>
      </c>
      <c r="BN80" s="107">
        <f>COUNTIF(AB80:AM80,"E")</f>
        <v>0</v>
      </c>
      <c r="BO80" s="107">
        <f>COUNTIF(AN80:AY80,"E")</f>
        <v>0</v>
      </c>
      <c r="BP80" s="107">
        <f>COUNTIF(AZ80:BL80,"E")</f>
        <v>0</v>
      </c>
      <c r="BQ80" s="108">
        <f t="shared" si="31"/>
        <v>0</v>
      </c>
      <c r="BR80" s="325"/>
      <c r="BS80" s="325"/>
      <c r="BT80" s="325"/>
      <c r="BU80" s="325"/>
      <c r="BV80" s="325"/>
      <c r="BW80" s="56"/>
    </row>
    <row r="81" spans="1:75" s="73" customFormat="1" ht="30" customHeight="1" outlineLevel="1" x14ac:dyDescent="0.25">
      <c r="A81" s="381"/>
      <c r="B81" s="383"/>
      <c r="C81" s="385"/>
      <c r="D81" s="404"/>
      <c r="E81" s="402" t="s">
        <v>580</v>
      </c>
      <c r="F81" s="401"/>
      <c r="G81" s="280" t="s">
        <v>34</v>
      </c>
      <c r="H81" s="357"/>
      <c r="I81" s="357"/>
      <c r="J81" s="357"/>
      <c r="K81" s="357"/>
      <c r="L81" s="357"/>
      <c r="M81" s="326" t="s">
        <v>343</v>
      </c>
      <c r="N81" s="328" t="s">
        <v>581</v>
      </c>
      <c r="O81" s="85"/>
      <c r="P81" s="298"/>
      <c r="Q81" s="298"/>
      <c r="R81" s="87"/>
      <c r="S81" s="85"/>
      <c r="T81" s="298"/>
      <c r="U81" s="298"/>
      <c r="V81" s="87"/>
      <c r="W81" s="85"/>
      <c r="X81" s="298"/>
      <c r="Y81" s="298"/>
      <c r="Z81" s="298"/>
      <c r="AA81" s="87"/>
      <c r="AB81" s="85"/>
      <c r="AC81" s="298" t="s">
        <v>34</v>
      </c>
      <c r="AD81" s="298"/>
      <c r="AE81" s="87"/>
      <c r="AF81" s="85"/>
      <c r="AG81" s="298"/>
      <c r="AH81" s="298"/>
      <c r="AI81" s="87"/>
      <c r="AJ81" s="85"/>
      <c r="AK81" s="298"/>
      <c r="AL81" s="298"/>
      <c r="AM81" s="87"/>
      <c r="AN81" s="85"/>
      <c r="AO81" s="298"/>
      <c r="AP81" s="298"/>
      <c r="AQ81" s="87"/>
      <c r="AR81" s="85"/>
      <c r="AS81" s="298"/>
      <c r="AT81" s="298"/>
      <c r="AU81" s="87"/>
      <c r="AV81" s="85"/>
      <c r="AW81" s="298"/>
      <c r="AX81" s="298"/>
      <c r="AY81" s="87"/>
      <c r="AZ81" s="85"/>
      <c r="BA81" s="298"/>
      <c r="BB81" s="298"/>
      <c r="BC81" s="91"/>
      <c r="BD81" s="87"/>
      <c r="BE81" s="85"/>
      <c r="BF81" s="298"/>
      <c r="BG81" s="298"/>
      <c r="BH81" s="87"/>
      <c r="BI81" s="85"/>
      <c r="BJ81" s="298"/>
      <c r="BK81" s="298"/>
      <c r="BL81" s="87"/>
      <c r="BM81" s="92">
        <f>COUNTIF(O81:AA81,"P")</f>
        <v>0</v>
      </c>
      <c r="BN81" s="93">
        <f>COUNTIF(AB81:AM81,"P")</f>
        <v>1</v>
      </c>
      <c r="BO81" s="93">
        <f>COUNTIF(AN81:AY81,"P")</f>
        <v>0</v>
      </c>
      <c r="BP81" s="93">
        <f>COUNTIF(AZ81:BL81,"P")</f>
        <v>0</v>
      </c>
      <c r="BQ81" s="93">
        <f t="shared" si="31"/>
        <v>1</v>
      </c>
      <c r="BR81" s="325" t="e">
        <f>+SUM(BM82)/(BM81)</f>
        <v>#DIV/0!</v>
      </c>
      <c r="BS81" s="325">
        <f>+SUM(BN82)/(BN81)</f>
        <v>0</v>
      </c>
      <c r="BT81" s="325" t="e">
        <f>+SUM(BO82)/(BO81)</f>
        <v>#DIV/0!</v>
      </c>
      <c r="BU81" s="325" t="e">
        <f>+SUM(BP82)/(BP81)</f>
        <v>#DIV/0!</v>
      </c>
      <c r="BV81" s="325">
        <f>+SUM(BQ82)/(BQ81)</f>
        <v>0</v>
      </c>
      <c r="BW81" s="56"/>
    </row>
    <row r="82" spans="1:75" s="73" customFormat="1" ht="30" customHeight="1" outlineLevel="1" thickBot="1" x14ac:dyDescent="0.3">
      <c r="A82" s="381"/>
      <c r="B82" s="384"/>
      <c r="C82" s="385"/>
      <c r="D82" s="405"/>
      <c r="E82" s="402"/>
      <c r="F82" s="401"/>
      <c r="G82" s="280" t="s">
        <v>35</v>
      </c>
      <c r="H82" s="357"/>
      <c r="I82" s="357"/>
      <c r="J82" s="357"/>
      <c r="K82" s="357"/>
      <c r="L82" s="357"/>
      <c r="M82" s="327"/>
      <c r="N82" s="328"/>
      <c r="O82" s="94"/>
      <c r="P82" s="95"/>
      <c r="Q82" s="95"/>
      <c r="R82" s="96"/>
      <c r="S82" s="94"/>
      <c r="T82" s="95"/>
      <c r="U82" s="95"/>
      <c r="V82" s="96"/>
      <c r="W82" s="94"/>
      <c r="X82" s="95"/>
      <c r="Y82" s="95"/>
      <c r="Z82" s="95"/>
      <c r="AA82" s="96"/>
      <c r="AB82" s="94"/>
      <c r="AC82" s="95"/>
      <c r="AD82" s="95"/>
      <c r="AE82" s="96"/>
      <c r="AF82" s="94"/>
      <c r="AG82" s="95"/>
      <c r="AH82" s="95"/>
      <c r="AI82" s="96"/>
      <c r="AJ82" s="94"/>
      <c r="AK82" s="95"/>
      <c r="AL82" s="95"/>
      <c r="AM82" s="96"/>
      <c r="AN82" s="94"/>
      <c r="AO82" s="95"/>
      <c r="AP82" s="95"/>
      <c r="AQ82" s="96"/>
      <c r="AR82" s="94"/>
      <c r="AS82" s="95"/>
      <c r="AT82" s="95"/>
      <c r="AU82" s="96"/>
      <c r="AV82" s="94"/>
      <c r="AW82" s="95"/>
      <c r="AX82" s="95"/>
      <c r="AY82" s="96"/>
      <c r="AZ82" s="94"/>
      <c r="BA82" s="95"/>
      <c r="BB82" s="95"/>
      <c r="BC82" s="119"/>
      <c r="BD82" s="96"/>
      <c r="BE82" s="94"/>
      <c r="BF82" s="95"/>
      <c r="BG82" s="95"/>
      <c r="BH82" s="96"/>
      <c r="BI82" s="94"/>
      <c r="BJ82" s="95"/>
      <c r="BK82" s="95"/>
      <c r="BL82" s="96"/>
      <c r="BM82" s="106">
        <f>COUNTIF(O82:AA82,"E")</f>
        <v>0</v>
      </c>
      <c r="BN82" s="107">
        <f>COUNTIF(AB82:AM82,"E")</f>
        <v>0</v>
      </c>
      <c r="BO82" s="107">
        <f>COUNTIF(AN82:AY82,"E")</f>
        <v>0</v>
      </c>
      <c r="BP82" s="107">
        <f>COUNTIF(AZ82:BL82,"E")</f>
        <v>0</v>
      </c>
      <c r="BQ82" s="108">
        <f t="shared" si="31"/>
        <v>0</v>
      </c>
      <c r="BR82" s="325"/>
      <c r="BS82" s="325"/>
      <c r="BT82" s="325"/>
      <c r="BU82" s="325"/>
      <c r="BV82" s="325"/>
      <c r="BW82" s="56"/>
    </row>
    <row r="83" spans="1:75" s="73" customFormat="1" ht="30" customHeight="1" thickBot="1" x14ac:dyDescent="0.3">
      <c r="A83" s="381"/>
      <c r="B83" s="386"/>
      <c r="C83" s="388"/>
      <c r="D83" s="389" t="s">
        <v>612</v>
      </c>
      <c r="E83" s="390"/>
      <c r="F83" s="393"/>
      <c r="G83" s="280" t="s">
        <v>34</v>
      </c>
      <c r="H83" s="357"/>
      <c r="I83" s="357"/>
      <c r="J83" s="357"/>
      <c r="K83" s="357"/>
      <c r="L83" s="357"/>
      <c r="M83" s="326" t="s">
        <v>343</v>
      </c>
      <c r="N83" s="328"/>
      <c r="O83" s="79">
        <f>COUNTIF(O85:O92,"P")</f>
        <v>0</v>
      </c>
      <c r="P83" s="80">
        <f t="shared" ref="P83:BL83" si="32">COUNTIF(P85:P92,"P")</f>
        <v>0</v>
      </c>
      <c r="Q83" s="80">
        <f t="shared" si="32"/>
        <v>1</v>
      </c>
      <c r="R83" s="81">
        <f t="shared" si="32"/>
        <v>0</v>
      </c>
      <c r="S83" s="79">
        <f t="shared" si="32"/>
        <v>0</v>
      </c>
      <c r="T83" s="80">
        <f t="shared" si="32"/>
        <v>1</v>
      </c>
      <c r="U83" s="80">
        <f t="shared" si="32"/>
        <v>0</v>
      </c>
      <c r="V83" s="81">
        <f t="shared" si="32"/>
        <v>0</v>
      </c>
      <c r="W83" s="79">
        <f t="shared" si="32"/>
        <v>0</v>
      </c>
      <c r="X83" s="80">
        <f t="shared" si="32"/>
        <v>1</v>
      </c>
      <c r="Y83" s="80">
        <f t="shared" si="32"/>
        <v>0</v>
      </c>
      <c r="Z83" s="80">
        <f t="shared" si="32"/>
        <v>0</v>
      </c>
      <c r="AA83" s="81"/>
      <c r="AB83" s="79">
        <f t="shared" si="32"/>
        <v>0</v>
      </c>
      <c r="AC83" s="80">
        <f t="shared" si="32"/>
        <v>1</v>
      </c>
      <c r="AD83" s="80">
        <f t="shared" si="32"/>
        <v>0</v>
      </c>
      <c r="AE83" s="81">
        <f t="shared" si="32"/>
        <v>0</v>
      </c>
      <c r="AF83" s="79">
        <f t="shared" si="32"/>
        <v>0</v>
      </c>
      <c r="AG83" s="80">
        <f t="shared" si="32"/>
        <v>1</v>
      </c>
      <c r="AH83" s="80">
        <f t="shared" si="32"/>
        <v>0</v>
      </c>
      <c r="AI83" s="81">
        <f t="shared" si="32"/>
        <v>0</v>
      </c>
      <c r="AJ83" s="79">
        <f t="shared" si="32"/>
        <v>0</v>
      </c>
      <c r="AK83" s="80">
        <f t="shared" si="32"/>
        <v>1</v>
      </c>
      <c r="AL83" s="80">
        <f t="shared" si="32"/>
        <v>0</v>
      </c>
      <c r="AM83" s="81">
        <f t="shared" si="32"/>
        <v>0</v>
      </c>
      <c r="AN83" s="79">
        <f t="shared" si="32"/>
        <v>0</v>
      </c>
      <c r="AO83" s="80">
        <f t="shared" si="32"/>
        <v>1</v>
      </c>
      <c r="AP83" s="80">
        <f t="shared" si="32"/>
        <v>0</v>
      </c>
      <c r="AQ83" s="81">
        <f t="shared" si="32"/>
        <v>0</v>
      </c>
      <c r="AR83" s="79">
        <f t="shared" si="32"/>
        <v>0</v>
      </c>
      <c r="AS83" s="80">
        <f t="shared" si="32"/>
        <v>1</v>
      </c>
      <c r="AT83" s="80">
        <f t="shared" si="32"/>
        <v>0</v>
      </c>
      <c r="AU83" s="81">
        <f t="shared" si="32"/>
        <v>0</v>
      </c>
      <c r="AV83" s="79">
        <f t="shared" si="32"/>
        <v>0</v>
      </c>
      <c r="AW83" s="80">
        <f t="shared" si="32"/>
        <v>1</v>
      </c>
      <c r="AX83" s="80">
        <f t="shared" si="32"/>
        <v>0</v>
      </c>
      <c r="AY83" s="81">
        <f t="shared" si="32"/>
        <v>0</v>
      </c>
      <c r="AZ83" s="79">
        <f t="shared" si="32"/>
        <v>0</v>
      </c>
      <c r="BA83" s="80">
        <f t="shared" si="32"/>
        <v>1</v>
      </c>
      <c r="BB83" s="80">
        <f t="shared" si="32"/>
        <v>0</v>
      </c>
      <c r="BC83" s="80">
        <f t="shared" si="32"/>
        <v>0</v>
      </c>
      <c r="BD83" s="81">
        <f t="shared" si="32"/>
        <v>0</v>
      </c>
      <c r="BE83" s="79">
        <f t="shared" si="32"/>
        <v>0</v>
      </c>
      <c r="BF83" s="80">
        <f t="shared" si="32"/>
        <v>1</v>
      </c>
      <c r="BG83" s="80">
        <f t="shared" si="32"/>
        <v>0</v>
      </c>
      <c r="BH83" s="81">
        <f t="shared" si="32"/>
        <v>0</v>
      </c>
      <c r="BI83" s="79">
        <f t="shared" si="32"/>
        <v>0</v>
      </c>
      <c r="BJ83" s="80">
        <f t="shared" si="32"/>
        <v>1</v>
      </c>
      <c r="BK83" s="80">
        <f t="shared" si="32"/>
        <v>0</v>
      </c>
      <c r="BL83" s="81">
        <f t="shared" si="32"/>
        <v>0</v>
      </c>
      <c r="BM83" s="346">
        <f>+SUM(BM86+BM88+BM90+BM92)/SUM(BM85+BM87+BM89+BM91)</f>
        <v>0</v>
      </c>
      <c r="BN83" s="346">
        <f>+SUM(BN86+BN88+BN90+BN92)/SUM(BN85+BN87+BN89+BN91)</f>
        <v>0</v>
      </c>
      <c r="BO83" s="346">
        <f>+SUM(BO86+BO88+BO90+BO92)/SUM(BO85+BO87+BO89+BO91)</f>
        <v>0</v>
      </c>
      <c r="BP83" s="346">
        <f>+SUM(BP86+BP88+BP90+BP92)/SUM(BP85+BP87+BP89+BP91)</f>
        <v>0</v>
      </c>
      <c r="BQ83" s="346">
        <f>+SUM(BQ86+BQ88+BQ90+BQ92)/SUM(BQ85+BQ87+BQ89+BQ91)</f>
        <v>0</v>
      </c>
      <c r="BR83" s="348"/>
      <c r="BS83" s="348"/>
      <c r="BT83" s="348"/>
      <c r="BU83" s="348"/>
      <c r="BV83" s="348"/>
      <c r="BW83" s="56"/>
    </row>
    <row r="84" spans="1:75" s="73" customFormat="1" ht="30" customHeight="1" x14ac:dyDescent="0.25">
      <c r="A84" s="381"/>
      <c r="B84" s="387"/>
      <c r="C84" s="388" t="s">
        <v>108</v>
      </c>
      <c r="D84" s="391"/>
      <c r="E84" s="392"/>
      <c r="F84" s="394"/>
      <c r="G84" s="280" t="s">
        <v>35</v>
      </c>
      <c r="H84" s="357"/>
      <c r="I84" s="357"/>
      <c r="J84" s="357"/>
      <c r="K84" s="357"/>
      <c r="L84" s="357"/>
      <c r="M84" s="327"/>
      <c r="N84" s="328"/>
      <c r="O84" s="82">
        <f>COUNTIF(O85:O92,"E")</f>
        <v>0</v>
      </c>
      <c r="P84" s="83">
        <f t="shared" ref="P84:BL84" si="33">COUNTIF(P85:P92,"E")</f>
        <v>0</v>
      </c>
      <c r="Q84" s="83">
        <f t="shared" si="33"/>
        <v>0</v>
      </c>
      <c r="R84" s="84">
        <f t="shared" si="33"/>
        <v>0</v>
      </c>
      <c r="S84" s="82">
        <f t="shared" si="33"/>
        <v>0</v>
      </c>
      <c r="T84" s="83">
        <f t="shared" si="33"/>
        <v>0</v>
      </c>
      <c r="U84" s="83">
        <f t="shared" si="33"/>
        <v>0</v>
      </c>
      <c r="V84" s="84">
        <f t="shared" si="33"/>
        <v>0</v>
      </c>
      <c r="W84" s="82">
        <f t="shared" si="33"/>
        <v>0</v>
      </c>
      <c r="X84" s="83">
        <f t="shared" si="33"/>
        <v>0</v>
      </c>
      <c r="Y84" s="83">
        <f t="shared" si="33"/>
        <v>0</v>
      </c>
      <c r="Z84" s="83">
        <f t="shared" si="33"/>
        <v>0</v>
      </c>
      <c r="AA84" s="84"/>
      <c r="AB84" s="82">
        <f t="shared" si="33"/>
        <v>0</v>
      </c>
      <c r="AC84" s="83">
        <f t="shared" si="33"/>
        <v>0</v>
      </c>
      <c r="AD84" s="83">
        <f t="shared" si="33"/>
        <v>0</v>
      </c>
      <c r="AE84" s="84">
        <f t="shared" si="33"/>
        <v>0</v>
      </c>
      <c r="AF84" s="82">
        <f t="shared" si="33"/>
        <v>0</v>
      </c>
      <c r="AG84" s="83">
        <f t="shared" si="33"/>
        <v>0</v>
      </c>
      <c r="AH84" s="83">
        <f t="shared" si="33"/>
        <v>0</v>
      </c>
      <c r="AI84" s="84">
        <f t="shared" si="33"/>
        <v>0</v>
      </c>
      <c r="AJ84" s="82">
        <f t="shared" si="33"/>
        <v>0</v>
      </c>
      <c r="AK84" s="83">
        <f t="shared" si="33"/>
        <v>0</v>
      </c>
      <c r="AL84" s="83">
        <f t="shared" si="33"/>
        <v>0</v>
      </c>
      <c r="AM84" s="84">
        <f t="shared" si="33"/>
        <v>0</v>
      </c>
      <c r="AN84" s="82">
        <f t="shared" si="33"/>
        <v>0</v>
      </c>
      <c r="AO84" s="83">
        <f t="shared" si="33"/>
        <v>0</v>
      </c>
      <c r="AP84" s="83">
        <f t="shared" si="33"/>
        <v>0</v>
      </c>
      <c r="AQ84" s="84">
        <f t="shared" si="33"/>
        <v>0</v>
      </c>
      <c r="AR84" s="82">
        <f t="shared" si="33"/>
        <v>0</v>
      </c>
      <c r="AS84" s="83">
        <f t="shared" si="33"/>
        <v>0</v>
      </c>
      <c r="AT84" s="83">
        <f t="shared" si="33"/>
        <v>0</v>
      </c>
      <c r="AU84" s="84">
        <f t="shared" si="33"/>
        <v>0</v>
      </c>
      <c r="AV84" s="82">
        <f t="shared" si="33"/>
        <v>0</v>
      </c>
      <c r="AW84" s="83">
        <f t="shared" si="33"/>
        <v>0</v>
      </c>
      <c r="AX84" s="83">
        <f t="shared" si="33"/>
        <v>0</v>
      </c>
      <c r="AY84" s="84">
        <f t="shared" si="33"/>
        <v>0</v>
      </c>
      <c r="AZ84" s="82">
        <f t="shared" si="33"/>
        <v>0</v>
      </c>
      <c r="BA84" s="83">
        <f t="shared" si="33"/>
        <v>0</v>
      </c>
      <c r="BB84" s="83">
        <f t="shared" si="33"/>
        <v>0</v>
      </c>
      <c r="BC84" s="83">
        <f t="shared" si="33"/>
        <v>0</v>
      </c>
      <c r="BD84" s="84">
        <f t="shared" si="33"/>
        <v>0</v>
      </c>
      <c r="BE84" s="82">
        <f t="shared" si="33"/>
        <v>0</v>
      </c>
      <c r="BF84" s="83">
        <f t="shared" si="33"/>
        <v>0</v>
      </c>
      <c r="BG84" s="83">
        <f t="shared" si="33"/>
        <v>0</v>
      </c>
      <c r="BH84" s="84">
        <f t="shared" si="33"/>
        <v>0</v>
      </c>
      <c r="BI84" s="82">
        <f t="shared" si="33"/>
        <v>0</v>
      </c>
      <c r="BJ84" s="83">
        <f t="shared" si="33"/>
        <v>0</v>
      </c>
      <c r="BK84" s="83">
        <f t="shared" si="33"/>
        <v>0</v>
      </c>
      <c r="BL84" s="84">
        <f t="shared" si="33"/>
        <v>0</v>
      </c>
      <c r="BM84" s="347"/>
      <c r="BN84" s="347"/>
      <c r="BO84" s="347"/>
      <c r="BP84" s="347"/>
      <c r="BQ84" s="347"/>
      <c r="BR84" s="349"/>
      <c r="BS84" s="349"/>
      <c r="BT84" s="349"/>
      <c r="BU84" s="349"/>
      <c r="BV84" s="349"/>
      <c r="BW84" s="56"/>
    </row>
    <row r="85" spans="1:75" s="73" customFormat="1" ht="30" customHeight="1" outlineLevel="1" x14ac:dyDescent="0.25">
      <c r="A85" s="381"/>
      <c r="B85" s="382"/>
      <c r="C85" s="385"/>
      <c r="D85" s="321" t="s">
        <v>354</v>
      </c>
      <c r="E85" s="322"/>
      <c r="F85" s="401" t="s">
        <v>320</v>
      </c>
      <c r="G85" s="280" t="s">
        <v>34</v>
      </c>
      <c r="H85" s="357"/>
      <c r="I85" s="357"/>
      <c r="J85" s="357"/>
      <c r="K85" s="357"/>
      <c r="L85" s="357"/>
      <c r="M85" s="326" t="s">
        <v>583</v>
      </c>
      <c r="N85" s="328"/>
      <c r="O85" s="85"/>
      <c r="P85" s="298"/>
      <c r="Q85" s="298"/>
      <c r="R85" s="87"/>
      <c r="S85" s="85"/>
      <c r="T85" s="298"/>
      <c r="U85" s="298"/>
      <c r="V85" s="87"/>
      <c r="W85" s="85"/>
      <c r="X85" s="298"/>
      <c r="Y85" s="298"/>
      <c r="Z85" s="298"/>
      <c r="AA85" s="87"/>
      <c r="AB85" s="85"/>
      <c r="AC85" s="298"/>
      <c r="AD85" s="298"/>
      <c r="AE85" s="87"/>
      <c r="AF85" s="85"/>
      <c r="AG85" s="298"/>
      <c r="AH85" s="298"/>
      <c r="AI85" s="87"/>
      <c r="AJ85" s="85"/>
      <c r="AK85" s="298"/>
      <c r="AL85" s="298"/>
      <c r="AM85" s="87"/>
      <c r="AN85" s="85"/>
      <c r="AO85" s="298"/>
      <c r="AP85" s="298"/>
      <c r="AQ85" s="87"/>
      <c r="AR85" s="85"/>
      <c r="AS85" s="298"/>
      <c r="AT85" s="298"/>
      <c r="AU85" s="87"/>
      <c r="AV85" s="85"/>
      <c r="AW85" s="298"/>
      <c r="AX85" s="298"/>
      <c r="AY85" s="87"/>
      <c r="AZ85" s="85"/>
      <c r="BA85" s="298"/>
      <c r="BB85" s="298"/>
      <c r="BC85" s="91"/>
      <c r="BD85" s="87"/>
      <c r="BE85" s="85"/>
      <c r="BF85" s="298"/>
      <c r="BG85" s="298"/>
      <c r="BH85" s="87"/>
      <c r="BI85" s="85"/>
      <c r="BJ85" s="298"/>
      <c r="BK85" s="298"/>
      <c r="BL85" s="87"/>
      <c r="BM85" s="92">
        <f>COUNTIF(O85:AA85,"P")</f>
        <v>0</v>
      </c>
      <c r="BN85" s="93">
        <f>COUNTIF(AB85:AM85,"P")</f>
        <v>0</v>
      </c>
      <c r="BO85" s="93">
        <f>COUNTIF(AN85:AY85,"P")</f>
        <v>0</v>
      </c>
      <c r="BP85" s="93">
        <f>COUNTIF(AZ85:BL85,"P")</f>
        <v>0</v>
      </c>
      <c r="BQ85" s="93">
        <f>SUM(BM85:BP85)</f>
        <v>0</v>
      </c>
      <c r="BR85" s="325" t="e">
        <f>+SUM(BM86)/(BM85)</f>
        <v>#DIV/0!</v>
      </c>
      <c r="BS85" s="325" t="e">
        <f>+SUM(BN86)/(BN85)</f>
        <v>#DIV/0!</v>
      </c>
      <c r="BT85" s="325" t="e">
        <f>+SUM(BO86)/(BO85)</f>
        <v>#DIV/0!</v>
      </c>
      <c r="BU85" s="325" t="e">
        <f>+SUM(BP86)/(BP85)</f>
        <v>#DIV/0!</v>
      </c>
      <c r="BV85" s="325" t="e">
        <f>+SUM(BQ86)/(BQ85)</f>
        <v>#DIV/0!</v>
      </c>
      <c r="BW85" s="56"/>
    </row>
    <row r="86" spans="1:75" s="73" customFormat="1" ht="30" customHeight="1" outlineLevel="1" x14ac:dyDescent="0.25">
      <c r="A86" s="381"/>
      <c r="B86" s="383"/>
      <c r="C86" s="385"/>
      <c r="D86" s="412"/>
      <c r="E86" s="517"/>
      <c r="F86" s="401"/>
      <c r="G86" s="280" t="s">
        <v>35</v>
      </c>
      <c r="H86" s="357"/>
      <c r="I86" s="357"/>
      <c r="J86" s="357"/>
      <c r="K86" s="357"/>
      <c r="L86" s="357"/>
      <c r="M86" s="327"/>
      <c r="N86" s="328"/>
      <c r="O86" s="94"/>
      <c r="P86" s="95"/>
      <c r="Q86" s="95"/>
      <c r="R86" s="96"/>
      <c r="S86" s="94"/>
      <c r="T86" s="95"/>
      <c r="U86" s="95"/>
      <c r="V86" s="96"/>
      <c r="W86" s="94"/>
      <c r="X86" s="95"/>
      <c r="Y86" s="95"/>
      <c r="Z86" s="95"/>
      <c r="AA86" s="96"/>
      <c r="AB86" s="94"/>
      <c r="AC86" s="95"/>
      <c r="AD86" s="95"/>
      <c r="AE86" s="96"/>
      <c r="AF86" s="94"/>
      <c r="AG86" s="95"/>
      <c r="AH86" s="95"/>
      <c r="AI86" s="96"/>
      <c r="AJ86" s="94"/>
      <c r="AK86" s="95"/>
      <c r="AL86" s="95"/>
      <c r="AM86" s="96"/>
      <c r="AN86" s="94"/>
      <c r="AO86" s="95"/>
      <c r="AP86" s="95"/>
      <c r="AQ86" s="96"/>
      <c r="AR86" s="94"/>
      <c r="AS86" s="95"/>
      <c r="AT86" s="95"/>
      <c r="AU86" s="96"/>
      <c r="AV86" s="94"/>
      <c r="AW86" s="95"/>
      <c r="AX86" s="95"/>
      <c r="AY86" s="96"/>
      <c r="AZ86" s="94"/>
      <c r="BA86" s="95"/>
      <c r="BB86" s="95"/>
      <c r="BC86" s="119"/>
      <c r="BD86" s="96"/>
      <c r="BE86" s="94"/>
      <c r="BF86" s="95"/>
      <c r="BG86" s="95"/>
      <c r="BH86" s="96"/>
      <c r="BI86" s="94"/>
      <c r="BJ86" s="95"/>
      <c r="BK86" s="95"/>
      <c r="BL86" s="96"/>
      <c r="BM86" s="106">
        <f>COUNTIF(O86:AA86,"E")</f>
        <v>0</v>
      </c>
      <c r="BN86" s="107">
        <f>COUNTIF(AB86:AM86,"E")</f>
        <v>0</v>
      </c>
      <c r="BO86" s="107">
        <f>COUNTIF(AN86:AY86,"E")</f>
        <v>0</v>
      </c>
      <c r="BP86" s="107">
        <f>COUNTIF(AZ86:BL86,"E")</f>
        <v>0</v>
      </c>
      <c r="BQ86" s="108">
        <f>SUM(BM86:BP86)</f>
        <v>0</v>
      </c>
      <c r="BR86" s="325"/>
      <c r="BS86" s="325"/>
      <c r="BT86" s="325"/>
      <c r="BU86" s="325"/>
      <c r="BV86" s="325"/>
      <c r="BW86" s="56"/>
    </row>
    <row r="87" spans="1:75" s="73" customFormat="1" ht="30" customHeight="1" outlineLevel="1" x14ac:dyDescent="0.25">
      <c r="A87" s="381"/>
      <c r="B87" s="383"/>
      <c r="C87" s="385"/>
      <c r="D87" s="321" t="s">
        <v>585</v>
      </c>
      <c r="E87" s="322"/>
      <c r="F87" s="401" t="s">
        <v>320</v>
      </c>
      <c r="G87" s="280" t="s">
        <v>34</v>
      </c>
      <c r="H87" s="357"/>
      <c r="I87" s="357"/>
      <c r="J87" s="357"/>
      <c r="K87" s="357"/>
      <c r="L87" s="357"/>
      <c r="N87" s="326" t="s">
        <v>584</v>
      </c>
      <c r="O87" s="85"/>
      <c r="P87" s="298"/>
      <c r="Q87" s="298"/>
      <c r="R87" s="87"/>
      <c r="S87" s="85"/>
      <c r="T87" s="298"/>
      <c r="U87" s="298"/>
      <c r="V87" s="87"/>
      <c r="W87" s="85"/>
      <c r="X87" s="298"/>
      <c r="Y87" s="298"/>
      <c r="Z87" s="298"/>
      <c r="AA87" s="87"/>
      <c r="AB87" s="85"/>
      <c r="AC87" s="298"/>
      <c r="AD87" s="298"/>
      <c r="AE87" s="87"/>
      <c r="AF87" s="85"/>
      <c r="AG87" s="298"/>
      <c r="AH87" s="298"/>
      <c r="AI87" s="87"/>
      <c r="AJ87" s="85"/>
      <c r="AK87" s="298"/>
      <c r="AL87" s="298"/>
      <c r="AM87" s="87"/>
      <c r="AN87" s="85"/>
      <c r="AO87" s="298"/>
      <c r="AP87" s="298"/>
      <c r="AQ87" s="87"/>
      <c r="AR87" s="85"/>
      <c r="AS87" s="298"/>
      <c r="AT87" s="298"/>
      <c r="AU87" s="87"/>
      <c r="AV87" s="85"/>
      <c r="AW87" s="298"/>
      <c r="AX87" s="298"/>
      <c r="AY87" s="87"/>
      <c r="AZ87" s="85"/>
      <c r="BA87" s="298"/>
      <c r="BB87" s="298"/>
      <c r="BC87" s="91"/>
      <c r="BD87" s="87"/>
      <c r="BE87" s="85"/>
      <c r="BF87" s="298"/>
      <c r="BG87" s="298"/>
      <c r="BH87" s="87"/>
      <c r="BI87" s="85"/>
      <c r="BJ87" s="298"/>
      <c r="BK87" s="298"/>
      <c r="BL87" s="87"/>
      <c r="BM87" s="92">
        <f>COUNTIF(O87:AA87,"P")</f>
        <v>0</v>
      </c>
      <c r="BN87" s="93">
        <f>COUNTIF(AB87:AM87,"P")</f>
        <v>0</v>
      </c>
      <c r="BO87" s="93">
        <f>COUNTIF(AN87:AY87,"P")</f>
        <v>0</v>
      </c>
      <c r="BP87" s="93">
        <f>COUNTIF(AZ87:BL87,"P")</f>
        <v>0</v>
      </c>
      <c r="BQ87" s="93">
        <f t="shared" ref="BQ87:BQ92" si="34">SUM(BM87:BP87)</f>
        <v>0</v>
      </c>
      <c r="BR87" s="325" t="e">
        <f>+SUM(BM88)/(BM87)</f>
        <v>#DIV/0!</v>
      </c>
      <c r="BS87" s="325" t="e">
        <f>+SUM(BN88)/(BN87)</f>
        <v>#DIV/0!</v>
      </c>
      <c r="BT87" s="325" t="e">
        <f>+SUM(BO88)/(BO87)</f>
        <v>#DIV/0!</v>
      </c>
      <c r="BU87" s="325" t="e">
        <f>+SUM(BP88)/(BP87)</f>
        <v>#DIV/0!</v>
      </c>
      <c r="BV87" s="325" t="e">
        <f>+SUM(BQ88)/(BQ87)</f>
        <v>#DIV/0!</v>
      </c>
      <c r="BW87" s="56"/>
    </row>
    <row r="88" spans="1:75" s="73" customFormat="1" ht="30" customHeight="1" outlineLevel="1" x14ac:dyDescent="0.25">
      <c r="A88" s="381"/>
      <c r="B88" s="383"/>
      <c r="C88" s="385"/>
      <c r="D88" s="412"/>
      <c r="E88" s="517"/>
      <c r="F88" s="401"/>
      <c r="G88" s="280" t="s">
        <v>35</v>
      </c>
      <c r="H88" s="357"/>
      <c r="I88" s="357"/>
      <c r="J88" s="357"/>
      <c r="K88" s="357"/>
      <c r="L88" s="357"/>
      <c r="M88" s="73" t="s">
        <v>336</v>
      </c>
      <c r="N88" s="327"/>
      <c r="O88" s="94"/>
      <c r="P88" s="95"/>
      <c r="Q88" s="95"/>
      <c r="R88" s="96"/>
      <c r="S88" s="94"/>
      <c r="T88" s="95"/>
      <c r="U88" s="95"/>
      <c r="V88" s="96"/>
      <c r="W88" s="94"/>
      <c r="X88" s="95"/>
      <c r="Y88" s="95"/>
      <c r="Z88" s="95"/>
      <c r="AA88" s="96"/>
      <c r="AB88" s="94"/>
      <c r="AC88" s="95"/>
      <c r="AD88" s="95"/>
      <c r="AE88" s="96"/>
      <c r="AF88" s="94"/>
      <c r="AG88" s="95"/>
      <c r="AH88" s="95"/>
      <c r="AI88" s="96"/>
      <c r="AJ88" s="94"/>
      <c r="AK88" s="95"/>
      <c r="AL88" s="95"/>
      <c r="AM88" s="96"/>
      <c r="AN88" s="94"/>
      <c r="AO88" s="95"/>
      <c r="AP88" s="95"/>
      <c r="AQ88" s="96"/>
      <c r="AR88" s="94"/>
      <c r="AS88" s="95"/>
      <c r="AT88" s="95"/>
      <c r="AU88" s="96"/>
      <c r="AV88" s="94"/>
      <c r="AW88" s="95"/>
      <c r="AX88" s="95"/>
      <c r="AY88" s="96"/>
      <c r="AZ88" s="94"/>
      <c r="BA88" s="95"/>
      <c r="BB88" s="95"/>
      <c r="BC88" s="119"/>
      <c r="BD88" s="96"/>
      <c r="BE88" s="94"/>
      <c r="BF88" s="95"/>
      <c r="BG88" s="95"/>
      <c r="BH88" s="96"/>
      <c r="BI88" s="94"/>
      <c r="BJ88" s="95"/>
      <c r="BK88" s="95"/>
      <c r="BL88" s="96"/>
      <c r="BM88" s="106">
        <f>COUNTIF(O88:AA88,"E")</f>
        <v>0</v>
      </c>
      <c r="BN88" s="107">
        <f>COUNTIF(AB88:AM88,"E")</f>
        <v>0</v>
      </c>
      <c r="BO88" s="107">
        <f>COUNTIF(AN88:AY88,"E")</f>
        <v>0</v>
      </c>
      <c r="BP88" s="107">
        <f>COUNTIF(AZ88:BL88,"E")</f>
        <v>0</v>
      </c>
      <c r="BQ88" s="108">
        <f t="shared" si="34"/>
        <v>0</v>
      </c>
      <c r="BR88" s="325"/>
      <c r="BS88" s="325"/>
      <c r="BT88" s="325"/>
      <c r="BU88" s="325"/>
      <c r="BV88" s="325"/>
      <c r="BW88" s="56"/>
    </row>
    <row r="89" spans="1:75" s="73" customFormat="1" ht="30" customHeight="1" outlineLevel="1" x14ac:dyDescent="0.25">
      <c r="A89" s="381"/>
      <c r="B89" s="383"/>
      <c r="C89" s="385"/>
      <c r="D89" s="321" t="s">
        <v>582</v>
      </c>
      <c r="E89" s="322"/>
      <c r="F89" s="401" t="s">
        <v>320</v>
      </c>
      <c r="G89" s="280" t="s">
        <v>34</v>
      </c>
      <c r="H89" s="331" t="s">
        <v>81</v>
      </c>
      <c r="I89" s="357"/>
      <c r="J89" s="357"/>
      <c r="K89" s="357"/>
      <c r="L89" s="357" t="s">
        <v>81</v>
      </c>
      <c r="M89" s="326" t="s">
        <v>343</v>
      </c>
      <c r="N89" s="328" t="s">
        <v>584</v>
      </c>
      <c r="O89" s="85"/>
      <c r="P89" s="298"/>
      <c r="Q89" s="298" t="s">
        <v>34</v>
      </c>
      <c r="R89" s="87"/>
      <c r="S89" s="85"/>
      <c r="T89" s="298" t="s">
        <v>34</v>
      </c>
      <c r="U89" s="298"/>
      <c r="V89" s="87"/>
      <c r="W89" s="85"/>
      <c r="X89" s="298" t="s">
        <v>34</v>
      </c>
      <c r="Y89" s="298"/>
      <c r="Z89" s="298"/>
      <c r="AA89" s="87"/>
      <c r="AB89" s="85"/>
      <c r="AC89" s="298" t="s">
        <v>34</v>
      </c>
      <c r="AD89" s="298"/>
      <c r="AE89" s="87"/>
      <c r="AF89" s="85"/>
      <c r="AG89" s="298" t="s">
        <v>34</v>
      </c>
      <c r="AH89" s="298"/>
      <c r="AI89" s="87"/>
      <c r="AJ89" s="85"/>
      <c r="AK89" s="298" t="s">
        <v>34</v>
      </c>
      <c r="AL89" s="298"/>
      <c r="AM89" s="87"/>
      <c r="AN89" s="85"/>
      <c r="AO89" s="298" t="s">
        <v>34</v>
      </c>
      <c r="AP89" s="298"/>
      <c r="AQ89" s="87"/>
      <c r="AR89" s="85"/>
      <c r="AS89" s="298" t="s">
        <v>34</v>
      </c>
      <c r="AT89" s="298"/>
      <c r="AU89" s="87"/>
      <c r="AV89" s="85"/>
      <c r="AW89" s="298" t="s">
        <v>34</v>
      </c>
      <c r="AX89" s="298"/>
      <c r="AY89" s="87"/>
      <c r="AZ89" s="85"/>
      <c r="BA89" s="298" t="s">
        <v>34</v>
      </c>
      <c r="BB89" s="298"/>
      <c r="BC89" s="91"/>
      <c r="BD89" s="87"/>
      <c r="BE89" s="85"/>
      <c r="BF89" s="298" t="s">
        <v>34</v>
      </c>
      <c r="BG89" s="298"/>
      <c r="BH89" s="87"/>
      <c r="BI89" s="85"/>
      <c r="BJ89" s="298" t="s">
        <v>34</v>
      </c>
      <c r="BK89" s="298"/>
      <c r="BL89" s="87"/>
      <c r="BM89" s="92">
        <f>COUNTIF(O89:AA89,"P")</f>
        <v>3</v>
      </c>
      <c r="BN89" s="93">
        <f>COUNTIF(AB89:AM89,"P")</f>
        <v>3</v>
      </c>
      <c r="BO89" s="93">
        <f>COUNTIF(AN89:AY89,"P")</f>
        <v>3</v>
      </c>
      <c r="BP89" s="93">
        <f>COUNTIF(AZ89:BL89,"P")</f>
        <v>3</v>
      </c>
      <c r="BQ89" s="93">
        <f t="shared" si="34"/>
        <v>12</v>
      </c>
      <c r="BR89" s="325">
        <f>+SUM(BM90)/(BM89)</f>
        <v>0</v>
      </c>
      <c r="BS89" s="325">
        <f>+SUM(BN90)/(BN89)</f>
        <v>0</v>
      </c>
      <c r="BT89" s="325">
        <f>+SUM(BO90)/(BO89)</f>
        <v>0</v>
      </c>
      <c r="BU89" s="325">
        <f>+SUM(BP90)/(BP89)</f>
        <v>0</v>
      </c>
      <c r="BV89" s="325">
        <f>+SUM(BQ90)/(BQ89)</f>
        <v>0</v>
      </c>
      <c r="BW89" s="56"/>
    </row>
    <row r="90" spans="1:75" s="73" customFormat="1" ht="30" customHeight="1" outlineLevel="1" x14ac:dyDescent="0.25">
      <c r="A90" s="381"/>
      <c r="B90" s="383"/>
      <c r="C90" s="385"/>
      <c r="D90" s="412"/>
      <c r="E90" s="517"/>
      <c r="F90" s="401"/>
      <c r="G90" s="280" t="s">
        <v>35</v>
      </c>
      <c r="H90" s="345"/>
      <c r="I90" s="357"/>
      <c r="J90" s="357"/>
      <c r="K90" s="357"/>
      <c r="L90" s="357"/>
      <c r="M90" s="327"/>
      <c r="N90" s="328"/>
      <c r="O90" s="94"/>
      <c r="P90" s="95"/>
      <c r="Q90" s="95"/>
      <c r="R90" s="96"/>
      <c r="S90" s="94"/>
      <c r="T90" s="95"/>
      <c r="U90" s="95"/>
      <c r="V90" s="96"/>
      <c r="W90" s="94"/>
      <c r="X90" s="95"/>
      <c r="Y90" s="95"/>
      <c r="Z90" s="95"/>
      <c r="AA90" s="96"/>
      <c r="AB90" s="94"/>
      <c r="AC90" s="95"/>
      <c r="AD90" s="95"/>
      <c r="AE90" s="96"/>
      <c r="AF90" s="94"/>
      <c r="AG90" s="95"/>
      <c r="AH90" s="95"/>
      <c r="AI90" s="96"/>
      <c r="AJ90" s="94"/>
      <c r="AK90" s="95"/>
      <c r="AL90" s="95"/>
      <c r="AM90" s="96"/>
      <c r="AN90" s="94"/>
      <c r="AO90" s="95"/>
      <c r="AP90" s="95"/>
      <c r="AQ90" s="96"/>
      <c r="AR90" s="94"/>
      <c r="AS90" s="95"/>
      <c r="AT90" s="95"/>
      <c r="AU90" s="96"/>
      <c r="AV90" s="94"/>
      <c r="AW90" s="95"/>
      <c r="AX90" s="95"/>
      <c r="AY90" s="96"/>
      <c r="AZ90" s="94"/>
      <c r="BA90" s="95"/>
      <c r="BB90" s="95"/>
      <c r="BC90" s="119"/>
      <c r="BD90" s="96"/>
      <c r="BE90" s="94"/>
      <c r="BF90" s="95"/>
      <c r="BG90" s="95"/>
      <c r="BH90" s="96"/>
      <c r="BI90" s="94"/>
      <c r="BJ90" s="95"/>
      <c r="BK90" s="95"/>
      <c r="BL90" s="96"/>
      <c r="BM90" s="106">
        <f>COUNTIF(O90:AA90,"E")</f>
        <v>0</v>
      </c>
      <c r="BN90" s="107">
        <f>COUNTIF(AB90:AM90,"E")</f>
        <v>0</v>
      </c>
      <c r="BO90" s="107">
        <f>COUNTIF(AN90:AY90,"E")</f>
        <v>0</v>
      </c>
      <c r="BP90" s="107">
        <f>COUNTIF(AZ90:BL90,"E")</f>
        <v>0</v>
      </c>
      <c r="BQ90" s="108">
        <f t="shared" si="34"/>
        <v>0</v>
      </c>
      <c r="BR90" s="325"/>
      <c r="BS90" s="325"/>
      <c r="BT90" s="325"/>
      <c r="BU90" s="325"/>
      <c r="BV90" s="325"/>
      <c r="BW90" s="56"/>
    </row>
    <row r="91" spans="1:75" s="73" customFormat="1" ht="30" customHeight="1" outlineLevel="1" x14ac:dyDescent="0.25">
      <c r="A91" s="381"/>
      <c r="B91" s="383"/>
      <c r="C91" s="385"/>
      <c r="D91" s="716"/>
      <c r="E91" s="717"/>
      <c r="F91" s="401"/>
      <c r="G91" s="280" t="s">
        <v>34</v>
      </c>
      <c r="H91" s="357"/>
      <c r="I91" s="357"/>
      <c r="J91" s="357"/>
      <c r="K91" s="357"/>
      <c r="L91" s="357"/>
      <c r="M91" s="326"/>
      <c r="N91" s="328"/>
      <c r="O91" s="85"/>
      <c r="P91" s="298"/>
      <c r="Q91" s="298"/>
      <c r="R91" s="87"/>
      <c r="S91" s="85"/>
      <c r="T91" s="298"/>
      <c r="U91" s="298"/>
      <c r="V91" s="87"/>
      <c r="W91" s="85"/>
      <c r="X91" s="298"/>
      <c r="Y91" s="298"/>
      <c r="Z91" s="298"/>
      <c r="AA91" s="87"/>
      <c r="AB91" s="85"/>
      <c r="AC91" s="298"/>
      <c r="AD91" s="298"/>
      <c r="AE91" s="87"/>
      <c r="AF91" s="85"/>
      <c r="AG91" s="298"/>
      <c r="AH91" s="298"/>
      <c r="AI91" s="87"/>
      <c r="AJ91" s="85"/>
      <c r="AK91" s="298"/>
      <c r="AL91" s="298"/>
      <c r="AM91" s="87"/>
      <c r="AN91" s="85"/>
      <c r="AO91" s="298"/>
      <c r="AP91" s="298"/>
      <c r="AQ91" s="87"/>
      <c r="AR91" s="85"/>
      <c r="AS91" s="298"/>
      <c r="AT91" s="298"/>
      <c r="AU91" s="87"/>
      <c r="AV91" s="85"/>
      <c r="AW91" s="298"/>
      <c r="AX91" s="298"/>
      <c r="AY91" s="87"/>
      <c r="AZ91" s="85"/>
      <c r="BA91" s="298"/>
      <c r="BB91" s="298"/>
      <c r="BC91" s="91"/>
      <c r="BD91" s="87"/>
      <c r="BE91" s="85"/>
      <c r="BF91" s="298"/>
      <c r="BG91" s="298"/>
      <c r="BH91" s="87"/>
      <c r="BI91" s="85"/>
      <c r="BJ91" s="298"/>
      <c r="BK91" s="298"/>
      <c r="BL91" s="87"/>
      <c r="BM91" s="92">
        <f>COUNTIF(O91:AA91,"P")</f>
        <v>0</v>
      </c>
      <c r="BN91" s="93">
        <f>COUNTIF(AB91:AM91,"P")</f>
        <v>0</v>
      </c>
      <c r="BO91" s="93">
        <f>COUNTIF(AN91:AY91,"P")</f>
        <v>0</v>
      </c>
      <c r="BP91" s="93">
        <f>COUNTIF(AZ91:BL91,"P")</f>
        <v>0</v>
      </c>
      <c r="BQ91" s="93">
        <f t="shared" si="34"/>
        <v>0</v>
      </c>
      <c r="BR91" s="325" t="e">
        <f>+SUM(BM92)/(BM91)</f>
        <v>#DIV/0!</v>
      </c>
      <c r="BS91" s="325" t="e">
        <f>+SUM(BN92)/(BN91)</f>
        <v>#DIV/0!</v>
      </c>
      <c r="BT91" s="325" t="e">
        <f>+SUM(BO92)/(BO91)</f>
        <v>#DIV/0!</v>
      </c>
      <c r="BU91" s="325" t="e">
        <f>+SUM(BP92)/(BP91)</f>
        <v>#DIV/0!</v>
      </c>
      <c r="BV91" s="325" t="e">
        <f>+SUM(BQ92)/(BQ91)</f>
        <v>#DIV/0!</v>
      </c>
      <c r="BW91" s="56"/>
    </row>
    <row r="92" spans="1:75" s="73" customFormat="1" ht="30" customHeight="1" outlineLevel="1" x14ac:dyDescent="0.25">
      <c r="A92" s="381"/>
      <c r="B92" s="384"/>
      <c r="C92" s="385"/>
      <c r="D92" s="718"/>
      <c r="E92" s="719"/>
      <c r="F92" s="401"/>
      <c r="G92" s="280" t="s">
        <v>35</v>
      </c>
      <c r="H92" s="357"/>
      <c r="I92" s="357"/>
      <c r="J92" s="357"/>
      <c r="K92" s="357"/>
      <c r="L92" s="357"/>
      <c r="M92" s="327"/>
      <c r="N92" s="328"/>
      <c r="O92" s="94"/>
      <c r="P92" s="95"/>
      <c r="Q92" s="95"/>
      <c r="R92" s="96"/>
      <c r="S92" s="94"/>
      <c r="T92" s="95"/>
      <c r="U92" s="95"/>
      <c r="V92" s="96"/>
      <c r="W92" s="94"/>
      <c r="X92" s="95"/>
      <c r="Y92" s="95"/>
      <c r="Z92" s="95"/>
      <c r="AA92" s="96"/>
      <c r="AB92" s="94"/>
      <c r="AC92" s="95"/>
      <c r="AD92" s="95"/>
      <c r="AE92" s="96"/>
      <c r="AF92" s="94"/>
      <c r="AG92" s="95"/>
      <c r="AH92" s="95"/>
      <c r="AI92" s="96"/>
      <c r="AJ92" s="94"/>
      <c r="AK92" s="95"/>
      <c r="AL92" s="95"/>
      <c r="AM92" s="96"/>
      <c r="AN92" s="94"/>
      <c r="AO92" s="95"/>
      <c r="AP92" s="95"/>
      <c r="AQ92" s="96"/>
      <c r="AR92" s="94"/>
      <c r="AS92" s="95"/>
      <c r="AT92" s="95"/>
      <c r="AU92" s="96"/>
      <c r="AV92" s="94"/>
      <c r="AW92" s="95"/>
      <c r="AX92" s="95"/>
      <c r="AY92" s="96"/>
      <c r="AZ92" s="94"/>
      <c r="BA92" s="95"/>
      <c r="BB92" s="95"/>
      <c r="BC92" s="119"/>
      <c r="BD92" s="96"/>
      <c r="BE92" s="94"/>
      <c r="BF92" s="95"/>
      <c r="BG92" s="95"/>
      <c r="BH92" s="96"/>
      <c r="BI92" s="94"/>
      <c r="BJ92" s="95"/>
      <c r="BK92" s="95"/>
      <c r="BL92" s="96"/>
      <c r="BM92" s="106">
        <f>COUNTIF(O92:AA92,"E")</f>
        <v>0</v>
      </c>
      <c r="BN92" s="107">
        <f>COUNTIF(AB92:AM92,"E")</f>
        <v>0</v>
      </c>
      <c r="BO92" s="107">
        <f>COUNTIF(AN92:AY92,"E")</f>
        <v>0</v>
      </c>
      <c r="BP92" s="107">
        <f>COUNTIF(AZ92:BL92,"E")</f>
        <v>0</v>
      </c>
      <c r="BQ92" s="108">
        <f t="shared" si="34"/>
        <v>0</v>
      </c>
      <c r="BR92" s="325"/>
      <c r="BS92" s="325"/>
      <c r="BT92" s="325"/>
      <c r="BU92" s="325"/>
      <c r="BV92" s="325"/>
      <c r="BW92" s="56"/>
    </row>
    <row r="93" spans="1:75" s="73" customFormat="1" ht="30" customHeight="1" thickBot="1" x14ac:dyDescent="0.3">
      <c r="A93" s="381"/>
      <c r="B93" s="386"/>
      <c r="C93" s="388"/>
      <c r="D93" s="389" t="s">
        <v>613</v>
      </c>
      <c r="E93" s="390"/>
      <c r="F93" s="393"/>
      <c r="G93" s="280" t="s">
        <v>34</v>
      </c>
      <c r="H93" s="357"/>
      <c r="I93" s="357"/>
      <c r="J93" s="357"/>
      <c r="K93" s="357"/>
      <c r="L93" s="357"/>
      <c r="M93" s="326" t="s">
        <v>342</v>
      </c>
      <c r="N93" s="328"/>
      <c r="O93" s="79">
        <f>COUNTIF(O95:O102,"P")</f>
        <v>0</v>
      </c>
      <c r="P93" s="80">
        <f t="shared" ref="P93:BL93" si="35">COUNTIF(P95:P102,"P")</f>
        <v>0</v>
      </c>
      <c r="Q93" s="80">
        <f t="shared" si="35"/>
        <v>0</v>
      </c>
      <c r="R93" s="81">
        <f t="shared" si="35"/>
        <v>0</v>
      </c>
      <c r="S93" s="79">
        <f t="shared" si="35"/>
        <v>1</v>
      </c>
      <c r="T93" s="80">
        <f t="shared" si="35"/>
        <v>1</v>
      </c>
      <c r="U93" s="80">
        <f t="shared" si="35"/>
        <v>1</v>
      </c>
      <c r="V93" s="81">
        <f t="shared" si="35"/>
        <v>1</v>
      </c>
      <c r="W93" s="79">
        <f t="shared" si="35"/>
        <v>0</v>
      </c>
      <c r="X93" s="80">
        <f t="shared" si="35"/>
        <v>0</v>
      </c>
      <c r="Y93" s="80">
        <f t="shared" si="35"/>
        <v>0</v>
      </c>
      <c r="Z93" s="80">
        <f t="shared" si="35"/>
        <v>0</v>
      </c>
      <c r="AA93" s="81"/>
      <c r="AB93" s="79">
        <f t="shared" si="35"/>
        <v>0</v>
      </c>
      <c r="AC93" s="80">
        <f t="shared" si="35"/>
        <v>0</v>
      </c>
      <c r="AD93" s="80">
        <f t="shared" si="35"/>
        <v>0</v>
      </c>
      <c r="AE93" s="81">
        <f t="shared" si="35"/>
        <v>0</v>
      </c>
      <c r="AF93" s="79">
        <f t="shared" si="35"/>
        <v>0</v>
      </c>
      <c r="AG93" s="80">
        <f t="shared" si="35"/>
        <v>0</v>
      </c>
      <c r="AH93" s="80">
        <f t="shared" si="35"/>
        <v>0</v>
      </c>
      <c r="AI93" s="81">
        <f t="shared" si="35"/>
        <v>0</v>
      </c>
      <c r="AJ93" s="79">
        <f t="shared" si="35"/>
        <v>0</v>
      </c>
      <c r="AK93" s="80">
        <f t="shared" si="35"/>
        <v>0</v>
      </c>
      <c r="AL93" s="80">
        <f t="shared" si="35"/>
        <v>0</v>
      </c>
      <c r="AM93" s="81">
        <f t="shared" si="35"/>
        <v>0</v>
      </c>
      <c r="AN93" s="79">
        <f t="shared" si="35"/>
        <v>0</v>
      </c>
      <c r="AO93" s="80">
        <f t="shared" si="35"/>
        <v>0</v>
      </c>
      <c r="AP93" s="80">
        <f t="shared" si="35"/>
        <v>0</v>
      </c>
      <c r="AQ93" s="81">
        <f t="shared" si="35"/>
        <v>0</v>
      </c>
      <c r="AR93" s="79">
        <f t="shared" si="35"/>
        <v>0</v>
      </c>
      <c r="AS93" s="80">
        <f t="shared" si="35"/>
        <v>0</v>
      </c>
      <c r="AT93" s="80">
        <f t="shared" si="35"/>
        <v>0</v>
      </c>
      <c r="AU93" s="81">
        <f t="shared" si="35"/>
        <v>0</v>
      </c>
      <c r="AV93" s="79">
        <f t="shared" si="35"/>
        <v>0</v>
      </c>
      <c r="AW93" s="80">
        <f t="shared" si="35"/>
        <v>0</v>
      </c>
      <c r="AX93" s="80">
        <f t="shared" si="35"/>
        <v>0</v>
      </c>
      <c r="AY93" s="81">
        <f t="shared" si="35"/>
        <v>0</v>
      </c>
      <c r="AZ93" s="79">
        <f t="shared" si="35"/>
        <v>0</v>
      </c>
      <c r="BA93" s="80">
        <f t="shared" si="35"/>
        <v>0</v>
      </c>
      <c r="BB93" s="80">
        <f t="shared" si="35"/>
        <v>0</v>
      </c>
      <c r="BC93" s="80">
        <f t="shared" si="35"/>
        <v>0</v>
      </c>
      <c r="BD93" s="81">
        <f t="shared" si="35"/>
        <v>0</v>
      </c>
      <c r="BE93" s="79">
        <f t="shared" si="35"/>
        <v>0</v>
      </c>
      <c r="BF93" s="80">
        <f t="shared" si="35"/>
        <v>1</v>
      </c>
      <c r="BG93" s="80">
        <f t="shared" si="35"/>
        <v>0</v>
      </c>
      <c r="BH93" s="81">
        <f t="shared" si="35"/>
        <v>0</v>
      </c>
      <c r="BI93" s="79">
        <f t="shared" si="35"/>
        <v>0</v>
      </c>
      <c r="BJ93" s="80">
        <f t="shared" si="35"/>
        <v>0</v>
      </c>
      <c r="BK93" s="80">
        <f t="shared" si="35"/>
        <v>0</v>
      </c>
      <c r="BL93" s="81">
        <f t="shared" si="35"/>
        <v>0</v>
      </c>
      <c r="BM93" s="346">
        <f>+SUM(BM96,BM98,BM100,BM102)/SUM(BM95,BM97,BM99,BM101)</f>
        <v>0</v>
      </c>
      <c r="BN93" s="346" t="e">
        <f>+SUM(BN96,BN98,BN100,BN102)/SUM(BN95,BN97,BN99,BN101)</f>
        <v>#DIV/0!</v>
      </c>
      <c r="BO93" s="346" t="e">
        <f>+SUM(BO96,BO98,BO100,BO102)/SUM(BO95,BO97,BO99,BO101)</f>
        <v>#DIV/0!</v>
      </c>
      <c r="BP93" s="346">
        <f>+SUM(BP96,BP98,BP100,BP102)/SUM(BP95,BP97,BP99,BP101)</f>
        <v>0</v>
      </c>
      <c r="BQ93" s="346">
        <f>+SUM(BQ96,BQ98,BQ100,BQ102)/SUM(BQ95,BQ97,BQ99,BQ101)</f>
        <v>0</v>
      </c>
      <c r="BR93" s="348"/>
      <c r="BS93" s="348"/>
      <c r="BT93" s="348"/>
      <c r="BU93" s="348"/>
      <c r="BV93" s="348"/>
      <c r="BW93" s="56"/>
    </row>
    <row r="94" spans="1:75" s="73" customFormat="1" ht="30" customHeight="1" x14ac:dyDescent="0.25">
      <c r="A94" s="381"/>
      <c r="B94" s="387"/>
      <c r="C94" s="388" t="s">
        <v>108</v>
      </c>
      <c r="D94" s="391"/>
      <c r="E94" s="392"/>
      <c r="F94" s="394"/>
      <c r="G94" s="280" t="s">
        <v>35</v>
      </c>
      <c r="H94" s="357"/>
      <c r="I94" s="357"/>
      <c r="J94" s="357"/>
      <c r="K94" s="357"/>
      <c r="L94" s="357"/>
      <c r="M94" s="327"/>
      <c r="N94" s="328"/>
      <c r="O94" s="82">
        <f>COUNTIF(O95:O102,"E")</f>
        <v>0</v>
      </c>
      <c r="P94" s="83">
        <f t="shared" ref="P94:BL94" si="36">COUNTIF(P95:P102,"E")</f>
        <v>0</v>
      </c>
      <c r="Q94" s="83">
        <f t="shared" si="36"/>
        <v>0</v>
      </c>
      <c r="R94" s="84">
        <f t="shared" si="36"/>
        <v>0</v>
      </c>
      <c r="S94" s="82">
        <f t="shared" si="36"/>
        <v>0</v>
      </c>
      <c r="T94" s="83">
        <f t="shared" si="36"/>
        <v>0</v>
      </c>
      <c r="U94" s="83">
        <f t="shared" si="36"/>
        <v>0</v>
      </c>
      <c r="V94" s="84">
        <f t="shared" si="36"/>
        <v>0</v>
      </c>
      <c r="W94" s="82">
        <f t="shared" si="36"/>
        <v>0</v>
      </c>
      <c r="X94" s="83">
        <f t="shared" si="36"/>
        <v>0</v>
      </c>
      <c r="Y94" s="83">
        <f t="shared" si="36"/>
        <v>0</v>
      </c>
      <c r="Z94" s="83">
        <f t="shared" si="36"/>
        <v>0</v>
      </c>
      <c r="AA94" s="84"/>
      <c r="AB94" s="82">
        <f t="shared" si="36"/>
        <v>0</v>
      </c>
      <c r="AC94" s="83">
        <f t="shared" si="36"/>
        <v>0</v>
      </c>
      <c r="AD94" s="83">
        <f t="shared" si="36"/>
        <v>0</v>
      </c>
      <c r="AE94" s="84">
        <f t="shared" si="36"/>
        <v>0</v>
      </c>
      <c r="AF94" s="82">
        <f t="shared" si="36"/>
        <v>0</v>
      </c>
      <c r="AG94" s="83">
        <f t="shared" si="36"/>
        <v>0</v>
      </c>
      <c r="AH94" s="83">
        <f t="shared" si="36"/>
        <v>0</v>
      </c>
      <c r="AI94" s="84">
        <f t="shared" si="36"/>
        <v>0</v>
      </c>
      <c r="AJ94" s="82">
        <f t="shared" si="36"/>
        <v>0</v>
      </c>
      <c r="AK94" s="83">
        <f t="shared" si="36"/>
        <v>0</v>
      </c>
      <c r="AL94" s="83">
        <f t="shared" si="36"/>
        <v>0</v>
      </c>
      <c r="AM94" s="84">
        <f t="shared" si="36"/>
        <v>0</v>
      </c>
      <c r="AN94" s="82">
        <f t="shared" si="36"/>
        <v>0</v>
      </c>
      <c r="AO94" s="83">
        <f t="shared" si="36"/>
        <v>0</v>
      </c>
      <c r="AP94" s="83">
        <f t="shared" si="36"/>
        <v>0</v>
      </c>
      <c r="AQ94" s="84">
        <f t="shared" si="36"/>
        <v>0</v>
      </c>
      <c r="AR94" s="82">
        <f t="shared" si="36"/>
        <v>0</v>
      </c>
      <c r="AS94" s="83">
        <f t="shared" si="36"/>
        <v>0</v>
      </c>
      <c r="AT94" s="83">
        <f t="shared" si="36"/>
        <v>0</v>
      </c>
      <c r="AU94" s="84">
        <f t="shared" si="36"/>
        <v>0</v>
      </c>
      <c r="AV94" s="82">
        <f t="shared" si="36"/>
        <v>0</v>
      </c>
      <c r="AW94" s="83">
        <f t="shared" si="36"/>
        <v>0</v>
      </c>
      <c r="AX94" s="83">
        <f t="shared" si="36"/>
        <v>0</v>
      </c>
      <c r="AY94" s="84">
        <f t="shared" si="36"/>
        <v>0</v>
      </c>
      <c r="AZ94" s="82">
        <f t="shared" si="36"/>
        <v>0</v>
      </c>
      <c r="BA94" s="83">
        <f t="shared" si="36"/>
        <v>0</v>
      </c>
      <c r="BB94" s="83">
        <f t="shared" si="36"/>
        <v>0</v>
      </c>
      <c r="BC94" s="83">
        <f t="shared" si="36"/>
        <v>0</v>
      </c>
      <c r="BD94" s="84">
        <f t="shared" si="36"/>
        <v>0</v>
      </c>
      <c r="BE94" s="82">
        <f t="shared" si="36"/>
        <v>0</v>
      </c>
      <c r="BF94" s="83">
        <f t="shared" si="36"/>
        <v>0</v>
      </c>
      <c r="BG94" s="83">
        <f t="shared" si="36"/>
        <v>0</v>
      </c>
      <c r="BH94" s="84">
        <f t="shared" si="36"/>
        <v>0</v>
      </c>
      <c r="BI94" s="82">
        <f t="shared" si="36"/>
        <v>0</v>
      </c>
      <c r="BJ94" s="83">
        <f t="shared" si="36"/>
        <v>0</v>
      </c>
      <c r="BK94" s="83">
        <f t="shared" si="36"/>
        <v>0</v>
      </c>
      <c r="BL94" s="84">
        <f t="shared" si="36"/>
        <v>0</v>
      </c>
      <c r="BM94" s="347"/>
      <c r="BN94" s="347"/>
      <c r="BO94" s="347"/>
      <c r="BP94" s="347"/>
      <c r="BQ94" s="347"/>
      <c r="BR94" s="349"/>
      <c r="BS94" s="349"/>
      <c r="BT94" s="349"/>
      <c r="BU94" s="349"/>
      <c r="BV94" s="349"/>
      <c r="BW94" s="56"/>
    </row>
    <row r="95" spans="1:75" s="73" customFormat="1" ht="30" customHeight="1" outlineLevel="1" x14ac:dyDescent="0.25">
      <c r="A95" s="381"/>
      <c r="B95" s="382"/>
      <c r="C95" s="385"/>
      <c r="D95" s="321" t="s">
        <v>586</v>
      </c>
      <c r="E95" s="322"/>
      <c r="F95" s="357" t="s">
        <v>589</v>
      </c>
      <c r="G95" s="280" t="s">
        <v>34</v>
      </c>
      <c r="H95" s="357"/>
      <c r="I95" s="357"/>
      <c r="J95" s="357"/>
      <c r="K95" s="357"/>
      <c r="L95" s="357"/>
      <c r="M95" s="326" t="s">
        <v>583</v>
      </c>
      <c r="N95" s="328" t="s">
        <v>590</v>
      </c>
      <c r="O95" s="85"/>
      <c r="P95" s="298"/>
      <c r="Q95" s="298"/>
      <c r="R95" s="87"/>
      <c r="S95" s="85"/>
      <c r="T95" s="298"/>
      <c r="U95" s="298"/>
      <c r="V95" s="87"/>
      <c r="W95" s="85"/>
      <c r="X95" s="298"/>
      <c r="Y95" s="298"/>
      <c r="Z95" s="298"/>
      <c r="AA95" s="87"/>
      <c r="AB95" s="85"/>
      <c r="AC95" s="298"/>
      <c r="AD95" s="298"/>
      <c r="AE95" s="87"/>
      <c r="AF95" s="85"/>
      <c r="AG95" s="298"/>
      <c r="AH95" s="298"/>
      <c r="AI95" s="87"/>
      <c r="AJ95" s="85"/>
      <c r="AK95" s="298"/>
      <c r="AL95" s="298"/>
      <c r="AM95" s="87"/>
      <c r="AN95" s="85"/>
      <c r="AO95" s="298"/>
      <c r="AP95" s="298"/>
      <c r="AQ95" s="87"/>
      <c r="AR95" s="85"/>
      <c r="AS95" s="298"/>
      <c r="AT95" s="298"/>
      <c r="AU95" s="87"/>
      <c r="AV95" s="85"/>
      <c r="AW95" s="298"/>
      <c r="AX95" s="298"/>
      <c r="AY95" s="87"/>
      <c r="AZ95" s="85"/>
      <c r="BA95" s="298"/>
      <c r="BB95" s="298"/>
      <c r="BC95" s="91"/>
      <c r="BD95" s="87"/>
      <c r="BE95" s="85"/>
      <c r="BF95" s="298"/>
      <c r="BG95" s="298"/>
      <c r="BH95" s="87"/>
      <c r="BI95" s="85"/>
      <c r="BJ95" s="298"/>
      <c r="BK95" s="298"/>
      <c r="BL95" s="87"/>
      <c r="BM95" s="92">
        <f>COUNTIF(O95:AA95,"P")</f>
        <v>0</v>
      </c>
      <c r="BN95" s="93">
        <f>COUNTIF(AB95:AM95,"P")</f>
        <v>0</v>
      </c>
      <c r="BO95" s="93">
        <f>COUNTIF(AN95:AY95,"P")</f>
        <v>0</v>
      </c>
      <c r="BP95" s="93">
        <f>COUNTIF(AZ95:BL95,"P")</f>
        <v>0</v>
      </c>
      <c r="BQ95" s="93">
        <f>SUM(BM95:BP95)</f>
        <v>0</v>
      </c>
      <c r="BR95" s="325" t="e">
        <f>+SUM(BM96)/(BM95)</f>
        <v>#DIV/0!</v>
      </c>
      <c r="BS95" s="325" t="e">
        <f>+SUM(BN96)/(BN95)</f>
        <v>#DIV/0!</v>
      </c>
      <c r="BT95" s="325" t="e">
        <f>+SUM(BO96)/(BO95)</f>
        <v>#DIV/0!</v>
      </c>
      <c r="BU95" s="325" t="e">
        <f>+SUM(BP96)/(BP95)</f>
        <v>#DIV/0!</v>
      </c>
      <c r="BV95" s="325" t="e">
        <f>+SUM(BQ96)/(BQ95)</f>
        <v>#DIV/0!</v>
      </c>
      <c r="BW95" s="56"/>
    </row>
    <row r="96" spans="1:75" s="73" customFormat="1" ht="30" customHeight="1" outlineLevel="1" x14ac:dyDescent="0.25">
      <c r="A96" s="381"/>
      <c r="B96" s="383"/>
      <c r="C96" s="385"/>
      <c r="D96" s="412"/>
      <c r="E96" s="517"/>
      <c r="F96" s="357"/>
      <c r="G96" s="280" t="s">
        <v>35</v>
      </c>
      <c r="H96" s="357"/>
      <c r="I96" s="357"/>
      <c r="J96" s="357"/>
      <c r="K96" s="357"/>
      <c r="L96" s="357"/>
      <c r="M96" s="327"/>
      <c r="N96" s="328"/>
      <c r="O96" s="94"/>
      <c r="P96" s="95"/>
      <c r="Q96" s="95"/>
      <c r="R96" s="96"/>
      <c r="S96" s="94"/>
      <c r="T96" s="95"/>
      <c r="U96" s="95"/>
      <c r="V96" s="96"/>
      <c r="W96" s="94"/>
      <c r="X96" s="95"/>
      <c r="Y96" s="95"/>
      <c r="Z96" s="95"/>
      <c r="AA96" s="96"/>
      <c r="AB96" s="94"/>
      <c r="AC96" s="95"/>
      <c r="AD96" s="95"/>
      <c r="AE96" s="96"/>
      <c r="AF96" s="94"/>
      <c r="AG96" s="95"/>
      <c r="AH96" s="95"/>
      <c r="AI96" s="96"/>
      <c r="AJ96" s="94"/>
      <c r="AK96" s="95"/>
      <c r="AL96" s="95"/>
      <c r="AM96" s="96"/>
      <c r="AN96" s="94"/>
      <c r="AO96" s="95"/>
      <c r="AP96" s="95"/>
      <c r="AQ96" s="96"/>
      <c r="AR96" s="94"/>
      <c r="AS96" s="95"/>
      <c r="AT96" s="95"/>
      <c r="AU96" s="96"/>
      <c r="AV96" s="94"/>
      <c r="AW96" s="95"/>
      <c r="AX96" s="95"/>
      <c r="AY96" s="96"/>
      <c r="AZ96" s="94"/>
      <c r="BA96" s="95"/>
      <c r="BB96" s="95"/>
      <c r="BC96" s="119"/>
      <c r="BD96" s="96"/>
      <c r="BE96" s="94"/>
      <c r="BF96" s="95"/>
      <c r="BG96" s="95"/>
      <c r="BH96" s="96"/>
      <c r="BI96" s="94"/>
      <c r="BJ96" s="95"/>
      <c r="BK96" s="95"/>
      <c r="BL96" s="96"/>
      <c r="BM96" s="106">
        <f>COUNTIF(O96:AA96,"E")</f>
        <v>0</v>
      </c>
      <c r="BN96" s="107">
        <f>COUNTIF(AB96:AM96,"E")</f>
        <v>0</v>
      </c>
      <c r="BO96" s="107">
        <f>COUNTIF(AN96:AY96,"E")</f>
        <v>0</v>
      </c>
      <c r="BP96" s="107">
        <f>COUNTIF(AZ96:BL96,"E")</f>
        <v>0</v>
      </c>
      <c r="BQ96" s="108">
        <f>SUM(BM96:BP96)</f>
        <v>0</v>
      </c>
      <c r="BR96" s="325"/>
      <c r="BS96" s="325"/>
      <c r="BT96" s="325"/>
      <c r="BU96" s="325"/>
      <c r="BV96" s="325"/>
      <c r="BW96" s="56"/>
    </row>
    <row r="97" spans="1:75" s="73" customFormat="1" ht="30" customHeight="1" outlineLevel="1" x14ac:dyDescent="0.25">
      <c r="A97" s="381"/>
      <c r="B97" s="383"/>
      <c r="C97" s="385"/>
      <c r="D97" s="321" t="s">
        <v>587</v>
      </c>
      <c r="E97" s="322"/>
      <c r="F97" s="357" t="s">
        <v>588</v>
      </c>
      <c r="G97" s="280" t="s">
        <v>34</v>
      </c>
      <c r="H97" s="357"/>
      <c r="I97" s="357"/>
      <c r="J97" s="357"/>
      <c r="K97" s="357"/>
      <c r="L97" s="357"/>
      <c r="M97" s="326" t="s">
        <v>343</v>
      </c>
      <c r="N97" s="328" t="s">
        <v>583</v>
      </c>
      <c r="O97" s="85"/>
      <c r="P97" s="298"/>
      <c r="Q97" s="298"/>
      <c r="R97" s="87"/>
      <c r="S97" s="85" t="s">
        <v>234</v>
      </c>
      <c r="T97" s="298" t="s">
        <v>234</v>
      </c>
      <c r="U97" s="298" t="s">
        <v>234</v>
      </c>
      <c r="V97" s="87" t="s">
        <v>234</v>
      </c>
      <c r="W97" s="85"/>
      <c r="X97" s="298"/>
      <c r="Y97" s="298"/>
      <c r="Z97" s="298"/>
      <c r="AA97" s="87"/>
      <c r="AB97" s="85"/>
      <c r="AC97" s="298"/>
      <c r="AD97" s="298"/>
      <c r="AE97" s="87"/>
      <c r="AF97" s="85"/>
      <c r="AG97" s="298"/>
      <c r="AH97" s="298"/>
      <c r="AI97" s="87"/>
      <c r="AJ97" s="85"/>
      <c r="AK97" s="298"/>
      <c r="AL97" s="298"/>
      <c r="AM97" s="87"/>
      <c r="AN97" s="85"/>
      <c r="AO97" s="298"/>
      <c r="AP97" s="298"/>
      <c r="AQ97" s="87"/>
      <c r="AR97" s="85"/>
      <c r="AS97" s="298"/>
      <c r="AT97" s="298"/>
      <c r="AU97" s="87"/>
      <c r="AV97" s="85"/>
      <c r="AW97" s="298"/>
      <c r="AX97" s="298"/>
      <c r="AY97" s="87"/>
      <c r="AZ97" s="85"/>
      <c r="BA97" s="298"/>
      <c r="BB97" s="298"/>
      <c r="BC97" s="91"/>
      <c r="BD97" s="87"/>
      <c r="BE97" s="85"/>
      <c r="BF97" s="298" t="s">
        <v>34</v>
      </c>
      <c r="BG97" s="298"/>
      <c r="BH97" s="87"/>
      <c r="BI97" s="85"/>
      <c r="BJ97" s="298"/>
      <c r="BK97" s="298"/>
      <c r="BL97" s="87"/>
      <c r="BM97" s="92">
        <f>COUNTIF(O97:AA97,"P")</f>
        <v>4</v>
      </c>
      <c r="BN97" s="93">
        <f>COUNTIF(AB97:AM97,"P")</f>
        <v>0</v>
      </c>
      <c r="BO97" s="93">
        <f>COUNTIF(AN97:AY97,"P")</f>
        <v>0</v>
      </c>
      <c r="BP97" s="93">
        <f>COUNTIF(AZ97:BL97,"P")</f>
        <v>1</v>
      </c>
      <c r="BQ97" s="93">
        <f t="shared" ref="BQ97:BQ102" si="37">SUM(BM97:BP97)</f>
        <v>5</v>
      </c>
      <c r="BR97" s="325">
        <f>+SUM(BM98)/(BM97)</f>
        <v>0</v>
      </c>
      <c r="BS97" s="325" t="e">
        <f>+SUM(BN98)/(BN97)</f>
        <v>#DIV/0!</v>
      </c>
      <c r="BT97" s="325" t="e">
        <f>+SUM(BO98)/(BO97)</f>
        <v>#DIV/0!</v>
      </c>
      <c r="BU97" s="325">
        <f>+SUM(BP98)/(BP97)</f>
        <v>0</v>
      </c>
      <c r="BV97" s="325">
        <f>+SUM(BQ98)/(BQ97)</f>
        <v>0</v>
      </c>
      <c r="BW97" s="56"/>
    </row>
    <row r="98" spans="1:75" s="73" customFormat="1" ht="30" customHeight="1" outlineLevel="1" x14ac:dyDescent="0.25">
      <c r="A98" s="381"/>
      <c r="B98" s="383"/>
      <c r="C98" s="385"/>
      <c r="D98" s="412"/>
      <c r="E98" s="517"/>
      <c r="F98" s="357"/>
      <c r="G98" s="280" t="s">
        <v>35</v>
      </c>
      <c r="H98" s="357"/>
      <c r="I98" s="357"/>
      <c r="J98" s="357"/>
      <c r="K98" s="357"/>
      <c r="L98" s="357"/>
      <c r="M98" s="327"/>
      <c r="N98" s="328"/>
      <c r="O98" s="94"/>
      <c r="P98" s="95"/>
      <c r="Q98" s="95"/>
      <c r="R98" s="96"/>
      <c r="S98" s="94"/>
      <c r="T98" s="95"/>
      <c r="U98" s="95"/>
      <c r="V98" s="96"/>
      <c r="W98" s="94"/>
      <c r="X98" s="95"/>
      <c r="Y98" s="95"/>
      <c r="Z98" s="95"/>
      <c r="AA98" s="96"/>
      <c r="AB98" s="94"/>
      <c r="AC98" s="95"/>
      <c r="AD98" s="95"/>
      <c r="AE98" s="96"/>
      <c r="AF98" s="94"/>
      <c r="AG98" s="95"/>
      <c r="AH98" s="95"/>
      <c r="AI98" s="96"/>
      <c r="AJ98" s="94"/>
      <c r="AK98" s="95"/>
      <c r="AL98" s="95"/>
      <c r="AM98" s="96"/>
      <c r="AN98" s="94"/>
      <c r="AO98" s="95"/>
      <c r="AP98" s="95"/>
      <c r="AQ98" s="96"/>
      <c r="AR98" s="94"/>
      <c r="AS98" s="95"/>
      <c r="AT98" s="95"/>
      <c r="AU98" s="96"/>
      <c r="AV98" s="94"/>
      <c r="AW98" s="95"/>
      <c r="AX98" s="95"/>
      <c r="AY98" s="96"/>
      <c r="AZ98" s="94"/>
      <c r="BA98" s="95"/>
      <c r="BB98" s="95"/>
      <c r="BC98" s="119"/>
      <c r="BD98" s="96"/>
      <c r="BE98" s="94"/>
      <c r="BF98" s="95"/>
      <c r="BG98" s="95"/>
      <c r="BH98" s="96"/>
      <c r="BI98" s="94"/>
      <c r="BJ98" s="95"/>
      <c r="BK98" s="95"/>
      <c r="BL98" s="96"/>
      <c r="BM98" s="106">
        <f>COUNTIF(O98:AA98,"E")</f>
        <v>0</v>
      </c>
      <c r="BN98" s="107">
        <f>COUNTIF(AB98:AM98,"E")</f>
        <v>0</v>
      </c>
      <c r="BO98" s="107">
        <f>COUNTIF(AN98:AY98,"E")</f>
        <v>0</v>
      </c>
      <c r="BP98" s="107">
        <f>COUNTIF(AZ98:BL98,"E")</f>
        <v>0</v>
      </c>
      <c r="BQ98" s="108">
        <f t="shared" si="37"/>
        <v>0</v>
      </c>
      <c r="BR98" s="325"/>
      <c r="BS98" s="325"/>
      <c r="BT98" s="325"/>
      <c r="BU98" s="325"/>
      <c r="BV98" s="325"/>
      <c r="BW98" s="56"/>
    </row>
    <row r="99" spans="1:75" s="73" customFormat="1" ht="9.9499999999999993" customHeight="1" outlineLevel="1" x14ac:dyDescent="0.25">
      <c r="A99" s="381"/>
      <c r="B99" s="383"/>
      <c r="C99" s="385"/>
      <c r="D99" s="395"/>
      <c r="E99" s="396"/>
      <c r="F99" s="357"/>
      <c r="G99" s="280" t="s">
        <v>34</v>
      </c>
      <c r="H99" s="357"/>
      <c r="I99" s="357"/>
      <c r="J99" s="357"/>
      <c r="K99" s="357"/>
      <c r="L99" s="357"/>
      <c r="M99" s="326"/>
      <c r="N99" s="328"/>
      <c r="O99" s="85"/>
      <c r="P99" s="298"/>
      <c r="Q99" s="298"/>
      <c r="R99" s="87"/>
      <c r="S99" s="85"/>
      <c r="T99" s="298"/>
      <c r="U99" s="298"/>
      <c r="V99" s="87"/>
      <c r="W99" s="85"/>
      <c r="X99" s="298"/>
      <c r="Y99" s="298"/>
      <c r="Z99" s="298"/>
      <c r="AA99" s="87"/>
      <c r="AB99" s="85"/>
      <c r="AC99" s="298"/>
      <c r="AD99" s="298"/>
      <c r="AE99" s="87"/>
      <c r="AF99" s="85"/>
      <c r="AG99" s="298"/>
      <c r="AH99" s="298"/>
      <c r="AI99" s="87"/>
      <c r="AJ99" s="85"/>
      <c r="AK99" s="298"/>
      <c r="AL99" s="298"/>
      <c r="AM99" s="87"/>
      <c r="AN99" s="85"/>
      <c r="AO99" s="298"/>
      <c r="AP99" s="298"/>
      <c r="AQ99" s="87"/>
      <c r="AR99" s="85"/>
      <c r="AS99" s="298"/>
      <c r="AT99" s="298"/>
      <c r="AU99" s="87"/>
      <c r="AV99" s="85"/>
      <c r="AW99" s="298"/>
      <c r="AX99" s="298"/>
      <c r="AY99" s="87"/>
      <c r="AZ99" s="85"/>
      <c r="BA99" s="298"/>
      <c r="BB99" s="298"/>
      <c r="BC99" s="91"/>
      <c r="BD99" s="87"/>
      <c r="BE99" s="85"/>
      <c r="BF99" s="298"/>
      <c r="BG99" s="298"/>
      <c r="BH99" s="87"/>
      <c r="BI99" s="85"/>
      <c r="BJ99" s="298"/>
      <c r="BK99" s="298"/>
      <c r="BL99" s="87"/>
      <c r="BM99" s="92">
        <f>COUNTIF(O99:AA99,"P")</f>
        <v>0</v>
      </c>
      <c r="BN99" s="93">
        <f>COUNTIF(AB99:AM99,"P")</f>
        <v>0</v>
      </c>
      <c r="BO99" s="93">
        <f>COUNTIF(AN99:AY99,"P")</f>
        <v>0</v>
      </c>
      <c r="BP99" s="93">
        <f>COUNTIF(AZ99:BL99,"P")</f>
        <v>0</v>
      </c>
      <c r="BQ99" s="93">
        <f t="shared" si="37"/>
        <v>0</v>
      </c>
      <c r="BR99" s="325" t="e">
        <f>+SUM(BM100)/(BM99)</f>
        <v>#DIV/0!</v>
      </c>
      <c r="BS99" s="325" t="e">
        <f>+SUM(BN100)/(BN99)</f>
        <v>#DIV/0!</v>
      </c>
      <c r="BT99" s="325" t="e">
        <f>+SUM(BO100)/(BO99)</f>
        <v>#DIV/0!</v>
      </c>
      <c r="BU99" s="325" t="e">
        <f>+SUM(BP100)/(BP99)</f>
        <v>#DIV/0!</v>
      </c>
      <c r="BV99" s="325" t="e">
        <f>+SUM(BQ100)/(BQ99)</f>
        <v>#DIV/0!</v>
      </c>
      <c r="BW99" s="56"/>
    </row>
    <row r="100" spans="1:75" s="73" customFormat="1" ht="9.9499999999999993" customHeight="1" outlineLevel="1" x14ac:dyDescent="0.25">
      <c r="A100" s="381"/>
      <c r="B100" s="383"/>
      <c r="C100" s="385"/>
      <c r="D100" s="397"/>
      <c r="E100" s="398"/>
      <c r="F100" s="357"/>
      <c r="G100" s="280" t="s">
        <v>35</v>
      </c>
      <c r="H100" s="357"/>
      <c r="I100" s="357"/>
      <c r="J100" s="357"/>
      <c r="K100" s="357"/>
      <c r="L100" s="357"/>
      <c r="M100" s="327"/>
      <c r="N100" s="328"/>
      <c r="O100" s="94"/>
      <c r="P100" s="95"/>
      <c r="Q100" s="95"/>
      <c r="R100" s="96"/>
      <c r="S100" s="94"/>
      <c r="T100" s="95"/>
      <c r="U100" s="95"/>
      <c r="V100" s="96"/>
      <c r="W100" s="94"/>
      <c r="X100" s="95"/>
      <c r="Y100" s="95"/>
      <c r="Z100" s="95"/>
      <c r="AA100" s="96"/>
      <c r="AB100" s="94"/>
      <c r="AC100" s="95"/>
      <c r="AD100" s="95"/>
      <c r="AE100" s="96"/>
      <c r="AF100" s="94"/>
      <c r="AG100" s="95"/>
      <c r="AH100" s="95"/>
      <c r="AI100" s="96"/>
      <c r="AJ100" s="94"/>
      <c r="AK100" s="95"/>
      <c r="AL100" s="95"/>
      <c r="AM100" s="96"/>
      <c r="AN100" s="94"/>
      <c r="AO100" s="95"/>
      <c r="AP100" s="95"/>
      <c r="AQ100" s="96"/>
      <c r="AR100" s="94"/>
      <c r="AS100" s="95"/>
      <c r="AT100" s="95"/>
      <c r="AU100" s="96"/>
      <c r="AV100" s="94"/>
      <c r="AW100" s="95"/>
      <c r="AX100" s="95"/>
      <c r="AY100" s="96"/>
      <c r="AZ100" s="94"/>
      <c r="BA100" s="95"/>
      <c r="BB100" s="95"/>
      <c r="BC100" s="119"/>
      <c r="BD100" s="96"/>
      <c r="BE100" s="94"/>
      <c r="BF100" s="95"/>
      <c r="BG100" s="95"/>
      <c r="BH100" s="96"/>
      <c r="BI100" s="94"/>
      <c r="BJ100" s="95"/>
      <c r="BK100" s="95"/>
      <c r="BL100" s="96"/>
      <c r="BM100" s="106">
        <f>COUNTIF(O100:AA100,"E")</f>
        <v>0</v>
      </c>
      <c r="BN100" s="107">
        <f>COUNTIF(AB100:AM100,"E")</f>
        <v>0</v>
      </c>
      <c r="BO100" s="107">
        <f>COUNTIF(AN100:AY100,"E")</f>
        <v>0</v>
      </c>
      <c r="BP100" s="107">
        <f>COUNTIF(AZ100:BL100,"E")</f>
        <v>0</v>
      </c>
      <c r="BQ100" s="108">
        <f t="shared" si="37"/>
        <v>0</v>
      </c>
      <c r="BR100" s="325"/>
      <c r="BS100" s="325"/>
      <c r="BT100" s="325"/>
      <c r="BU100" s="325"/>
      <c r="BV100" s="325"/>
      <c r="BW100" s="56"/>
    </row>
    <row r="101" spans="1:75" s="73" customFormat="1" ht="9.9499999999999993" customHeight="1" outlineLevel="1" x14ac:dyDescent="0.25">
      <c r="A101" s="381"/>
      <c r="B101" s="383"/>
      <c r="C101" s="385"/>
      <c r="D101" s="395"/>
      <c r="E101" s="396"/>
      <c r="F101" s="357"/>
      <c r="G101" s="280" t="s">
        <v>34</v>
      </c>
      <c r="H101" s="357"/>
      <c r="I101" s="357"/>
      <c r="J101" s="357"/>
      <c r="K101" s="357"/>
      <c r="L101" s="357"/>
      <c r="M101" s="326"/>
      <c r="N101" s="328"/>
      <c r="O101" s="85"/>
      <c r="P101" s="298"/>
      <c r="Q101" s="298"/>
      <c r="R101" s="87"/>
      <c r="S101" s="85"/>
      <c r="T101" s="298"/>
      <c r="U101" s="298"/>
      <c r="V101" s="87"/>
      <c r="W101" s="85"/>
      <c r="X101" s="298"/>
      <c r="Y101" s="298"/>
      <c r="Z101" s="298"/>
      <c r="AA101" s="87"/>
      <c r="AB101" s="85"/>
      <c r="AC101" s="298"/>
      <c r="AD101" s="298"/>
      <c r="AE101" s="87"/>
      <c r="AF101" s="85"/>
      <c r="AG101" s="298"/>
      <c r="AH101" s="298"/>
      <c r="AI101" s="87"/>
      <c r="AJ101" s="85"/>
      <c r="AK101" s="298"/>
      <c r="AL101" s="298"/>
      <c r="AM101" s="87"/>
      <c r="AN101" s="85"/>
      <c r="AO101" s="298"/>
      <c r="AP101" s="298"/>
      <c r="AQ101" s="87"/>
      <c r="AR101" s="85"/>
      <c r="AS101" s="298"/>
      <c r="AT101" s="298"/>
      <c r="AU101" s="87"/>
      <c r="AV101" s="85"/>
      <c r="AW101" s="298"/>
      <c r="AX101" s="298"/>
      <c r="AY101" s="87"/>
      <c r="AZ101" s="85"/>
      <c r="BA101" s="298"/>
      <c r="BB101" s="298"/>
      <c r="BC101" s="91"/>
      <c r="BD101" s="87"/>
      <c r="BE101" s="85"/>
      <c r="BF101" s="298"/>
      <c r="BG101" s="298"/>
      <c r="BH101" s="87"/>
      <c r="BI101" s="85"/>
      <c r="BJ101" s="298"/>
      <c r="BK101" s="298"/>
      <c r="BL101" s="87"/>
      <c r="BM101" s="92">
        <f>COUNTIF(O101:AA101,"P")</f>
        <v>0</v>
      </c>
      <c r="BN101" s="93">
        <f>COUNTIF(AB101:AM101,"P")</f>
        <v>0</v>
      </c>
      <c r="BO101" s="93">
        <f>COUNTIF(AN101:AY101,"P")</f>
        <v>0</v>
      </c>
      <c r="BP101" s="93">
        <f>COUNTIF(AZ101:BL101,"P")</f>
        <v>0</v>
      </c>
      <c r="BQ101" s="93">
        <f t="shared" si="37"/>
        <v>0</v>
      </c>
      <c r="BR101" s="325" t="e">
        <f>+SUM(BM102)/(BM101)</f>
        <v>#DIV/0!</v>
      </c>
      <c r="BS101" s="325" t="e">
        <f>+SUM(BN102)/(BN101)</f>
        <v>#DIV/0!</v>
      </c>
      <c r="BT101" s="325" t="e">
        <f>+SUM(BO102)/(BO101)</f>
        <v>#DIV/0!</v>
      </c>
      <c r="BU101" s="325" t="e">
        <f>+SUM(BP102)/(BP101)</f>
        <v>#DIV/0!</v>
      </c>
      <c r="BV101" s="325" t="e">
        <f>+SUM(BQ102)/(BQ101)</f>
        <v>#DIV/0!</v>
      </c>
      <c r="BW101" s="56"/>
    </row>
    <row r="102" spans="1:75" s="73" customFormat="1" ht="9.9499999999999993" customHeight="1" outlineLevel="1" thickBot="1" x14ac:dyDescent="0.3">
      <c r="A102" s="381"/>
      <c r="B102" s="384"/>
      <c r="C102" s="385"/>
      <c r="D102" s="399"/>
      <c r="E102" s="400"/>
      <c r="F102" s="357"/>
      <c r="G102" s="280" t="s">
        <v>35</v>
      </c>
      <c r="H102" s="357"/>
      <c r="I102" s="357"/>
      <c r="J102" s="357"/>
      <c r="K102" s="357"/>
      <c r="L102" s="357"/>
      <c r="M102" s="327"/>
      <c r="N102" s="328"/>
      <c r="O102" s="94"/>
      <c r="P102" s="95"/>
      <c r="Q102" s="95"/>
      <c r="R102" s="96"/>
      <c r="S102" s="94"/>
      <c r="T102" s="95"/>
      <c r="U102" s="95"/>
      <c r="V102" s="96"/>
      <c r="W102" s="94"/>
      <c r="X102" s="95"/>
      <c r="Y102" s="95"/>
      <c r="Z102" s="95"/>
      <c r="AA102" s="96"/>
      <c r="AB102" s="94"/>
      <c r="AC102" s="95"/>
      <c r="AD102" s="95"/>
      <c r="AE102" s="96"/>
      <c r="AF102" s="94"/>
      <c r="AG102" s="95"/>
      <c r="AH102" s="95"/>
      <c r="AI102" s="96"/>
      <c r="AJ102" s="94"/>
      <c r="AK102" s="95"/>
      <c r="AL102" s="95"/>
      <c r="AM102" s="96"/>
      <c r="AN102" s="94"/>
      <c r="AO102" s="95"/>
      <c r="AP102" s="95"/>
      <c r="AQ102" s="96"/>
      <c r="AR102" s="94"/>
      <c r="AS102" s="95"/>
      <c r="AT102" s="95"/>
      <c r="AU102" s="96"/>
      <c r="AV102" s="94"/>
      <c r="AW102" s="95"/>
      <c r="AX102" s="95"/>
      <c r="AY102" s="96"/>
      <c r="AZ102" s="94"/>
      <c r="BA102" s="95"/>
      <c r="BB102" s="95"/>
      <c r="BC102" s="119"/>
      <c r="BD102" s="96"/>
      <c r="BE102" s="94"/>
      <c r="BF102" s="95"/>
      <c r="BG102" s="95"/>
      <c r="BH102" s="96"/>
      <c r="BI102" s="94"/>
      <c r="BJ102" s="95"/>
      <c r="BK102" s="95"/>
      <c r="BL102" s="96"/>
      <c r="BM102" s="106">
        <f>COUNTIF(O102:AA102,"E")</f>
        <v>0</v>
      </c>
      <c r="BN102" s="107">
        <f>COUNTIF(AB102:AM102,"E")</f>
        <v>0</v>
      </c>
      <c r="BO102" s="107">
        <f>COUNTIF(AN102:AY102,"E")</f>
        <v>0</v>
      </c>
      <c r="BP102" s="107">
        <f>COUNTIF(AZ102:BL102,"E")</f>
        <v>0</v>
      </c>
      <c r="BQ102" s="108">
        <f t="shared" si="37"/>
        <v>0</v>
      </c>
      <c r="BR102" s="325"/>
      <c r="BS102" s="325"/>
      <c r="BT102" s="325"/>
      <c r="BU102" s="325"/>
      <c r="BV102" s="325"/>
      <c r="BW102" s="56"/>
    </row>
    <row r="103" spans="1:75" s="73" customFormat="1" ht="30" customHeight="1" thickBot="1" x14ac:dyDescent="0.3">
      <c r="A103" s="430"/>
      <c r="B103" s="644">
        <v>0.95</v>
      </c>
      <c r="C103" s="506" t="s">
        <v>614</v>
      </c>
      <c r="D103" s="507"/>
      <c r="E103" s="508"/>
      <c r="F103" s="576" t="s">
        <v>162</v>
      </c>
      <c r="G103" s="280" t="s">
        <v>34</v>
      </c>
      <c r="H103" s="357" t="s">
        <v>81</v>
      </c>
      <c r="I103" s="357" t="s">
        <v>81</v>
      </c>
      <c r="J103" s="357"/>
      <c r="K103" s="357"/>
      <c r="L103" s="357" t="s">
        <v>81</v>
      </c>
      <c r="M103" s="326" t="s">
        <v>79</v>
      </c>
      <c r="N103" s="328" t="s">
        <v>156</v>
      </c>
      <c r="O103" s="67">
        <f t="shared" ref="O103:Z103" si="38">+(O105+O117+O125+O145+O195+O225+O207+O233+O253)</f>
        <v>0</v>
      </c>
      <c r="P103" s="68">
        <f t="shared" si="38"/>
        <v>0</v>
      </c>
      <c r="Q103" s="68">
        <f t="shared" si="38"/>
        <v>3</v>
      </c>
      <c r="R103" s="69">
        <f t="shared" si="38"/>
        <v>19</v>
      </c>
      <c r="S103" s="67">
        <f t="shared" si="38"/>
        <v>7</v>
      </c>
      <c r="T103" s="68">
        <f t="shared" si="38"/>
        <v>8</v>
      </c>
      <c r="U103" s="68">
        <f t="shared" si="38"/>
        <v>5</v>
      </c>
      <c r="V103" s="69">
        <f t="shared" si="38"/>
        <v>9</v>
      </c>
      <c r="W103" s="67">
        <f t="shared" si="38"/>
        <v>2</v>
      </c>
      <c r="X103" s="68">
        <f t="shared" si="38"/>
        <v>4</v>
      </c>
      <c r="Y103" s="68">
        <f t="shared" si="38"/>
        <v>7</v>
      </c>
      <c r="Z103" s="68">
        <f t="shared" si="38"/>
        <v>10</v>
      </c>
      <c r="AA103" s="69"/>
      <c r="AB103" s="67">
        <f t="shared" ref="AB103:BC103" si="39">+(AB105+AB117+AB125+AB145+AB195+AB225+AB207+AB233+AB253)</f>
        <v>3</v>
      </c>
      <c r="AC103" s="68">
        <f t="shared" si="39"/>
        <v>3</v>
      </c>
      <c r="AD103" s="68">
        <f t="shared" si="39"/>
        <v>6</v>
      </c>
      <c r="AE103" s="69">
        <f t="shared" si="39"/>
        <v>9</v>
      </c>
      <c r="AF103" s="67">
        <f t="shared" si="39"/>
        <v>6</v>
      </c>
      <c r="AG103" s="68">
        <f t="shared" si="39"/>
        <v>6</v>
      </c>
      <c r="AH103" s="68">
        <f t="shared" si="39"/>
        <v>6</v>
      </c>
      <c r="AI103" s="69">
        <f t="shared" si="39"/>
        <v>9</v>
      </c>
      <c r="AJ103" s="67">
        <f t="shared" si="39"/>
        <v>6</v>
      </c>
      <c r="AK103" s="68">
        <f t="shared" si="39"/>
        <v>6</v>
      </c>
      <c r="AL103" s="68">
        <f t="shared" si="39"/>
        <v>7</v>
      </c>
      <c r="AM103" s="69">
        <f t="shared" si="39"/>
        <v>9</v>
      </c>
      <c r="AN103" s="67">
        <f t="shared" si="39"/>
        <v>3</v>
      </c>
      <c r="AO103" s="68">
        <f t="shared" si="39"/>
        <v>3</v>
      </c>
      <c r="AP103" s="68">
        <f t="shared" si="39"/>
        <v>9</v>
      </c>
      <c r="AQ103" s="69">
        <f t="shared" si="39"/>
        <v>8</v>
      </c>
      <c r="AR103" s="67">
        <f t="shared" si="39"/>
        <v>4</v>
      </c>
      <c r="AS103" s="68">
        <f t="shared" si="39"/>
        <v>4</v>
      </c>
      <c r="AT103" s="68">
        <f t="shared" si="39"/>
        <v>4</v>
      </c>
      <c r="AU103" s="69">
        <f t="shared" si="39"/>
        <v>4</v>
      </c>
      <c r="AV103" s="67">
        <f t="shared" si="39"/>
        <v>6</v>
      </c>
      <c r="AW103" s="68">
        <f t="shared" si="39"/>
        <v>6</v>
      </c>
      <c r="AX103" s="68">
        <f t="shared" si="39"/>
        <v>7</v>
      </c>
      <c r="AY103" s="69">
        <f t="shared" si="39"/>
        <v>9</v>
      </c>
      <c r="AZ103" s="67">
        <f t="shared" si="39"/>
        <v>4</v>
      </c>
      <c r="BA103" s="68">
        <f t="shared" si="39"/>
        <v>2</v>
      </c>
      <c r="BB103" s="68">
        <f t="shared" si="39"/>
        <v>5</v>
      </c>
      <c r="BC103" s="68">
        <f t="shared" si="39"/>
        <v>3</v>
      </c>
      <c r="BD103" s="69">
        <f t="shared" ref="BD103:BL103" si="40">+(BD105+BD117+BD125+BD145+BD195+BD225+BD207+BD233+BD253)</f>
        <v>6</v>
      </c>
      <c r="BE103" s="67">
        <f t="shared" si="40"/>
        <v>3</v>
      </c>
      <c r="BF103" s="68">
        <f t="shared" si="40"/>
        <v>4</v>
      </c>
      <c r="BG103" s="68">
        <f t="shared" si="40"/>
        <v>6</v>
      </c>
      <c r="BH103" s="69">
        <f t="shared" si="40"/>
        <v>6</v>
      </c>
      <c r="BI103" s="67">
        <f t="shared" si="40"/>
        <v>8</v>
      </c>
      <c r="BJ103" s="68">
        <f t="shared" si="40"/>
        <v>10</v>
      </c>
      <c r="BK103" s="68">
        <f t="shared" si="40"/>
        <v>9</v>
      </c>
      <c r="BL103" s="69">
        <f t="shared" si="40"/>
        <v>5</v>
      </c>
      <c r="BM103" s="70">
        <f>+SUM(O103:AA103)</f>
        <v>74</v>
      </c>
      <c r="BN103" s="70">
        <f>+SUM(AB103:AM103)</f>
        <v>76</v>
      </c>
      <c r="BO103" s="70">
        <f>+SUM(AN103:AY103)</f>
        <v>67</v>
      </c>
      <c r="BP103" s="70">
        <f>+SUM(AZ103:BL103)</f>
        <v>71</v>
      </c>
      <c r="BQ103" s="71">
        <f>+BM103+BN103+BO103+BP103</f>
        <v>288</v>
      </c>
      <c r="BR103" s="379">
        <f>+SUM(BM104)/(BM103)</f>
        <v>0</v>
      </c>
      <c r="BS103" s="379">
        <f>+SUM(BN104)/(BN103)</f>
        <v>0</v>
      </c>
      <c r="BT103" s="379">
        <f>+SUM(BO104)/(BO103)</f>
        <v>0</v>
      </c>
      <c r="BU103" s="379">
        <f>+SUM(BP104)/(BP103)</f>
        <v>0</v>
      </c>
      <c r="BV103" s="379">
        <f>+SUM(BQ104)/(BQ103)</f>
        <v>0</v>
      </c>
      <c r="BW103" s="56"/>
    </row>
    <row r="104" spans="1:75" s="73" customFormat="1" ht="30" customHeight="1" thickBot="1" x14ac:dyDescent="0.3">
      <c r="A104" s="430"/>
      <c r="B104" s="645"/>
      <c r="C104" s="509"/>
      <c r="D104" s="510"/>
      <c r="E104" s="511"/>
      <c r="F104" s="577"/>
      <c r="G104" s="280" t="s">
        <v>35</v>
      </c>
      <c r="H104" s="357"/>
      <c r="I104" s="357"/>
      <c r="J104" s="357"/>
      <c r="K104" s="357"/>
      <c r="L104" s="357"/>
      <c r="M104" s="327"/>
      <c r="N104" s="328"/>
      <c r="O104" s="74">
        <f t="shared" ref="O104:Z104" si="41">+(O106+O118+O126+O146+O196+O208+O226+O234+O254)</f>
        <v>0</v>
      </c>
      <c r="P104" s="75">
        <f t="shared" si="41"/>
        <v>0</v>
      </c>
      <c r="Q104" s="75">
        <f t="shared" si="41"/>
        <v>0</v>
      </c>
      <c r="R104" s="76">
        <f t="shared" si="41"/>
        <v>0</v>
      </c>
      <c r="S104" s="74">
        <f t="shared" si="41"/>
        <v>0</v>
      </c>
      <c r="T104" s="75">
        <f t="shared" si="41"/>
        <v>0</v>
      </c>
      <c r="U104" s="75">
        <f t="shared" si="41"/>
        <v>0</v>
      </c>
      <c r="V104" s="76">
        <f t="shared" si="41"/>
        <v>0</v>
      </c>
      <c r="W104" s="74">
        <f t="shared" si="41"/>
        <v>0</v>
      </c>
      <c r="X104" s="75">
        <f t="shared" si="41"/>
        <v>0</v>
      </c>
      <c r="Y104" s="75">
        <f t="shared" si="41"/>
        <v>0</v>
      </c>
      <c r="Z104" s="75">
        <f t="shared" si="41"/>
        <v>0</v>
      </c>
      <c r="AA104" s="76"/>
      <c r="AB104" s="74">
        <f t="shared" ref="AB104:BC104" si="42">+(AB106+AB118+AB126+AB146+AB196+AB208+AB226+AB234+AB254)</f>
        <v>0</v>
      </c>
      <c r="AC104" s="75">
        <f t="shared" si="42"/>
        <v>0</v>
      </c>
      <c r="AD104" s="75">
        <f t="shared" si="42"/>
        <v>0</v>
      </c>
      <c r="AE104" s="76">
        <f t="shared" si="42"/>
        <v>0</v>
      </c>
      <c r="AF104" s="74">
        <f t="shared" si="42"/>
        <v>0</v>
      </c>
      <c r="AG104" s="75">
        <f t="shared" si="42"/>
        <v>0</v>
      </c>
      <c r="AH104" s="75">
        <f t="shared" si="42"/>
        <v>0</v>
      </c>
      <c r="AI104" s="76">
        <f t="shared" si="42"/>
        <v>0</v>
      </c>
      <c r="AJ104" s="74">
        <f t="shared" si="42"/>
        <v>0</v>
      </c>
      <c r="AK104" s="75">
        <f t="shared" si="42"/>
        <v>0</v>
      </c>
      <c r="AL104" s="75">
        <f t="shared" si="42"/>
        <v>0</v>
      </c>
      <c r="AM104" s="76">
        <f t="shared" si="42"/>
        <v>0</v>
      </c>
      <c r="AN104" s="74">
        <f t="shared" si="42"/>
        <v>0</v>
      </c>
      <c r="AO104" s="75">
        <f t="shared" si="42"/>
        <v>0</v>
      </c>
      <c r="AP104" s="75">
        <f t="shared" si="42"/>
        <v>0</v>
      </c>
      <c r="AQ104" s="76">
        <f t="shared" si="42"/>
        <v>0</v>
      </c>
      <c r="AR104" s="74">
        <f t="shared" si="42"/>
        <v>0</v>
      </c>
      <c r="AS104" s="75">
        <f t="shared" si="42"/>
        <v>0</v>
      </c>
      <c r="AT104" s="75">
        <f t="shared" si="42"/>
        <v>0</v>
      </c>
      <c r="AU104" s="76">
        <f t="shared" si="42"/>
        <v>0</v>
      </c>
      <c r="AV104" s="74">
        <f t="shared" si="42"/>
        <v>0</v>
      </c>
      <c r="AW104" s="75">
        <f t="shared" si="42"/>
        <v>0</v>
      </c>
      <c r="AX104" s="75">
        <f t="shared" si="42"/>
        <v>0</v>
      </c>
      <c r="AY104" s="76">
        <f t="shared" si="42"/>
        <v>0</v>
      </c>
      <c r="AZ104" s="74">
        <f t="shared" si="42"/>
        <v>0</v>
      </c>
      <c r="BA104" s="75">
        <f t="shared" si="42"/>
        <v>0</v>
      </c>
      <c r="BB104" s="75">
        <f t="shared" si="42"/>
        <v>0</v>
      </c>
      <c r="BC104" s="75">
        <f t="shared" si="42"/>
        <v>0</v>
      </c>
      <c r="BD104" s="76">
        <f t="shared" ref="BD104:BL104" si="43">+(BD106+BD118+BD126+BD146+BD196+BD208+BD226+BD234+BD254)</f>
        <v>0</v>
      </c>
      <c r="BE104" s="74">
        <f t="shared" si="43"/>
        <v>0</v>
      </c>
      <c r="BF104" s="75">
        <f t="shared" si="43"/>
        <v>0</v>
      </c>
      <c r="BG104" s="75">
        <f t="shared" si="43"/>
        <v>0</v>
      </c>
      <c r="BH104" s="76">
        <f t="shared" si="43"/>
        <v>0</v>
      </c>
      <c r="BI104" s="74">
        <f t="shared" si="43"/>
        <v>0</v>
      </c>
      <c r="BJ104" s="75">
        <f t="shared" si="43"/>
        <v>0</v>
      </c>
      <c r="BK104" s="75">
        <f t="shared" si="43"/>
        <v>0</v>
      </c>
      <c r="BL104" s="76">
        <f t="shared" si="43"/>
        <v>0</v>
      </c>
      <c r="BM104" s="77">
        <f>+SUM(O104:AA104)</f>
        <v>0</v>
      </c>
      <c r="BN104" s="77">
        <f>+SUM(AB104:AM104)</f>
        <v>0</v>
      </c>
      <c r="BO104" s="77">
        <f>+SUM(AN104:AY104)</f>
        <v>0</v>
      </c>
      <c r="BP104" s="77">
        <f>+SUM(AZ104:BL104)</f>
        <v>0</v>
      </c>
      <c r="BQ104" s="78">
        <f>+BM104+BN104+BO104+BP104</f>
        <v>0</v>
      </c>
      <c r="BR104" s="379"/>
      <c r="BS104" s="379"/>
      <c r="BT104" s="379"/>
      <c r="BU104" s="379"/>
      <c r="BV104" s="379"/>
      <c r="BW104" s="56"/>
    </row>
    <row r="105" spans="1:75" s="73" customFormat="1" ht="18.75" customHeight="1" thickBot="1" x14ac:dyDescent="0.3">
      <c r="A105" s="430"/>
      <c r="B105" s="435"/>
      <c r="C105" s="477" t="s">
        <v>98</v>
      </c>
      <c r="D105" s="389" t="s">
        <v>169</v>
      </c>
      <c r="E105" s="390"/>
      <c r="F105" s="418" t="s">
        <v>162</v>
      </c>
      <c r="G105" s="280" t="s">
        <v>34</v>
      </c>
      <c r="H105" s="357" t="s">
        <v>81</v>
      </c>
      <c r="I105" s="357" t="s">
        <v>81</v>
      </c>
      <c r="J105" s="357"/>
      <c r="K105" s="357"/>
      <c r="L105" s="357" t="s">
        <v>81</v>
      </c>
      <c r="M105" s="326" t="s">
        <v>79</v>
      </c>
      <c r="N105" s="328" t="s">
        <v>156</v>
      </c>
      <c r="O105" s="79">
        <f>COUNTIF(O107:O116,"P")</f>
        <v>0</v>
      </c>
      <c r="P105" s="80">
        <f t="shared" ref="P105:BL105" si="44">COUNTIF(P107:P116,"P")</f>
        <v>0</v>
      </c>
      <c r="Q105" s="80">
        <f t="shared" si="44"/>
        <v>0</v>
      </c>
      <c r="R105" s="81">
        <f t="shared" si="44"/>
        <v>2</v>
      </c>
      <c r="S105" s="79">
        <f t="shared" si="44"/>
        <v>1</v>
      </c>
      <c r="T105" s="80">
        <f t="shared" si="44"/>
        <v>0</v>
      </c>
      <c r="U105" s="80">
        <f t="shared" si="44"/>
        <v>0</v>
      </c>
      <c r="V105" s="81">
        <f t="shared" si="44"/>
        <v>1</v>
      </c>
      <c r="W105" s="79">
        <f t="shared" si="44"/>
        <v>0</v>
      </c>
      <c r="X105" s="80">
        <f t="shared" si="44"/>
        <v>0</v>
      </c>
      <c r="Y105" s="80">
        <f t="shared" si="44"/>
        <v>0</v>
      </c>
      <c r="Z105" s="80">
        <f t="shared" si="44"/>
        <v>2</v>
      </c>
      <c r="AA105" s="81"/>
      <c r="AB105" s="79">
        <f t="shared" si="44"/>
        <v>0</v>
      </c>
      <c r="AC105" s="80">
        <f t="shared" si="44"/>
        <v>0</v>
      </c>
      <c r="AD105" s="80">
        <f t="shared" si="44"/>
        <v>0</v>
      </c>
      <c r="AE105" s="81">
        <f t="shared" si="44"/>
        <v>2</v>
      </c>
      <c r="AF105" s="79">
        <f t="shared" si="44"/>
        <v>0</v>
      </c>
      <c r="AG105" s="80">
        <f t="shared" si="44"/>
        <v>0</v>
      </c>
      <c r="AH105" s="80">
        <f t="shared" si="44"/>
        <v>0</v>
      </c>
      <c r="AI105" s="81">
        <f t="shared" si="44"/>
        <v>1</v>
      </c>
      <c r="AJ105" s="79">
        <f t="shared" si="44"/>
        <v>0</v>
      </c>
      <c r="AK105" s="80">
        <f t="shared" si="44"/>
        <v>0</v>
      </c>
      <c r="AL105" s="80">
        <f t="shared" si="44"/>
        <v>0</v>
      </c>
      <c r="AM105" s="81">
        <f t="shared" si="44"/>
        <v>2</v>
      </c>
      <c r="AN105" s="79">
        <f t="shared" si="44"/>
        <v>0</v>
      </c>
      <c r="AO105" s="80">
        <f t="shared" si="44"/>
        <v>0</v>
      </c>
      <c r="AP105" s="80">
        <f t="shared" si="44"/>
        <v>0</v>
      </c>
      <c r="AQ105" s="81">
        <f t="shared" si="44"/>
        <v>1</v>
      </c>
      <c r="AR105" s="79">
        <f t="shared" si="44"/>
        <v>0</v>
      </c>
      <c r="AS105" s="80">
        <f t="shared" si="44"/>
        <v>0</v>
      </c>
      <c r="AT105" s="80">
        <f t="shared" si="44"/>
        <v>0</v>
      </c>
      <c r="AU105" s="81">
        <f t="shared" si="44"/>
        <v>1</v>
      </c>
      <c r="AV105" s="79">
        <f t="shared" si="44"/>
        <v>0</v>
      </c>
      <c r="AW105" s="80">
        <f t="shared" si="44"/>
        <v>0</v>
      </c>
      <c r="AX105" s="80">
        <f t="shared" si="44"/>
        <v>0</v>
      </c>
      <c r="AY105" s="81">
        <f t="shared" si="44"/>
        <v>1</v>
      </c>
      <c r="AZ105" s="79">
        <f t="shared" si="44"/>
        <v>0</v>
      </c>
      <c r="BA105" s="80">
        <f t="shared" si="44"/>
        <v>0</v>
      </c>
      <c r="BB105" s="80">
        <f t="shared" si="44"/>
        <v>0</v>
      </c>
      <c r="BC105" s="80">
        <f t="shared" si="44"/>
        <v>0</v>
      </c>
      <c r="BD105" s="81">
        <f t="shared" si="44"/>
        <v>1</v>
      </c>
      <c r="BE105" s="79">
        <f t="shared" si="44"/>
        <v>0</v>
      </c>
      <c r="BF105" s="80">
        <f t="shared" si="44"/>
        <v>0</v>
      </c>
      <c r="BG105" s="80">
        <f t="shared" si="44"/>
        <v>0</v>
      </c>
      <c r="BH105" s="81">
        <f t="shared" si="44"/>
        <v>1</v>
      </c>
      <c r="BI105" s="79">
        <f t="shared" si="44"/>
        <v>0</v>
      </c>
      <c r="BJ105" s="80">
        <f t="shared" si="44"/>
        <v>1</v>
      </c>
      <c r="BK105" s="80">
        <f t="shared" si="44"/>
        <v>0</v>
      </c>
      <c r="BL105" s="81">
        <f t="shared" si="44"/>
        <v>0</v>
      </c>
      <c r="BM105" s="346">
        <f>+SUM(BM108,BM110,BM112,BM114,BM116)/SUM(BM107,BM109,BM111,BM113,BM115)</f>
        <v>0</v>
      </c>
      <c r="BN105" s="346">
        <f>+SUM(BN108,BN110,BN112,BN114,BN116)/SUM(BN107,BN109,BN111,BN113,BN115)</f>
        <v>0</v>
      </c>
      <c r="BO105" s="346">
        <f>+SUM(BO108,BO110,BO112,BO114,BO116)/SUM(BO107,BO109,BO111,BO113,BO115)</f>
        <v>0</v>
      </c>
      <c r="BP105" s="346">
        <f>+SUM(BP108,BP110,BP112,BP114,BP116)/SUM(BP107,BP109,BP111,BP113,BP115)</f>
        <v>0</v>
      </c>
      <c r="BQ105" s="346">
        <f>+SUM(BQ108,BQ110,BQ112,BQ114,BQ116)/SUM(BQ107,BQ109,BQ111,BQ113,BQ115)</f>
        <v>0</v>
      </c>
      <c r="BR105" s="348"/>
      <c r="BS105" s="348"/>
      <c r="BT105" s="348"/>
      <c r="BU105" s="348"/>
      <c r="BV105" s="348"/>
      <c r="BW105" s="56"/>
    </row>
    <row r="106" spans="1:75" s="73" customFormat="1" ht="24" customHeight="1" thickBot="1" x14ac:dyDescent="0.3">
      <c r="A106" s="430"/>
      <c r="B106" s="436"/>
      <c r="C106" s="477" t="s">
        <v>98</v>
      </c>
      <c r="D106" s="391" t="s">
        <v>41</v>
      </c>
      <c r="E106" s="392"/>
      <c r="F106" s="419"/>
      <c r="G106" s="280" t="s">
        <v>35</v>
      </c>
      <c r="H106" s="357"/>
      <c r="I106" s="357"/>
      <c r="J106" s="357"/>
      <c r="K106" s="357"/>
      <c r="L106" s="357"/>
      <c r="M106" s="327"/>
      <c r="N106" s="328"/>
      <c r="O106" s="82">
        <f>COUNTIF(O107:O116,"E")</f>
        <v>0</v>
      </c>
      <c r="P106" s="83">
        <f t="shared" ref="P106:BL106" si="45">COUNTIF(P107:P116,"E")</f>
        <v>0</v>
      </c>
      <c r="Q106" s="83">
        <f t="shared" si="45"/>
        <v>0</v>
      </c>
      <c r="R106" s="84">
        <f t="shared" si="45"/>
        <v>0</v>
      </c>
      <c r="S106" s="82">
        <f t="shared" si="45"/>
        <v>0</v>
      </c>
      <c r="T106" s="83">
        <f t="shared" si="45"/>
        <v>0</v>
      </c>
      <c r="U106" s="83">
        <f t="shared" si="45"/>
        <v>0</v>
      </c>
      <c r="V106" s="84">
        <f t="shared" si="45"/>
        <v>0</v>
      </c>
      <c r="W106" s="82">
        <f t="shared" si="45"/>
        <v>0</v>
      </c>
      <c r="X106" s="83">
        <f t="shared" si="45"/>
        <v>0</v>
      </c>
      <c r="Y106" s="83">
        <f t="shared" si="45"/>
        <v>0</v>
      </c>
      <c r="Z106" s="83">
        <f t="shared" si="45"/>
        <v>0</v>
      </c>
      <c r="AA106" s="84"/>
      <c r="AB106" s="82">
        <f t="shared" si="45"/>
        <v>0</v>
      </c>
      <c r="AC106" s="83">
        <f t="shared" si="45"/>
        <v>0</v>
      </c>
      <c r="AD106" s="83">
        <f t="shared" si="45"/>
        <v>0</v>
      </c>
      <c r="AE106" s="84">
        <f t="shared" si="45"/>
        <v>0</v>
      </c>
      <c r="AF106" s="82">
        <f t="shared" si="45"/>
        <v>0</v>
      </c>
      <c r="AG106" s="83">
        <f t="shared" si="45"/>
        <v>0</v>
      </c>
      <c r="AH106" s="83">
        <f t="shared" si="45"/>
        <v>0</v>
      </c>
      <c r="AI106" s="84">
        <f t="shared" si="45"/>
        <v>0</v>
      </c>
      <c r="AJ106" s="82">
        <f t="shared" si="45"/>
        <v>0</v>
      </c>
      <c r="AK106" s="83">
        <f t="shared" si="45"/>
        <v>0</v>
      </c>
      <c r="AL106" s="83">
        <f t="shared" si="45"/>
        <v>0</v>
      </c>
      <c r="AM106" s="84">
        <f t="shared" si="45"/>
        <v>0</v>
      </c>
      <c r="AN106" s="82">
        <f t="shared" si="45"/>
        <v>0</v>
      </c>
      <c r="AO106" s="83">
        <f t="shared" si="45"/>
        <v>0</v>
      </c>
      <c r="AP106" s="83">
        <f t="shared" si="45"/>
        <v>0</v>
      </c>
      <c r="AQ106" s="84">
        <f t="shared" si="45"/>
        <v>0</v>
      </c>
      <c r="AR106" s="82">
        <f t="shared" si="45"/>
        <v>0</v>
      </c>
      <c r="AS106" s="83">
        <f t="shared" si="45"/>
        <v>0</v>
      </c>
      <c r="AT106" s="83">
        <f t="shared" si="45"/>
        <v>0</v>
      </c>
      <c r="AU106" s="84">
        <f t="shared" si="45"/>
        <v>0</v>
      </c>
      <c r="AV106" s="82">
        <f t="shared" si="45"/>
        <v>0</v>
      </c>
      <c r="AW106" s="83">
        <f t="shared" si="45"/>
        <v>0</v>
      </c>
      <c r="AX106" s="83">
        <f t="shared" si="45"/>
        <v>0</v>
      </c>
      <c r="AY106" s="84">
        <f t="shared" si="45"/>
        <v>0</v>
      </c>
      <c r="AZ106" s="82">
        <f t="shared" si="45"/>
        <v>0</v>
      </c>
      <c r="BA106" s="83">
        <f t="shared" si="45"/>
        <v>0</v>
      </c>
      <c r="BB106" s="83">
        <f t="shared" si="45"/>
        <v>0</v>
      </c>
      <c r="BC106" s="83">
        <f t="shared" si="45"/>
        <v>0</v>
      </c>
      <c r="BD106" s="84">
        <f t="shared" si="45"/>
        <v>0</v>
      </c>
      <c r="BE106" s="82">
        <f t="shared" si="45"/>
        <v>0</v>
      </c>
      <c r="BF106" s="83">
        <f t="shared" si="45"/>
        <v>0</v>
      </c>
      <c r="BG106" s="83">
        <f t="shared" si="45"/>
        <v>0</v>
      </c>
      <c r="BH106" s="84">
        <f t="shared" si="45"/>
        <v>0</v>
      </c>
      <c r="BI106" s="82">
        <f t="shared" si="45"/>
        <v>0</v>
      </c>
      <c r="BJ106" s="83">
        <f t="shared" si="45"/>
        <v>0</v>
      </c>
      <c r="BK106" s="83">
        <f t="shared" si="45"/>
        <v>0</v>
      </c>
      <c r="BL106" s="84">
        <f t="shared" si="45"/>
        <v>0</v>
      </c>
      <c r="BM106" s="347"/>
      <c r="BN106" s="347"/>
      <c r="BO106" s="347"/>
      <c r="BP106" s="347"/>
      <c r="BQ106" s="347"/>
      <c r="BR106" s="349"/>
      <c r="BS106" s="349"/>
      <c r="BT106" s="349"/>
      <c r="BU106" s="349"/>
      <c r="BV106" s="349"/>
      <c r="BW106" s="56"/>
    </row>
    <row r="107" spans="1:75" s="73" customFormat="1" ht="15.75" hidden="1" customHeight="1" outlineLevel="1" x14ac:dyDescent="0.25">
      <c r="A107" s="453">
        <v>21</v>
      </c>
      <c r="B107" s="438"/>
      <c r="C107" s="439" t="s">
        <v>99</v>
      </c>
      <c r="D107" s="698" t="s">
        <v>127</v>
      </c>
      <c r="E107" s="573" t="s">
        <v>591</v>
      </c>
      <c r="F107" s="636" t="s">
        <v>257</v>
      </c>
      <c r="G107" s="280" t="s">
        <v>34</v>
      </c>
      <c r="H107" s="357" t="s">
        <v>81</v>
      </c>
      <c r="I107" s="357" t="s">
        <v>81</v>
      </c>
      <c r="J107" s="357"/>
      <c r="K107" s="357"/>
      <c r="L107" s="357" t="s">
        <v>81</v>
      </c>
      <c r="M107" s="326" t="s">
        <v>592</v>
      </c>
      <c r="N107" s="328" t="s">
        <v>242</v>
      </c>
      <c r="O107" s="85"/>
      <c r="P107" s="298"/>
      <c r="Q107" s="298"/>
      <c r="R107" s="87" t="s">
        <v>234</v>
      </c>
      <c r="S107" s="85" t="s">
        <v>234</v>
      </c>
      <c r="T107" s="298"/>
      <c r="U107" s="298"/>
      <c r="V107" s="87"/>
      <c r="W107" s="85"/>
      <c r="X107" s="298"/>
      <c r="Y107" s="298"/>
      <c r="Z107" s="298"/>
      <c r="AA107" s="87"/>
      <c r="AB107" s="85"/>
      <c r="AC107" s="298"/>
      <c r="AD107" s="298"/>
      <c r="AE107" s="87"/>
      <c r="AF107" s="85"/>
      <c r="AG107" s="298"/>
      <c r="AH107" s="298"/>
      <c r="AI107" s="87"/>
      <c r="AJ107" s="85"/>
      <c r="AK107" s="309"/>
      <c r="AL107" s="298"/>
      <c r="AM107" s="87"/>
      <c r="AN107" s="85"/>
      <c r="AO107" s="298"/>
      <c r="AP107" s="298"/>
      <c r="AQ107" s="87"/>
      <c r="AR107" s="125"/>
      <c r="AS107" s="309"/>
      <c r="AT107" s="298"/>
      <c r="AU107" s="87"/>
      <c r="AV107" s="85"/>
      <c r="AW107" s="298"/>
      <c r="AX107" s="298"/>
      <c r="AY107" s="87"/>
      <c r="AZ107" s="85"/>
      <c r="BA107" s="309"/>
      <c r="BB107" s="298"/>
      <c r="BC107" s="91"/>
      <c r="BD107" s="87"/>
      <c r="BE107" s="85"/>
      <c r="BF107" s="298"/>
      <c r="BG107" s="298"/>
      <c r="BH107" s="87"/>
      <c r="BI107" s="85"/>
      <c r="BJ107" s="298"/>
      <c r="BK107" s="298"/>
      <c r="BL107" s="87"/>
      <c r="BM107" s="92">
        <f>COUNTIF(O107:AA107,"P")</f>
        <v>2</v>
      </c>
      <c r="BN107" s="93">
        <f>COUNTIF(AB107:AM107,"P")</f>
        <v>0</v>
      </c>
      <c r="BO107" s="93">
        <f>COUNTIF(AN107:AY107,"P")</f>
        <v>0</v>
      </c>
      <c r="BP107" s="93">
        <f>COUNTIF(AZ107:BL107,"P")</f>
        <v>0</v>
      </c>
      <c r="BQ107" s="93">
        <f>SUM(BM107:BP107)</f>
        <v>2</v>
      </c>
      <c r="BR107" s="325">
        <f>+SUM(BM108)/(BM107)</f>
        <v>0</v>
      </c>
      <c r="BS107" s="325" t="e">
        <f>+SUM(BN108)/(BN107)</f>
        <v>#DIV/0!</v>
      </c>
      <c r="BT107" s="325" t="e">
        <f>+SUM(BO108)/(BO107)</f>
        <v>#DIV/0!</v>
      </c>
      <c r="BU107" s="325" t="e">
        <f>+SUM(BP108)/(BP107)</f>
        <v>#DIV/0!</v>
      </c>
      <c r="BV107" s="325">
        <f>+SUM(BQ108)/(BQ107)</f>
        <v>0</v>
      </c>
      <c r="BW107" s="56"/>
    </row>
    <row r="108" spans="1:75" s="73" customFormat="1" ht="15.75" hidden="1" customHeight="1" outlineLevel="1" x14ac:dyDescent="0.25">
      <c r="A108" s="453"/>
      <c r="B108" s="438"/>
      <c r="C108" s="441"/>
      <c r="D108" s="699"/>
      <c r="E108" s="573"/>
      <c r="F108" s="636"/>
      <c r="G108" s="280" t="s">
        <v>35</v>
      </c>
      <c r="H108" s="357"/>
      <c r="I108" s="357"/>
      <c r="J108" s="357"/>
      <c r="K108" s="357"/>
      <c r="L108" s="357"/>
      <c r="M108" s="327"/>
      <c r="N108" s="328"/>
      <c r="O108" s="94"/>
      <c r="P108" s="95"/>
      <c r="Q108" s="95"/>
      <c r="R108" s="96"/>
      <c r="S108" s="94"/>
      <c r="T108" s="95"/>
      <c r="U108" s="95"/>
      <c r="V108" s="96"/>
      <c r="W108" s="94"/>
      <c r="X108" s="95"/>
      <c r="Y108" s="95"/>
      <c r="Z108" s="95"/>
      <c r="AA108" s="96"/>
      <c r="AB108" s="94"/>
      <c r="AC108" s="95"/>
      <c r="AD108" s="95"/>
      <c r="AE108" s="96"/>
      <c r="AF108" s="94"/>
      <c r="AG108" s="95"/>
      <c r="AH108" s="95"/>
      <c r="AI108" s="96"/>
      <c r="AJ108" s="94"/>
      <c r="AK108" s="95"/>
      <c r="AL108" s="95"/>
      <c r="AM108" s="96"/>
      <c r="AN108" s="94"/>
      <c r="AO108" s="95"/>
      <c r="AP108" s="95"/>
      <c r="AQ108" s="96"/>
      <c r="AR108" s="94"/>
      <c r="AS108" s="95"/>
      <c r="AT108" s="95"/>
      <c r="AU108" s="96"/>
      <c r="AV108" s="94"/>
      <c r="AW108" s="95"/>
      <c r="AX108" s="95"/>
      <c r="AY108" s="96"/>
      <c r="AZ108" s="94"/>
      <c r="BA108" s="95"/>
      <c r="BB108" s="95"/>
      <c r="BC108" s="119"/>
      <c r="BD108" s="96"/>
      <c r="BE108" s="94"/>
      <c r="BF108" s="95"/>
      <c r="BG108" s="95"/>
      <c r="BH108" s="96"/>
      <c r="BI108" s="94"/>
      <c r="BJ108" s="95"/>
      <c r="BK108" s="95"/>
      <c r="BL108" s="96"/>
      <c r="BM108" s="106">
        <f>COUNTIF(O108:AA108,"E")</f>
        <v>0</v>
      </c>
      <c r="BN108" s="107">
        <f>COUNTIF(AB108:AM108,"E")</f>
        <v>0</v>
      </c>
      <c r="BO108" s="107">
        <f>COUNTIF(AN108:AY108,"E")</f>
        <v>0</v>
      </c>
      <c r="BP108" s="107">
        <f>COUNTIF(AZ108:BL108,"E")</f>
        <v>0</v>
      </c>
      <c r="BQ108" s="108">
        <f>SUM(BM108:BP108)</f>
        <v>0</v>
      </c>
      <c r="BR108" s="325"/>
      <c r="BS108" s="325"/>
      <c r="BT108" s="325"/>
      <c r="BU108" s="325"/>
      <c r="BV108" s="325"/>
      <c r="BW108" s="56"/>
    </row>
    <row r="109" spans="1:75" s="73" customFormat="1" ht="15.75" hidden="1" customHeight="1" outlineLevel="1" x14ac:dyDescent="0.25">
      <c r="A109" s="453">
        <v>22</v>
      </c>
      <c r="B109" s="438"/>
      <c r="C109" s="441"/>
      <c r="D109" s="699"/>
      <c r="E109" s="573" t="s">
        <v>594</v>
      </c>
      <c r="F109" s="636" t="s">
        <v>261</v>
      </c>
      <c r="G109" s="280" t="s">
        <v>34</v>
      </c>
      <c r="H109" s="357" t="s">
        <v>81</v>
      </c>
      <c r="I109" s="357"/>
      <c r="J109" s="357"/>
      <c r="K109" s="357"/>
      <c r="L109" s="357" t="s">
        <v>81</v>
      </c>
      <c r="M109" s="326" t="s">
        <v>79</v>
      </c>
      <c r="N109" s="328" t="s">
        <v>593</v>
      </c>
      <c r="O109" s="85"/>
      <c r="P109" s="298"/>
      <c r="Q109" s="298"/>
      <c r="R109" s="87"/>
      <c r="S109" s="85"/>
      <c r="T109" s="298"/>
      <c r="U109" s="298"/>
      <c r="V109" s="87"/>
      <c r="W109" s="85"/>
      <c r="X109" s="298"/>
      <c r="Y109" s="298"/>
      <c r="Z109" s="298" t="s">
        <v>234</v>
      </c>
      <c r="AA109" s="87"/>
      <c r="AB109" s="85"/>
      <c r="AC109" s="298"/>
      <c r="AD109" s="298"/>
      <c r="AE109" s="87"/>
      <c r="AF109" s="85"/>
      <c r="AG109" s="298"/>
      <c r="AH109" s="298"/>
      <c r="AI109" s="87"/>
      <c r="AJ109" s="85"/>
      <c r="AK109" s="298"/>
      <c r="AL109" s="298"/>
      <c r="AM109" s="87" t="s">
        <v>234</v>
      </c>
      <c r="AN109" s="85"/>
      <c r="AO109" s="298"/>
      <c r="AP109" s="298"/>
      <c r="AQ109" s="87"/>
      <c r="AR109" s="85"/>
      <c r="AS109" s="298"/>
      <c r="AT109" s="298"/>
      <c r="AU109" s="87"/>
      <c r="AV109" s="85"/>
      <c r="AW109" s="298"/>
      <c r="AX109" s="298"/>
      <c r="AY109" s="87"/>
      <c r="AZ109" s="85"/>
      <c r="BA109" s="298"/>
      <c r="BB109" s="298"/>
      <c r="BC109" s="91"/>
      <c r="BD109" s="87"/>
      <c r="BE109" s="85"/>
      <c r="BF109" s="298"/>
      <c r="BG109" s="298"/>
      <c r="BH109" s="87"/>
      <c r="BI109" s="85"/>
      <c r="BJ109" s="298"/>
      <c r="BK109" s="298"/>
      <c r="BL109" s="87"/>
      <c r="BM109" s="92">
        <f>COUNTIF(O109:AA109,"P")</f>
        <v>1</v>
      </c>
      <c r="BN109" s="93">
        <f>COUNTIF(AB109:AM109,"P")</f>
        <v>1</v>
      </c>
      <c r="BO109" s="93">
        <f>COUNTIF(AN109:AY109,"P")</f>
        <v>0</v>
      </c>
      <c r="BP109" s="93">
        <f>COUNTIF(AZ109:BL109,"P")</f>
        <v>0</v>
      </c>
      <c r="BQ109" s="93">
        <f t="shared" ref="BQ109:BQ116" si="46">SUM(BM109:BP109)</f>
        <v>2</v>
      </c>
      <c r="BR109" s="325">
        <f>+SUM(BM110)/(BM109)</f>
        <v>0</v>
      </c>
      <c r="BS109" s="325">
        <f>+SUM(BN110)/(BN109)</f>
        <v>0</v>
      </c>
      <c r="BT109" s="325" t="e">
        <f>+SUM(BO110)/(BO109)</f>
        <v>#DIV/0!</v>
      </c>
      <c r="BU109" s="325" t="e">
        <f>+SUM(BP110)/(BP109)</f>
        <v>#DIV/0!</v>
      </c>
      <c r="BV109" s="325">
        <f>+SUM(BQ110)/(BQ109)</f>
        <v>0</v>
      </c>
      <c r="BW109" s="56"/>
    </row>
    <row r="110" spans="1:75" s="73" customFormat="1" ht="15.75" hidden="1" customHeight="1" outlineLevel="1" x14ac:dyDescent="0.25">
      <c r="A110" s="453"/>
      <c r="B110" s="438"/>
      <c r="C110" s="441"/>
      <c r="D110" s="699"/>
      <c r="E110" s="573"/>
      <c r="F110" s="636"/>
      <c r="G110" s="280" t="s">
        <v>35</v>
      </c>
      <c r="H110" s="357"/>
      <c r="I110" s="357"/>
      <c r="J110" s="357"/>
      <c r="K110" s="357"/>
      <c r="L110" s="357"/>
      <c r="M110" s="327"/>
      <c r="N110" s="328"/>
      <c r="O110" s="94"/>
      <c r="P110" s="95"/>
      <c r="Q110" s="95"/>
      <c r="R110" s="96"/>
      <c r="S110" s="94"/>
      <c r="T110" s="95"/>
      <c r="U110" s="95"/>
      <c r="V110" s="96"/>
      <c r="W110" s="94"/>
      <c r="X110" s="95"/>
      <c r="Y110" s="95"/>
      <c r="Z110" s="95"/>
      <c r="AA110" s="96"/>
      <c r="AB110" s="94"/>
      <c r="AC110" s="95"/>
      <c r="AD110" s="95"/>
      <c r="AE110" s="96"/>
      <c r="AF110" s="94"/>
      <c r="AG110" s="95"/>
      <c r="AH110" s="95"/>
      <c r="AI110" s="96"/>
      <c r="AJ110" s="94"/>
      <c r="AK110" s="95"/>
      <c r="AL110" s="95"/>
      <c r="AM110" s="96"/>
      <c r="AN110" s="94"/>
      <c r="AO110" s="95"/>
      <c r="AP110" s="95"/>
      <c r="AQ110" s="96"/>
      <c r="AR110" s="94"/>
      <c r="AS110" s="95"/>
      <c r="AT110" s="95"/>
      <c r="AU110" s="96"/>
      <c r="AV110" s="94"/>
      <c r="AW110" s="95"/>
      <c r="AX110" s="95"/>
      <c r="AY110" s="96"/>
      <c r="AZ110" s="94"/>
      <c r="BA110" s="95"/>
      <c r="BB110" s="95"/>
      <c r="BC110" s="119"/>
      <c r="BD110" s="96"/>
      <c r="BE110" s="94"/>
      <c r="BF110" s="95"/>
      <c r="BG110" s="95"/>
      <c r="BH110" s="96"/>
      <c r="BI110" s="94"/>
      <c r="BJ110" s="95"/>
      <c r="BK110" s="95"/>
      <c r="BL110" s="96"/>
      <c r="BM110" s="106">
        <f>COUNTIF(O110:AA110,"E")</f>
        <v>0</v>
      </c>
      <c r="BN110" s="107">
        <f>COUNTIF(AB110:AM110,"E")</f>
        <v>0</v>
      </c>
      <c r="BO110" s="107">
        <f>COUNTIF(AN110:AY110,"E")</f>
        <v>0</v>
      </c>
      <c r="BP110" s="107">
        <f>COUNTIF(AZ110:BL110,"E")</f>
        <v>0</v>
      </c>
      <c r="BQ110" s="108">
        <f t="shared" si="46"/>
        <v>0</v>
      </c>
      <c r="BR110" s="325"/>
      <c r="BS110" s="325"/>
      <c r="BT110" s="325"/>
      <c r="BU110" s="325"/>
      <c r="BV110" s="325"/>
      <c r="BW110" s="56"/>
    </row>
    <row r="111" spans="1:75" s="73" customFormat="1" ht="15.75" hidden="1" customHeight="1" outlineLevel="1" x14ac:dyDescent="0.25">
      <c r="A111" s="286"/>
      <c r="B111" s="438"/>
      <c r="C111" s="441"/>
      <c r="D111" s="699"/>
      <c r="E111" s="573" t="s">
        <v>260</v>
      </c>
      <c r="F111" s="636" t="s">
        <v>258</v>
      </c>
      <c r="G111" s="280" t="s">
        <v>34</v>
      </c>
      <c r="H111" s="357" t="s">
        <v>81</v>
      </c>
      <c r="I111" s="357"/>
      <c r="J111" s="357"/>
      <c r="K111" s="357"/>
      <c r="L111" s="357" t="s">
        <v>81</v>
      </c>
      <c r="M111" s="326" t="s">
        <v>79</v>
      </c>
      <c r="N111" s="328" t="s">
        <v>259</v>
      </c>
      <c r="O111" s="85"/>
      <c r="P111" s="298"/>
      <c r="Q111" s="298"/>
      <c r="R111" s="87"/>
      <c r="S111" s="85"/>
      <c r="T111" s="298"/>
      <c r="U111" s="298"/>
      <c r="V111" s="87"/>
      <c r="W111" s="85"/>
      <c r="X111" s="298"/>
      <c r="Y111" s="298"/>
      <c r="Z111" s="298"/>
      <c r="AA111" s="87"/>
      <c r="AB111" s="85"/>
      <c r="AC111" s="298"/>
      <c r="AD111" s="298"/>
      <c r="AE111" s="87" t="s">
        <v>234</v>
      </c>
      <c r="AF111" s="85"/>
      <c r="AG111" s="298"/>
      <c r="AH111" s="298"/>
      <c r="AI111" s="87"/>
      <c r="AJ111" s="85"/>
      <c r="AK111" s="298"/>
      <c r="AL111" s="298"/>
      <c r="AM111" s="87"/>
      <c r="AN111" s="85"/>
      <c r="AO111" s="298"/>
      <c r="AP111" s="298"/>
      <c r="AQ111" s="87"/>
      <c r="AR111" s="85"/>
      <c r="AS111" s="298"/>
      <c r="AT111" s="298"/>
      <c r="AU111" s="87"/>
      <c r="AV111" s="85"/>
      <c r="AW111" s="298"/>
      <c r="AX111" s="298"/>
      <c r="AY111" s="87"/>
      <c r="AZ111" s="85"/>
      <c r="BA111" s="298"/>
      <c r="BB111" s="298"/>
      <c r="BC111" s="91"/>
      <c r="BD111" s="87"/>
      <c r="BE111" s="85"/>
      <c r="BF111" s="298"/>
      <c r="BG111" s="298"/>
      <c r="BH111" s="87"/>
      <c r="BI111" s="85"/>
      <c r="BJ111" s="298"/>
      <c r="BK111" s="298"/>
      <c r="BL111" s="87"/>
      <c r="BM111" s="92">
        <f>COUNTIF(O111:AA111,"P")</f>
        <v>0</v>
      </c>
      <c r="BN111" s="93">
        <f>COUNTIF(AB111:AM111,"P")</f>
        <v>1</v>
      </c>
      <c r="BO111" s="93">
        <f>COUNTIF(AN111:AY111,"P")</f>
        <v>0</v>
      </c>
      <c r="BP111" s="93">
        <f>COUNTIF(AZ111:BL111,"P")</f>
        <v>0</v>
      </c>
      <c r="BQ111" s="93">
        <f t="shared" si="46"/>
        <v>1</v>
      </c>
      <c r="BR111" s="325" t="e">
        <f>+SUM(BM112)/(BM111)</f>
        <v>#DIV/0!</v>
      </c>
      <c r="BS111" s="325">
        <f>+SUM(BN112)/(BN111)</f>
        <v>0</v>
      </c>
      <c r="BT111" s="325" t="e">
        <f>+SUM(BO112)/(BO111)</f>
        <v>#DIV/0!</v>
      </c>
      <c r="BU111" s="325" t="e">
        <f>+SUM(BP112)/(BP111)</f>
        <v>#DIV/0!</v>
      </c>
      <c r="BV111" s="325">
        <f>+SUM(BQ112)/(BQ111)</f>
        <v>0</v>
      </c>
      <c r="BW111" s="56"/>
    </row>
    <row r="112" spans="1:75" s="73" customFormat="1" ht="15.75" hidden="1" customHeight="1" outlineLevel="1" x14ac:dyDescent="0.25">
      <c r="A112" s="286"/>
      <c r="B112" s="438"/>
      <c r="C112" s="441"/>
      <c r="D112" s="699"/>
      <c r="E112" s="573"/>
      <c r="F112" s="636"/>
      <c r="G112" s="280" t="s">
        <v>35</v>
      </c>
      <c r="H112" s="357"/>
      <c r="I112" s="357"/>
      <c r="J112" s="357"/>
      <c r="K112" s="357"/>
      <c r="L112" s="357"/>
      <c r="M112" s="327"/>
      <c r="N112" s="328"/>
      <c r="O112" s="94"/>
      <c r="P112" s="95"/>
      <c r="Q112" s="95"/>
      <c r="R112" s="96"/>
      <c r="S112" s="94"/>
      <c r="T112" s="95"/>
      <c r="U112" s="95"/>
      <c r="V112" s="96"/>
      <c r="W112" s="94"/>
      <c r="X112" s="95"/>
      <c r="Y112" s="95"/>
      <c r="Z112" s="95"/>
      <c r="AA112" s="96"/>
      <c r="AB112" s="94"/>
      <c r="AC112" s="95"/>
      <c r="AD112" s="95"/>
      <c r="AE112" s="96"/>
      <c r="AF112" s="94"/>
      <c r="AG112" s="95"/>
      <c r="AH112" s="95"/>
      <c r="AI112" s="96"/>
      <c r="AJ112" s="94"/>
      <c r="AK112" s="95"/>
      <c r="AL112" s="95"/>
      <c r="AM112" s="96"/>
      <c r="AN112" s="94"/>
      <c r="AO112" s="95"/>
      <c r="AP112" s="95"/>
      <c r="AQ112" s="96"/>
      <c r="AR112" s="94"/>
      <c r="AS112" s="95"/>
      <c r="AT112" s="95"/>
      <c r="AU112" s="96"/>
      <c r="AV112" s="94"/>
      <c r="AW112" s="95"/>
      <c r="AX112" s="95"/>
      <c r="AY112" s="96"/>
      <c r="AZ112" s="94"/>
      <c r="BA112" s="95"/>
      <c r="BB112" s="95"/>
      <c r="BC112" s="119"/>
      <c r="BD112" s="96"/>
      <c r="BE112" s="94"/>
      <c r="BF112" s="95"/>
      <c r="BG112" s="95"/>
      <c r="BH112" s="96"/>
      <c r="BI112" s="94"/>
      <c r="BJ112" s="95"/>
      <c r="BK112" s="95"/>
      <c r="BL112" s="96"/>
      <c r="BM112" s="106">
        <f>COUNTIF(O112:AA112,"E")</f>
        <v>0</v>
      </c>
      <c r="BN112" s="107">
        <f>COUNTIF(AB112:AM112,"E")</f>
        <v>0</v>
      </c>
      <c r="BO112" s="107">
        <f>COUNTIF(AN112:AY112,"E")</f>
        <v>0</v>
      </c>
      <c r="BP112" s="107">
        <f>COUNTIF(AZ112:BL112,"E")</f>
        <v>0</v>
      </c>
      <c r="BQ112" s="108">
        <f t="shared" si="46"/>
        <v>0</v>
      </c>
      <c r="BR112" s="325"/>
      <c r="BS112" s="325"/>
      <c r="BT112" s="325"/>
      <c r="BU112" s="325"/>
      <c r="BV112" s="325"/>
      <c r="BW112" s="56"/>
    </row>
    <row r="113" spans="1:75" s="73" customFormat="1" ht="15.75" hidden="1" customHeight="1" outlineLevel="1" x14ac:dyDescent="0.25">
      <c r="A113" s="432">
        <v>23</v>
      </c>
      <c r="B113" s="438"/>
      <c r="C113" s="441"/>
      <c r="D113" s="699"/>
      <c r="E113" s="573" t="s">
        <v>128</v>
      </c>
      <c r="F113" s="636" t="s">
        <v>129</v>
      </c>
      <c r="G113" s="280" t="s">
        <v>34</v>
      </c>
      <c r="H113" s="357" t="s">
        <v>81</v>
      </c>
      <c r="I113" s="357" t="s">
        <v>81</v>
      </c>
      <c r="J113" s="357"/>
      <c r="K113" s="357"/>
      <c r="L113" s="357" t="s">
        <v>81</v>
      </c>
      <c r="M113" s="326" t="s">
        <v>79</v>
      </c>
      <c r="N113" s="328" t="s">
        <v>156</v>
      </c>
      <c r="O113" s="85"/>
      <c r="P113" s="298"/>
      <c r="Q113" s="298"/>
      <c r="R113" s="87" t="s">
        <v>234</v>
      </c>
      <c r="S113" s="85"/>
      <c r="T113" s="298"/>
      <c r="U113" s="298"/>
      <c r="V113" s="87" t="s">
        <v>234</v>
      </c>
      <c r="W113" s="85"/>
      <c r="X113" s="298"/>
      <c r="Y113" s="298"/>
      <c r="Z113" s="298" t="s">
        <v>234</v>
      </c>
      <c r="AA113" s="87"/>
      <c r="AB113" s="85"/>
      <c r="AC113" s="298"/>
      <c r="AD113" s="298"/>
      <c r="AE113" s="87" t="s">
        <v>234</v>
      </c>
      <c r="AF113" s="85"/>
      <c r="AG113" s="298"/>
      <c r="AH113" s="298"/>
      <c r="AI113" s="87" t="s">
        <v>234</v>
      </c>
      <c r="AJ113" s="85"/>
      <c r="AK113" s="298"/>
      <c r="AL113" s="298"/>
      <c r="AM113" s="87" t="s">
        <v>234</v>
      </c>
      <c r="AN113" s="85"/>
      <c r="AO113" s="298"/>
      <c r="AP113" s="298"/>
      <c r="AQ113" s="87" t="s">
        <v>234</v>
      </c>
      <c r="AR113" s="85"/>
      <c r="AS113" s="298"/>
      <c r="AT113" s="298"/>
      <c r="AU113" s="87" t="s">
        <v>234</v>
      </c>
      <c r="AV113" s="85"/>
      <c r="AW113" s="298"/>
      <c r="AX113" s="298"/>
      <c r="AY113" s="87" t="s">
        <v>234</v>
      </c>
      <c r="AZ113" s="85"/>
      <c r="BA113" s="298"/>
      <c r="BB113" s="298"/>
      <c r="BC113" s="91"/>
      <c r="BD113" s="87" t="s">
        <v>234</v>
      </c>
      <c r="BE113" s="85"/>
      <c r="BF113" s="298"/>
      <c r="BG113" s="298"/>
      <c r="BH113" s="87" t="s">
        <v>234</v>
      </c>
      <c r="BI113" s="85"/>
      <c r="BJ113" s="298" t="s">
        <v>234</v>
      </c>
      <c r="BK113" s="298"/>
      <c r="BL113" s="87"/>
      <c r="BM113" s="92">
        <f>COUNTIF(O113:AA113,"P")</f>
        <v>3</v>
      </c>
      <c r="BN113" s="93">
        <f>COUNTIF(AB113:AM113,"P")</f>
        <v>3</v>
      </c>
      <c r="BO113" s="93">
        <f>COUNTIF(AN113:AY113,"P")</f>
        <v>3</v>
      </c>
      <c r="BP113" s="93">
        <f>COUNTIF(AZ113:BL113,"P")</f>
        <v>3</v>
      </c>
      <c r="BQ113" s="93">
        <f t="shared" si="46"/>
        <v>12</v>
      </c>
      <c r="BR113" s="325">
        <f>+SUM(BM114)/(BM113)</f>
        <v>0</v>
      </c>
      <c r="BS113" s="325">
        <f>+SUM(BN114)/(BN113)</f>
        <v>0</v>
      </c>
      <c r="BT113" s="325">
        <f>+SUM(BO114)/(BO113)</f>
        <v>0</v>
      </c>
      <c r="BU113" s="325">
        <f>+SUM(BP114)/(BP113)</f>
        <v>0</v>
      </c>
      <c r="BV113" s="325">
        <f>+SUM(BQ114)/(BQ113)</f>
        <v>0</v>
      </c>
      <c r="BW113" s="56"/>
    </row>
    <row r="114" spans="1:75" s="73" customFormat="1" ht="15.75" hidden="1" customHeight="1" outlineLevel="1" x14ac:dyDescent="0.25">
      <c r="A114" s="453"/>
      <c r="B114" s="438"/>
      <c r="C114" s="441"/>
      <c r="D114" s="699"/>
      <c r="E114" s="573"/>
      <c r="F114" s="636"/>
      <c r="G114" s="280" t="s">
        <v>35</v>
      </c>
      <c r="H114" s="357"/>
      <c r="I114" s="357"/>
      <c r="J114" s="357"/>
      <c r="K114" s="357"/>
      <c r="L114" s="357"/>
      <c r="M114" s="327"/>
      <c r="N114" s="328"/>
      <c r="O114" s="94"/>
      <c r="P114" s="95"/>
      <c r="Q114" s="95"/>
      <c r="R114" s="96"/>
      <c r="S114" s="94"/>
      <c r="T114" s="95"/>
      <c r="U114" s="95"/>
      <c r="V114" s="96"/>
      <c r="W114" s="94"/>
      <c r="X114" s="95"/>
      <c r="Y114" s="95"/>
      <c r="Z114" s="95"/>
      <c r="AA114" s="96"/>
      <c r="AB114" s="94"/>
      <c r="AC114" s="95"/>
      <c r="AD114" s="95"/>
      <c r="AE114" s="96"/>
      <c r="AF114" s="94"/>
      <c r="AG114" s="95"/>
      <c r="AH114" s="95"/>
      <c r="AI114" s="96"/>
      <c r="AJ114" s="94"/>
      <c r="AK114" s="95"/>
      <c r="AL114" s="95"/>
      <c r="AM114" s="96"/>
      <c r="AN114" s="94"/>
      <c r="AO114" s="95"/>
      <c r="AP114" s="95"/>
      <c r="AQ114" s="96"/>
      <c r="AR114" s="94"/>
      <c r="AS114" s="95"/>
      <c r="AT114" s="95"/>
      <c r="AU114" s="96"/>
      <c r="AV114" s="94"/>
      <c r="AW114" s="95"/>
      <c r="AX114" s="95"/>
      <c r="AY114" s="96"/>
      <c r="AZ114" s="94"/>
      <c r="BA114" s="95"/>
      <c r="BB114" s="95"/>
      <c r="BC114" s="119"/>
      <c r="BD114" s="96"/>
      <c r="BE114" s="94"/>
      <c r="BF114" s="95"/>
      <c r="BG114" s="95"/>
      <c r="BH114" s="96"/>
      <c r="BI114" s="94"/>
      <c r="BJ114" s="95"/>
      <c r="BK114" s="95"/>
      <c r="BL114" s="96"/>
      <c r="BM114" s="106">
        <f>COUNTIF(O114:AA114,"E")</f>
        <v>0</v>
      </c>
      <c r="BN114" s="107">
        <f>COUNTIF(AB114:AM114,"E")</f>
        <v>0</v>
      </c>
      <c r="BO114" s="107">
        <f>COUNTIF(AN114:AY114,"E")</f>
        <v>0</v>
      </c>
      <c r="BP114" s="107">
        <f>COUNTIF(AZ114:BL114,"E")</f>
        <v>0</v>
      </c>
      <c r="BQ114" s="108">
        <f t="shared" si="46"/>
        <v>0</v>
      </c>
      <c r="BR114" s="325"/>
      <c r="BS114" s="325"/>
      <c r="BT114" s="325"/>
      <c r="BU114" s="325"/>
      <c r="BV114" s="325"/>
      <c r="BW114" s="56"/>
    </row>
    <row r="115" spans="1:75" s="73" customFormat="1" ht="15.75" hidden="1" customHeight="1" outlineLevel="1" x14ac:dyDescent="0.25">
      <c r="A115" s="453">
        <v>24</v>
      </c>
      <c r="B115" s="438"/>
      <c r="C115" s="441"/>
      <c r="D115" s="699"/>
      <c r="E115" s="573" t="s">
        <v>130</v>
      </c>
      <c r="F115" s="636" t="s">
        <v>131</v>
      </c>
      <c r="G115" s="280" t="s">
        <v>34</v>
      </c>
      <c r="H115" s="357" t="s">
        <v>81</v>
      </c>
      <c r="I115" s="357" t="s">
        <v>81</v>
      </c>
      <c r="J115" s="357"/>
      <c r="K115" s="357"/>
      <c r="L115" s="357" t="s">
        <v>81</v>
      </c>
      <c r="M115" s="326" t="s">
        <v>79</v>
      </c>
      <c r="N115" s="328" t="s">
        <v>156</v>
      </c>
      <c r="O115" s="85"/>
      <c r="P115" s="298"/>
      <c r="Q115" s="298"/>
      <c r="R115" s="87"/>
      <c r="S115" s="85"/>
      <c r="T115" s="298"/>
      <c r="U115" s="298"/>
      <c r="V115" s="87"/>
      <c r="W115" s="85"/>
      <c r="X115" s="298"/>
      <c r="Y115" s="298"/>
      <c r="Z115" s="298"/>
      <c r="AA115" s="87"/>
      <c r="AB115" s="85"/>
      <c r="AC115" s="298"/>
      <c r="AD115" s="298"/>
      <c r="AE115" s="87"/>
      <c r="AF115" s="85"/>
      <c r="AG115" s="298"/>
      <c r="AH115" s="298"/>
      <c r="AI115" s="87"/>
      <c r="AJ115" s="85"/>
      <c r="AK115" s="298"/>
      <c r="AL115" s="298"/>
      <c r="AM115" s="87"/>
      <c r="AN115" s="85"/>
      <c r="AO115" s="298"/>
      <c r="AP115" s="298"/>
      <c r="AQ115" s="87"/>
      <c r="AR115" s="85"/>
      <c r="AS115" s="298"/>
      <c r="AT115" s="298"/>
      <c r="AU115" s="87"/>
      <c r="AV115" s="85"/>
      <c r="AW115" s="298"/>
      <c r="AX115" s="298"/>
      <c r="AY115" s="87"/>
      <c r="AZ115" s="85"/>
      <c r="BA115" s="298"/>
      <c r="BB115" s="298"/>
      <c r="BC115" s="91"/>
      <c r="BD115" s="87"/>
      <c r="BE115" s="85"/>
      <c r="BF115" s="298"/>
      <c r="BG115" s="298"/>
      <c r="BH115" s="87"/>
      <c r="BI115" s="85"/>
      <c r="BJ115" s="298"/>
      <c r="BK115" s="298"/>
      <c r="BL115" s="87"/>
      <c r="BM115" s="92">
        <f>COUNTIF(O115:AA115,"P")</f>
        <v>0</v>
      </c>
      <c r="BN115" s="93">
        <f>COUNTIF(AB115:AM115,"P")</f>
        <v>0</v>
      </c>
      <c r="BO115" s="93">
        <f>COUNTIF(AN115:AY115,"P")</f>
        <v>0</v>
      </c>
      <c r="BP115" s="93">
        <f>COUNTIF(AZ115:BL115,"P")</f>
        <v>0</v>
      </c>
      <c r="BQ115" s="93">
        <f t="shared" si="46"/>
        <v>0</v>
      </c>
      <c r="BR115" s="325" t="e">
        <f>+SUM(BM116)/(BM115)</f>
        <v>#DIV/0!</v>
      </c>
      <c r="BS115" s="325" t="e">
        <f>+SUM(BN116)/(BN115)</f>
        <v>#DIV/0!</v>
      </c>
      <c r="BT115" s="325" t="e">
        <f>+SUM(BO116)/(BO115)</f>
        <v>#DIV/0!</v>
      </c>
      <c r="BU115" s="325" t="e">
        <f>+SUM(BP116)/(BP115)</f>
        <v>#DIV/0!</v>
      </c>
      <c r="BV115" s="325" t="e">
        <f>+SUM(BQ116)/(BQ115)</f>
        <v>#DIV/0!</v>
      </c>
      <c r="BW115" s="56"/>
    </row>
    <row r="116" spans="1:75" s="73" customFormat="1" ht="15.75" hidden="1" customHeight="1" outlineLevel="1" thickBot="1" x14ac:dyDescent="0.3">
      <c r="A116" s="453"/>
      <c r="B116" s="436"/>
      <c r="C116" s="440"/>
      <c r="D116" s="700"/>
      <c r="E116" s="573"/>
      <c r="F116" s="636"/>
      <c r="G116" s="280" t="s">
        <v>35</v>
      </c>
      <c r="H116" s="357"/>
      <c r="I116" s="357"/>
      <c r="J116" s="357"/>
      <c r="K116" s="357"/>
      <c r="L116" s="357"/>
      <c r="M116" s="327"/>
      <c r="N116" s="328"/>
      <c r="O116" s="94"/>
      <c r="P116" s="95"/>
      <c r="Q116" s="95"/>
      <c r="R116" s="96"/>
      <c r="S116" s="94"/>
      <c r="T116" s="95"/>
      <c r="U116" s="95"/>
      <c r="V116" s="96"/>
      <c r="W116" s="94"/>
      <c r="X116" s="95"/>
      <c r="Y116" s="95"/>
      <c r="Z116" s="95"/>
      <c r="AA116" s="96"/>
      <c r="AB116" s="94"/>
      <c r="AC116" s="95"/>
      <c r="AD116" s="95"/>
      <c r="AE116" s="96"/>
      <c r="AF116" s="94"/>
      <c r="AG116" s="95"/>
      <c r="AH116" s="95"/>
      <c r="AI116" s="96"/>
      <c r="AJ116" s="94"/>
      <c r="AK116" s="95"/>
      <c r="AL116" s="95"/>
      <c r="AM116" s="96"/>
      <c r="AN116" s="94"/>
      <c r="AO116" s="95"/>
      <c r="AP116" s="95"/>
      <c r="AQ116" s="96"/>
      <c r="AR116" s="94"/>
      <c r="AS116" s="95"/>
      <c r="AT116" s="95"/>
      <c r="AU116" s="96"/>
      <c r="AV116" s="94"/>
      <c r="AW116" s="95"/>
      <c r="AX116" s="95"/>
      <c r="AY116" s="96"/>
      <c r="AZ116" s="94"/>
      <c r="BA116" s="95"/>
      <c r="BB116" s="95"/>
      <c r="BC116" s="119"/>
      <c r="BD116" s="96"/>
      <c r="BE116" s="94"/>
      <c r="BF116" s="95"/>
      <c r="BG116" s="95"/>
      <c r="BH116" s="96"/>
      <c r="BI116" s="94"/>
      <c r="BJ116" s="95"/>
      <c r="BK116" s="95"/>
      <c r="BL116" s="96"/>
      <c r="BM116" s="106">
        <f>COUNTIF(O116:AA116,"E")</f>
        <v>0</v>
      </c>
      <c r="BN116" s="107">
        <f>COUNTIF(AB116:AM116,"E")</f>
        <v>0</v>
      </c>
      <c r="BO116" s="107">
        <f>COUNTIF(AN116:AY116,"E")</f>
        <v>0</v>
      </c>
      <c r="BP116" s="107">
        <f>COUNTIF(AZ116:BL116,"E")</f>
        <v>0</v>
      </c>
      <c r="BQ116" s="108">
        <f t="shared" si="46"/>
        <v>0</v>
      </c>
      <c r="BR116" s="325"/>
      <c r="BS116" s="325"/>
      <c r="BT116" s="325"/>
      <c r="BU116" s="325"/>
      <c r="BV116" s="325"/>
      <c r="BW116" s="56"/>
    </row>
    <row r="117" spans="1:75" s="73" customFormat="1" ht="18.75" customHeight="1" collapsed="1" thickBot="1" x14ac:dyDescent="0.3">
      <c r="A117" s="646"/>
      <c r="B117" s="435"/>
      <c r="C117" s="477" t="s">
        <v>100</v>
      </c>
      <c r="D117" s="695" t="s">
        <v>170</v>
      </c>
      <c r="E117" s="696"/>
      <c r="F117" s="418" t="s">
        <v>164</v>
      </c>
      <c r="G117" s="280" t="s">
        <v>34</v>
      </c>
      <c r="H117" s="357" t="s">
        <v>81</v>
      </c>
      <c r="I117" s="357" t="s">
        <v>81</v>
      </c>
      <c r="J117" s="357"/>
      <c r="K117" s="357"/>
      <c r="L117" s="357" t="s">
        <v>81</v>
      </c>
      <c r="M117" s="326" t="s">
        <v>337</v>
      </c>
      <c r="N117" s="328" t="s">
        <v>353</v>
      </c>
      <c r="O117" s="79">
        <f>COUNTIF(O119:O124,"P")</f>
        <v>0</v>
      </c>
      <c r="P117" s="80">
        <f t="shared" ref="P117:BL117" si="47">COUNTIF(P119:P124,"P")</f>
        <v>0</v>
      </c>
      <c r="Q117" s="80">
        <f t="shared" si="47"/>
        <v>0</v>
      </c>
      <c r="R117" s="81">
        <f t="shared" si="47"/>
        <v>1</v>
      </c>
      <c r="S117" s="79">
        <f t="shared" si="47"/>
        <v>1</v>
      </c>
      <c r="T117" s="80">
        <f t="shared" si="47"/>
        <v>0</v>
      </c>
      <c r="U117" s="80">
        <f t="shared" si="47"/>
        <v>0</v>
      </c>
      <c r="V117" s="81">
        <f t="shared" si="47"/>
        <v>1</v>
      </c>
      <c r="W117" s="79">
        <f t="shared" si="47"/>
        <v>1</v>
      </c>
      <c r="X117" s="80">
        <f t="shared" si="47"/>
        <v>0</v>
      </c>
      <c r="Y117" s="80">
        <f t="shared" si="47"/>
        <v>0</v>
      </c>
      <c r="Z117" s="80">
        <f t="shared" si="47"/>
        <v>0</v>
      </c>
      <c r="AA117" s="81"/>
      <c r="AB117" s="79">
        <f t="shared" si="47"/>
        <v>1</v>
      </c>
      <c r="AC117" s="80">
        <f t="shared" si="47"/>
        <v>0</v>
      </c>
      <c r="AD117" s="80">
        <f t="shared" si="47"/>
        <v>0</v>
      </c>
      <c r="AE117" s="81">
        <f t="shared" si="47"/>
        <v>1</v>
      </c>
      <c r="AF117" s="79">
        <f t="shared" si="47"/>
        <v>1</v>
      </c>
      <c r="AG117" s="80">
        <f t="shared" si="47"/>
        <v>0</v>
      </c>
      <c r="AH117" s="80">
        <f t="shared" si="47"/>
        <v>0</v>
      </c>
      <c r="AI117" s="81">
        <f t="shared" si="47"/>
        <v>0</v>
      </c>
      <c r="AJ117" s="79">
        <f t="shared" si="47"/>
        <v>1</v>
      </c>
      <c r="AK117" s="80">
        <f t="shared" si="47"/>
        <v>0</v>
      </c>
      <c r="AL117" s="80">
        <f t="shared" si="47"/>
        <v>0</v>
      </c>
      <c r="AM117" s="81">
        <f t="shared" si="47"/>
        <v>1</v>
      </c>
      <c r="AN117" s="79">
        <f t="shared" si="47"/>
        <v>1</v>
      </c>
      <c r="AO117" s="80">
        <f t="shared" si="47"/>
        <v>0</v>
      </c>
      <c r="AP117" s="80">
        <f t="shared" si="47"/>
        <v>0</v>
      </c>
      <c r="AQ117" s="81">
        <f t="shared" si="47"/>
        <v>1</v>
      </c>
      <c r="AR117" s="79">
        <f t="shared" si="47"/>
        <v>1</v>
      </c>
      <c r="AS117" s="80">
        <f t="shared" si="47"/>
        <v>0</v>
      </c>
      <c r="AT117" s="80">
        <f t="shared" si="47"/>
        <v>0</v>
      </c>
      <c r="AU117" s="81">
        <f t="shared" si="47"/>
        <v>0</v>
      </c>
      <c r="AV117" s="79">
        <f t="shared" si="47"/>
        <v>1</v>
      </c>
      <c r="AW117" s="80">
        <f t="shared" si="47"/>
        <v>0</v>
      </c>
      <c r="AX117" s="80">
        <f t="shared" si="47"/>
        <v>0</v>
      </c>
      <c r="AY117" s="81">
        <f t="shared" si="47"/>
        <v>0</v>
      </c>
      <c r="AZ117" s="79">
        <f t="shared" si="47"/>
        <v>1</v>
      </c>
      <c r="BA117" s="80">
        <f t="shared" si="47"/>
        <v>0</v>
      </c>
      <c r="BB117" s="80">
        <f t="shared" si="47"/>
        <v>0</v>
      </c>
      <c r="BC117" s="80">
        <f t="shared" si="47"/>
        <v>0</v>
      </c>
      <c r="BD117" s="81">
        <f t="shared" si="47"/>
        <v>1</v>
      </c>
      <c r="BE117" s="79">
        <f t="shared" si="47"/>
        <v>1</v>
      </c>
      <c r="BF117" s="80">
        <f t="shared" si="47"/>
        <v>0</v>
      </c>
      <c r="BG117" s="80">
        <f t="shared" si="47"/>
        <v>0</v>
      </c>
      <c r="BH117" s="81">
        <f t="shared" si="47"/>
        <v>1</v>
      </c>
      <c r="BI117" s="79">
        <f t="shared" si="47"/>
        <v>1</v>
      </c>
      <c r="BJ117" s="80">
        <f t="shared" si="47"/>
        <v>0</v>
      </c>
      <c r="BK117" s="80">
        <f t="shared" si="47"/>
        <v>0</v>
      </c>
      <c r="BL117" s="81">
        <f t="shared" si="47"/>
        <v>0</v>
      </c>
      <c r="BM117" s="346">
        <f>+SUM(BM120,BM122,BM124)/SUM(BM119,BM121,BM123)</f>
        <v>0</v>
      </c>
      <c r="BN117" s="346">
        <f>+SUM(BN120,BN122,BN124)/SUM(BN119,BN121,BN123)</f>
        <v>0</v>
      </c>
      <c r="BO117" s="346">
        <f>+SUM(BO120,BO122,BO124)/SUM(BO119,BO121,BO123)</f>
        <v>0</v>
      </c>
      <c r="BP117" s="346">
        <f>+SUM(BP120,BP122,BP124)/SUM(BP119,BP121,BP123)</f>
        <v>0</v>
      </c>
      <c r="BQ117" s="346">
        <f>+SUM(BQ120,BQ122,BQ124)/SUM(BQ119,BQ121,BQ123)</f>
        <v>0</v>
      </c>
      <c r="BR117" s="348"/>
      <c r="BS117" s="348"/>
      <c r="BT117" s="348"/>
      <c r="BU117" s="348"/>
      <c r="BV117" s="126"/>
      <c r="BW117" s="56"/>
    </row>
    <row r="118" spans="1:75" s="73" customFormat="1" ht="30.75" customHeight="1" thickBot="1" x14ac:dyDescent="0.3">
      <c r="A118" s="646"/>
      <c r="B118" s="436"/>
      <c r="C118" s="477" t="s">
        <v>100</v>
      </c>
      <c r="D118" s="695" t="s">
        <v>42</v>
      </c>
      <c r="E118" s="696"/>
      <c r="F118" s="419"/>
      <c r="G118" s="280" t="s">
        <v>35</v>
      </c>
      <c r="H118" s="357"/>
      <c r="I118" s="357"/>
      <c r="J118" s="357"/>
      <c r="K118" s="357"/>
      <c r="L118" s="357"/>
      <c r="M118" s="327"/>
      <c r="N118" s="328"/>
      <c r="O118" s="82">
        <f>COUNTIF(O119:O124,"E")</f>
        <v>0</v>
      </c>
      <c r="P118" s="83">
        <f t="shared" ref="P118:BL118" si="48">COUNTIF(P119:P124,"E")</f>
        <v>0</v>
      </c>
      <c r="Q118" s="83">
        <f t="shared" si="48"/>
        <v>0</v>
      </c>
      <c r="R118" s="84">
        <f t="shared" si="48"/>
        <v>0</v>
      </c>
      <c r="S118" s="82">
        <f t="shared" si="48"/>
        <v>0</v>
      </c>
      <c r="T118" s="83">
        <f t="shared" si="48"/>
        <v>0</v>
      </c>
      <c r="U118" s="83">
        <f t="shared" si="48"/>
        <v>0</v>
      </c>
      <c r="V118" s="84">
        <f t="shared" si="48"/>
        <v>0</v>
      </c>
      <c r="W118" s="82">
        <f t="shared" si="48"/>
        <v>0</v>
      </c>
      <c r="X118" s="83">
        <f t="shared" si="48"/>
        <v>0</v>
      </c>
      <c r="Y118" s="83">
        <f t="shared" si="48"/>
        <v>0</v>
      </c>
      <c r="Z118" s="83">
        <f t="shared" si="48"/>
        <v>0</v>
      </c>
      <c r="AA118" s="84"/>
      <c r="AB118" s="82">
        <f t="shared" si="48"/>
        <v>0</v>
      </c>
      <c r="AC118" s="83">
        <f t="shared" si="48"/>
        <v>0</v>
      </c>
      <c r="AD118" s="83">
        <f t="shared" si="48"/>
        <v>0</v>
      </c>
      <c r="AE118" s="84">
        <f t="shared" si="48"/>
        <v>0</v>
      </c>
      <c r="AF118" s="82">
        <f t="shared" si="48"/>
        <v>0</v>
      </c>
      <c r="AG118" s="83">
        <f t="shared" si="48"/>
        <v>0</v>
      </c>
      <c r="AH118" s="83">
        <f t="shared" si="48"/>
        <v>0</v>
      </c>
      <c r="AI118" s="84">
        <f t="shared" si="48"/>
        <v>0</v>
      </c>
      <c r="AJ118" s="82">
        <f t="shared" si="48"/>
        <v>0</v>
      </c>
      <c r="AK118" s="83">
        <f t="shared" si="48"/>
        <v>0</v>
      </c>
      <c r="AL118" s="83">
        <f t="shared" si="48"/>
        <v>0</v>
      </c>
      <c r="AM118" s="84">
        <f t="shared" si="48"/>
        <v>0</v>
      </c>
      <c r="AN118" s="82">
        <f t="shared" si="48"/>
        <v>0</v>
      </c>
      <c r="AO118" s="83">
        <f t="shared" si="48"/>
        <v>0</v>
      </c>
      <c r="AP118" s="83">
        <f t="shared" si="48"/>
        <v>0</v>
      </c>
      <c r="AQ118" s="84">
        <f t="shared" si="48"/>
        <v>0</v>
      </c>
      <c r="AR118" s="82">
        <f t="shared" si="48"/>
        <v>0</v>
      </c>
      <c r="AS118" s="83">
        <f t="shared" si="48"/>
        <v>0</v>
      </c>
      <c r="AT118" s="83">
        <f t="shared" si="48"/>
        <v>0</v>
      </c>
      <c r="AU118" s="84">
        <f t="shared" si="48"/>
        <v>0</v>
      </c>
      <c r="AV118" s="82">
        <f t="shared" si="48"/>
        <v>0</v>
      </c>
      <c r="AW118" s="83">
        <f t="shared" si="48"/>
        <v>0</v>
      </c>
      <c r="AX118" s="83">
        <f t="shared" si="48"/>
        <v>0</v>
      </c>
      <c r="AY118" s="84">
        <f t="shared" si="48"/>
        <v>0</v>
      </c>
      <c r="AZ118" s="82">
        <f t="shared" si="48"/>
        <v>0</v>
      </c>
      <c r="BA118" s="83">
        <f t="shared" si="48"/>
        <v>0</v>
      </c>
      <c r="BB118" s="83">
        <f t="shared" si="48"/>
        <v>0</v>
      </c>
      <c r="BC118" s="83">
        <f t="shared" si="48"/>
        <v>0</v>
      </c>
      <c r="BD118" s="84">
        <f t="shared" si="48"/>
        <v>0</v>
      </c>
      <c r="BE118" s="82">
        <f t="shared" si="48"/>
        <v>0</v>
      </c>
      <c r="BF118" s="83">
        <f t="shared" si="48"/>
        <v>0</v>
      </c>
      <c r="BG118" s="83">
        <f t="shared" si="48"/>
        <v>0</v>
      </c>
      <c r="BH118" s="84">
        <f t="shared" si="48"/>
        <v>0</v>
      </c>
      <c r="BI118" s="82">
        <f t="shared" si="48"/>
        <v>0</v>
      </c>
      <c r="BJ118" s="83">
        <f t="shared" si="48"/>
        <v>0</v>
      </c>
      <c r="BK118" s="83">
        <f t="shared" si="48"/>
        <v>0</v>
      </c>
      <c r="BL118" s="84">
        <f t="shared" si="48"/>
        <v>0</v>
      </c>
      <c r="BM118" s="347"/>
      <c r="BN118" s="347"/>
      <c r="BO118" s="347"/>
      <c r="BP118" s="347"/>
      <c r="BQ118" s="347"/>
      <c r="BR118" s="349"/>
      <c r="BS118" s="349"/>
      <c r="BT118" s="349"/>
      <c r="BU118" s="349"/>
      <c r="BV118" s="126"/>
      <c r="BW118" s="56"/>
    </row>
    <row r="119" spans="1:75" s="73" customFormat="1" ht="15.75" hidden="1" customHeight="1" outlineLevel="1" x14ac:dyDescent="0.25">
      <c r="A119" s="578">
        <v>24</v>
      </c>
      <c r="B119" s="435"/>
      <c r="C119" s="439"/>
      <c r="D119" s="698" t="s">
        <v>132</v>
      </c>
      <c r="E119" s="580" t="s">
        <v>262</v>
      </c>
      <c r="F119" s="707" t="s">
        <v>263</v>
      </c>
      <c r="G119" s="280" t="s">
        <v>34</v>
      </c>
      <c r="H119" s="331" t="s">
        <v>78</v>
      </c>
      <c r="I119" s="331"/>
      <c r="J119" s="331"/>
      <c r="K119" s="331" t="s">
        <v>78</v>
      </c>
      <c r="L119" s="331" t="s">
        <v>78</v>
      </c>
      <c r="M119" s="326" t="s">
        <v>337</v>
      </c>
      <c r="N119" s="328" t="s">
        <v>353</v>
      </c>
      <c r="O119" s="85"/>
      <c r="P119" s="298"/>
      <c r="Q119" s="298"/>
      <c r="R119" s="87" t="s">
        <v>34</v>
      </c>
      <c r="S119" s="85"/>
      <c r="T119" s="309"/>
      <c r="U119" s="309"/>
      <c r="V119" s="127" t="s">
        <v>34</v>
      </c>
      <c r="W119" s="125"/>
      <c r="X119" s="309"/>
      <c r="Y119" s="309"/>
      <c r="Z119" s="309"/>
      <c r="AA119" s="127"/>
      <c r="AB119" s="125"/>
      <c r="AC119" s="309"/>
      <c r="AD119" s="309"/>
      <c r="AE119" s="127" t="s">
        <v>34</v>
      </c>
      <c r="AF119" s="125"/>
      <c r="AG119" s="309"/>
      <c r="AH119" s="309"/>
      <c r="AI119" s="127"/>
      <c r="AJ119" s="125"/>
      <c r="AK119" s="309"/>
      <c r="AL119" s="309"/>
      <c r="AM119" s="127"/>
      <c r="AN119" s="125"/>
      <c r="AO119" s="309"/>
      <c r="AP119" s="309"/>
      <c r="AQ119" s="127" t="s">
        <v>34</v>
      </c>
      <c r="AR119" s="125"/>
      <c r="AS119" s="309"/>
      <c r="AT119" s="309"/>
      <c r="AU119" s="127"/>
      <c r="AV119" s="125"/>
      <c r="AW119" s="309"/>
      <c r="AX119" s="309"/>
      <c r="AY119" s="127"/>
      <c r="AZ119" s="125"/>
      <c r="BA119" s="309"/>
      <c r="BB119" s="309"/>
      <c r="BC119" s="128"/>
      <c r="BD119" s="127" t="s">
        <v>34</v>
      </c>
      <c r="BE119" s="125"/>
      <c r="BF119" s="309"/>
      <c r="BG119" s="309"/>
      <c r="BH119" s="127"/>
      <c r="BI119" s="125"/>
      <c r="BJ119" s="309"/>
      <c r="BK119" s="309"/>
      <c r="BL119" s="127"/>
      <c r="BM119" s="92">
        <f>COUNTIF(O119:AA119,"P")</f>
        <v>2</v>
      </c>
      <c r="BN119" s="93">
        <f>COUNTIF(AB119:AM119,"P")</f>
        <v>1</v>
      </c>
      <c r="BO119" s="93">
        <f>COUNTIF(AN119:AY119,"P")</f>
        <v>1</v>
      </c>
      <c r="BP119" s="93">
        <f>COUNTIF(AZ119:BL119,"P")</f>
        <v>1</v>
      </c>
      <c r="BQ119" s="93">
        <f t="shared" ref="BQ119:BQ124" si="49">SUM(BM119:BP119)</f>
        <v>5</v>
      </c>
      <c r="BR119" s="329">
        <f>+SUM(BM120)/(BM119)</f>
        <v>0</v>
      </c>
      <c r="BS119" s="329">
        <f>+SUM(BN120)/(BN119)</f>
        <v>0</v>
      </c>
      <c r="BT119" s="329">
        <f>+SUM(BO120)/(BO119)</f>
        <v>0</v>
      </c>
      <c r="BU119" s="329">
        <f>+SUM(BP120)/(BP119)</f>
        <v>0</v>
      </c>
      <c r="BV119" s="329">
        <f>+SUM(BQ120)/(BQ119)</f>
        <v>0</v>
      </c>
      <c r="BW119" s="56"/>
    </row>
    <row r="120" spans="1:75" s="73" customFormat="1" ht="15.75" hidden="1" customHeight="1" outlineLevel="1" x14ac:dyDescent="0.25">
      <c r="A120" s="579"/>
      <c r="B120" s="438"/>
      <c r="C120" s="441"/>
      <c r="D120" s="699"/>
      <c r="E120" s="581"/>
      <c r="F120" s="689"/>
      <c r="G120" s="280" t="s">
        <v>35</v>
      </c>
      <c r="H120" s="345"/>
      <c r="I120" s="345"/>
      <c r="J120" s="345"/>
      <c r="K120" s="345"/>
      <c r="L120" s="345"/>
      <c r="M120" s="327"/>
      <c r="N120" s="328"/>
      <c r="O120" s="103"/>
      <c r="P120" s="97"/>
      <c r="Q120" s="97"/>
      <c r="R120" s="98"/>
      <c r="S120" s="103"/>
      <c r="T120" s="97"/>
      <c r="U120" s="97"/>
      <c r="V120" s="129"/>
      <c r="W120" s="103"/>
      <c r="X120" s="97"/>
      <c r="Y120" s="97"/>
      <c r="Z120" s="97"/>
      <c r="AA120" s="129"/>
      <c r="AB120" s="103"/>
      <c r="AC120" s="97"/>
      <c r="AD120" s="97"/>
      <c r="AE120" s="98"/>
      <c r="AF120" s="103"/>
      <c r="AG120" s="97"/>
      <c r="AH120" s="97"/>
      <c r="AI120" s="129"/>
      <c r="AJ120" s="103"/>
      <c r="AK120" s="97"/>
      <c r="AL120" s="97"/>
      <c r="AM120" s="98"/>
      <c r="AN120" s="103"/>
      <c r="AO120" s="97"/>
      <c r="AP120" s="97"/>
      <c r="AQ120" s="98"/>
      <c r="AR120" s="103"/>
      <c r="AS120" s="97"/>
      <c r="AT120" s="97"/>
      <c r="AU120" s="98"/>
      <c r="AV120" s="103"/>
      <c r="AW120" s="97"/>
      <c r="AX120" s="97"/>
      <c r="AY120" s="98"/>
      <c r="AZ120" s="103"/>
      <c r="BA120" s="97"/>
      <c r="BB120" s="97"/>
      <c r="BC120" s="104"/>
      <c r="BD120" s="98"/>
      <c r="BE120" s="103"/>
      <c r="BF120" s="97"/>
      <c r="BG120" s="97"/>
      <c r="BH120" s="98"/>
      <c r="BI120" s="103"/>
      <c r="BJ120" s="97"/>
      <c r="BK120" s="97"/>
      <c r="BL120" s="98"/>
      <c r="BM120" s="106">
        <f>COUNTIF(O120:AA120,"E")</f>
        <v>0</v>
      </c>
      <c r="BN120" s="107">
        <f>COUNTIF(AB120:AM120,"E")</f>
        <v>0</v>
      </c>
      <c r="BO120" s="107">
        <f>COUNTIF(AN120:AY120,"E")</f>
        <v>0</v>
      </c>
      <c r="BP120" s="107">
        <f>COUNTIF(AZ120:BL120,"E")</f>
        <v>0</v>
      </c>
      <c r="BQ120" s="108">
        <f t="shared" si="49"/>
        <v>0</v>
      </c>
      <c r="BR120" s="330"/>
      <c r="BS120" s="330"/>
      <c r="BT120" s="330"/>
      <c r="BU120" s="330"/>
      <c r="BV120" s="330"/>
      <c r="BW120" s="56"/>
    </row>
    <row r="121" spans="1:75" s="73" customFormat="1" ht="15.75" hidden="1" customHeight="1" outlineLevel="1" x14ac:dyDescent="0.25">
      <c r="A121" s="578">
        <v>25</v>
      </c>
      <c r="B121" s="438"/>
      <c r="C121" s="441"/>
      <c r="D121" s="699"/>
      <c r="E121" s="580" t="s">
        <v>595</v>
      </c>
      <c r="F121" s="707" t="s">
        <v>84</v>
      </c>
      <c r="G121" s="280" t="s">
        <v>34</v>
      </c>
      <c r="H121" s="331" t="s">
        <v>78</v>
      </c>
      <c r="I121" s="331"/>
      <c r="J121" s="331"/>
      <c r="K121" s="331" t="s">
        <v>78</v>
      </c>
      <c r="L121" s="331" t="s">
        <v>78</v>
      </c>
      <c r="M121" s="326" t="s">
        <v>337</v>
      </c>
      <c r="N121" s="328" t="s">
        <v>353</v>
      </c>
      <c r="O121" s="85"/>
      <c r="P121" s="298"/>
      <c r="Q121" s="298"/>
      <c r="R121" s="87"/>
      <c r="S121" s="125"/>
      <c r="T121" s="309"/>
      <c r="U121" s="309"/>
      <c r="V121" s="127"/>
      <c r="W121" s="85"/>
      <c r="X121" s="298"/>
      <c r="Y121" s="298"/>
      <c r="Z121" s="298"/>
      <c r="AA121" s="127"/>
      <c r="AB121" s="125"/>
      <c r="AC121" s="309"/>
      <c r="AD121" s="309"/>
      <c r="AE121" s="127"/>
      <c r="AF121" s="125"/>
      <c r="AG121" s="309"/>
      <c r="AH121" s="309"/>
      <c r="AI121" s="127"/>
      <c r="AJ121" s="125"/>
      <c r="AK121" s="309"/>
      <c r="AL121" s="309"/>
      <c r="AM121" s="127" t="s">
        <v>234</v>
      </c>
      <c r="AN121" s="125"/>
      <c r="AO121" s="309"/>
      <c r="AP121" s="309"/>
      <c r="AQ121" s="127"/>
      <c r="AR121" s="125"/>
      <c r="AS121" s="309"/>
      <c r="AT121" s="309"/>
      <c r="AU121" s="127"/>
      <c r="AV121" s="125"/>
      <c r="AW121" s="309"/>
      <c r="AX121" s="309"/>
      <c r="AY121" s="127"/>
      <c r="AZ121" s="125"/>
      <c r="BA121" s="309"/>
      <c r="BB121" s="309"/>
      <c r="BC121" s="128"/>
      <c r="BD121" s="127"/>
      <c r="BE121" s="125"/>
      <c r="BF121" s="309"/>
      <c r="BG121" s="309"/>
      <c r="BH121" s="127" t="s">
        <v>234</v>
      </c>
      <c r="BI121" s="125"/>
      <c r="BJ121" s="309"/>
      <c r="BK121" s="309"/>
      <c r="BL121" s="127"/>
      <c r="BM121" s="92">
        <f>COUNTIF(O121:AA121,"P")</f>
        <v>0</v>
      </c>
      <c r="BN121" s="93">
        <f>COUNTIF(AB121:AM121,"P")</f>
        <v>1</v>
      </c>
      <c r="BO121" s="93">
        <f>COUNTIF(AN121:AY121,"P")</f>
        <v>0</v>
      </c>
      <c r="BP121" s="93">
        <f>COUNTIF(AZ121:BL121,"P")</f>
        <v>1</v>
      </c>
      <c r="BQ121" s="93">
        <f t="shared" si="49"/>
        <v>2</v>
      </c>
      <c r="BR121" s="329" t="e">
        <f>+SUM(BM122)/(BM121)</f>
        <v>#DIV/0!</v>
      </c>
      <c r="BS121" s="329">
        <f>+SUM(BN122)/(BN121)</f>
        <v>0</v>
      </c>
      <c r="BT121" s="329" t="e">
        <f>+SUM(BO122)/(BO121)</f>
        <v>#DIV/0!</v>
      </c>
      <c r="BU121" s="329">
        <f>+SUM(BP122)/(BP121)</f>
        <v>0</v>
      </c>
      <c r="BV121" s="329">
        <f>+SUM(BQ122)/(BQ121)</f>
        <v>0</v>
      </c>
      <c r="BW121" s="56"/>
    </row>
    <row r="122" spans="1:75" s="73" customFormat="1" ht="15.75" hidden="1" customHeight="1" outlineLevel="1" thickBot="1" x14ac:dyDescent="0.3">
      <c r="A122" s="579"/>
      <c r="B122" s="438"/>
      <c r="C122" s="441"/>
      <c r="D122" s="708"/>
      <c r="E122" s="581"/>
      <c r="F122" s="689"/>
      <c r="G122" s="280" t="s">
        <v>35</v>
      </c>
      <c r="H122" s="345"/>
      <c r="I122" s="345"/>
      <c r="J122" s="345"/>
      <c r="K122" s="345"/>
      <c r="L122" s="345"/>
      <c r="M122" s="327"/>
      <c r="N122" s="328"/>
      <c r="O122" s="103"/>
      <c r="P122" s="97"/>
      <c r="Q122" s="97"/>
      <c r="R122" s="98"/>
      <c r="S122" s="103"/>
      <c r="T122" s="97"/>
      <c r="U122" s="97"/>
      <c r="V122" s="98"/>
      <c r="W122" s="103"/>
      <c r="X122" s="97"/>
      <c r="Y122" s="97"/>
      <c r="Z122" s="97"/>
      <c r="AA122" s="98"/>
      <c r="AB122" s="103"/>
      <c r="AC122" s="97"/>
      <c r="AD122" s="97"/>
      <c r="AE122" s="98"/>
      <c r="AF122" s="103"/>
      <c r="AG122" s="97"/>
      <c r="AH122" s="97"/>
      <c r="AI122" s="98"/>
      <c r="AJ122" s="103"/>
      <c r="AK122" s="97"/>
      <c r="AL122" s="97"/>
      <c r="AM122" s="98"/>
      <c r="AN122" s="103"/>
      <c r="AO122" s="97"/>
      <c r="AP122" s="97"/>
      <c r="AQ122" s="98"/>
      <c r="AR122" s="103"/>
      <c r="AS122" s="97"/>
      <c r="AT122" s="97"/>
      <c r="AU122" s="98"/>
      <c r="AV122" s="103"/>
      <c r="AW122" s="97"/>
      <c r="AX122" s="97"/>
      <c r="AY122" s="98"/>
      <c r="AZ122" s="103"/>
      <c r="BA122" s="97"/>
      <c r="BB122" s="97"/>
      <c r="BC122" s="104"/>
      <c r="BD122" s="98"/>
      <c r="BE122" s="103"/>
      <c r="BF122" s="97"/>
      <c r="BG122" s="97"/>
      <c r="BH122" s="98"/>
      <c r="BI122" s="103"/>
      <c r="BJ122" s="97"/>
      <c r="BK122" s="97"/>
      <c r="BL122" s="98"/>
      <c r="BM122" s="106">
        <f>COUNTIF(O122:AA122,"E")</f>
        <v>0</v>
      </c>
      <c r="BN122" s="107">
        <f>COUNTIF(AB122:AM122,"E")</f>
        <v>0</v>
      </c>
      <c r="BO122" s="107">
        <f>COUNTIF(AN122:AY122,"E")</f>
        <v>0</v>
      </c>
      <c r="BP122" s="107">
        <f>COUNTIF(AZ122:BL122,"E")</f>
        <v>0</v>
      </c>
      <c r="BQ122" s="108">
        <f t="shared" si="49"/>
        <v>0</v>
      </c>
      <c r="BR122" s="330"/>
      <c r="BS122" s="330"/>
      <c r="BT122" s="330"/>
      <c r="BU122" s="330"/>
      <c r="BV122" s="330"/>
      <c r="BW122" s="56"/>
    </row>
    <row r="123" spans="1:75" s="73" customFormat="1" ht="15.75" hidden="1" customHeight="1" outlineLevel="2" x14ac:dyDescent="0.25">
      <c r="A123" s="646">
        <v>26</v>
      </c>
      <c r="B123" s="438"/>
      <c r="C123" s="441"/>
      <c r="D123" s="654" t="s">
        <v>264</v>
      </c>
      <c r="E123" s="655"/>
      <c r="F123" s="636" t="s">
        <v>158</v>
      </c>
      <c r="G123" s="280" t="s">
        <v>34</v>
      </c>
      <c r="H123" s="357" t="s">
        <v>78</v>
      </c>
      <c r="I123" s="357" t="s">
        <v>78</v>
      </c>
      <c r="J123" s="357" t="s">
        <v>78</v>
      </c>
      <c r="K123" s="357" t="s">
        <v>78</v>
      </c>
      <c r="L123" s="357" t="s">
        <v>78</v>
      </c>
      <c r="M123" s="326" t="s">
        <v>337</v>
      </c>
      <c r="N123" s="328" t="s">
        <v>353</v>
      </c>
      <c r="O123" s="85"/>
      <c r="P123" s="298"/>
      <c r="Q123" s="298"/>
      <c r="R123" s="87"/>
      <c r="S123" s="85" t="s">
        <v>34</v>
      </c>
      <c r="T123" s="298"/>
      <c r="U123" s="298"/>
      <c r="V123" s="87"/>
      <c r="W123" s="85" t="s">
        <v>34</v>
      </c>
      <c r="X123" s="298"/>
      <c r="Y123" s="298"/>
      <c r="Z123" s="298"/>
      <c r="AA123" s="87"/>
      <c r="AB123" s="85" t="s">
        <v>34</v>
      </c>
      <c r="AC123" s="298"/>
      <c r="AD123" s="298"/>
      <c r="AE123" s="87"/>
      <c r="AF123" s="85" t="s">
        <v>34</v>
      </c>
      <c r="AG123" s="298"/>
      <c r="AH123" s="298"/>
      <c r="AI123" s="87"/>
      <c r="AJ123" s="85" t="s">
        <v>34</v>
      </c>
      <c r="AK123" s="298"/>
      <c r="AL123" s="298"/>
      <c r="AM123" s="87"/>
      <c r="AN123" s="85" t="s">
        <v>34</v>
      </c>
      <c r="AO123" s="298"/>
      <c r="AP123" s="298"/>
      <c r="AQ123" s="87"/>
      <c r="AR123" s="85" t="s">
        <v>34</v>
      </c>
      <c r="AS123" s="298"/>
      <c r="AT123" s="298"/>
      <c r="AU123" s="87"/>
      <c r="AV123" s="85" t="s">
        <v>34</v>
      </c>
      <c r="AW123" s="298"/>
      <c r="AX123" s="298"/>
      <c r="AY123" s="87"/>
      <c r="AZ123" s="85" t="s">
        <v>34</v>
      </c>
      <c r="BA123" s="298"/>
      <c r="BB123" s="298"/>
      <c r="BC123" s="91"/>
      <c r="BD123" s="87"/>
      <c r="BE123" s="85" t="s">
        <v>34</v>
      </c>
      <c r="BF123" s="298"/>
      <c r="BG123" s="298"/>
      <c r="BH123" s="87"/>
      <c r="BI123" s="85" t="s">
        <v>34</v>
      </c>
      <c r="BJ123" s="298"/>
      <c r="BK123" s="298"/>
      <c r="BL123" s="87"/>
      <c r="BM123" s="92">
        <f>COUNTIF(O123:AA123,"P")</f>
        <v>2</v>
      </c>
      <c r="BN123" s="93">
        <f>COUNTIF(AB123:AM123,"P")</f>
        <v>3</v>
      </c>
      <c r="BO123" s="93">
        <f>COUNTIF(AN123:AY123,"P")</f>
        <v>3</v>
      </c>
      <c r="BP123" s="93">
        <f>COUNTIF(AZ123:BL123,"P")</f>
        <v>3</v>
      </c>
      <c r="BQ123" s="93">
        <f t="shared" si="49"/>
        <v>11</v>
      </c>
      <c r="BR123" s="325">
        <f>+SUM(BM124)/(BM123)</f>
        <v>0</v>
      </c>
      <c r="BS123" s="325">
        <f>+SUM(BN124)/(BN123)</f>
        <v>0</v>
      </c>
      <c r="BT123" s="325">
        <f>+SUM(BO124)/(BO123)</f>
        <v>0</v>
      </c>
      <c r="BU123" s="325">
        <f>+SUM(BP124)/(BP123)</f>
        <v>0</v>
      </c>
      <c r="BV123" s="325">
        <f>+SUM(BQ124)/(BQ123)</f>
        <v>0</v>
      </c>
      <c r="BW123" s="56"/>
    </row>
    <row r="124" spans="1:75" s="73" customFormat="1" ht="15.75" hidden="1" customHeight="1" outlineLevel="2" thickBot="1" x14ac:dyDescent="0.3">
      <c r="A124" s="646"/>
      <c r="B124" s="436"/>
      <c r="C124" s="440"/>
      <c r="D124" s="656"/>
      <c r="E124" s="657"/>
      <c r="F124" s="636"/>
      <c r="G124" s="280" t="s">
        <v>35</v>
      </c>
      <c r="H124" s="357"/>
      <c r="I124" s="357"/>
      <c r="J124" s="357"/>
      <c r="K124" s="357"/>
      <c r="L124" s="357"/>
      <c r="M124" s="327"/>
      <c r="N124" s="328"/>
      <c r="O124" s="94"/>
      <c r="P124" s="95"/>
      <c r="Q124" s="95"/>
      <c r="R124" s="96"/>
      <c r="S124" s="94"/>
      <c r="T124" s="95"/>
      <c r="U124" s="95"/>
      <c r="V124" s="96"/>
      <c r="W124" s="94"/>
      <c r="X124" s="95"/>
      <c r="Y124" s="95"/>
      <c r="Z124" s="95"/>
      <c r="AA124" s="96"/>
      <c r="AB124" s="94"/>
      <c r="AC124" s="95"/>
      <c r="AD124" s="95"/>
      <c r="AE124" s="96"/>
      <c r="AF124" s="94"/>
      <c r="AG124" s="95"/>
      <c r="AH124" s="95"/>
      <c r="AI124" s="96"/>
      <c r="AJ124" s="94"/>
      <c r="AK124" s="95"/>
      <c r="AL124" s="95"/>
      <c r="AM124" s="96"/>
      <c r="AN124" s="94"/>
      <c r="AO124" s="95"/>
      <c r="AP124" s="95"/>
      <c r="AQ124" s="96"/>
      <c r="AR124" s="94"/>
      <c r="AS124" s="95"/>
      <c r="AT124" s="95"/>
      <c r="AU124" s="96"/>
      <c r="AV124" s="94"/>
      <c r="AW124" s="95"/>
      <c r="AX124" s="95"/>
      <c r="AY124" s="96"/>
      <c r="AZ124" s="94"/>
      <c r="BA124" s="95"/>
      <c r="BB124" s="95"/>
      <c r="BC124" s="119"/>
      <c r="BD124" s="96"/>
      <c r="BE124" s="94"/>
      <c r="BF124" s="95"/>
      <c r="BG124" s="95"/>
      <c r="BH124" s="96"/>
      <c r="BI124" s="94"/>
      <c r="BJ124" s="95"/>
      <c r="BK124" s="95"/>
      <c r="BL124" s="96"/>
      <c r="BM124" s="106">
        <f>COUNTIF(O124:AA124,"E")</f>
        <v>0</v>
      </c>
      <c r="BN124" s="107">
        <f>COUNTIF(AB124:AM124,"E")</f>
        <v>0</v>
      </c>
      <c r="BO124" s="107">
        <f>COUNTIF(AN124:AY124,"E")</f>
        <v>0</v>
      </c>
      <c r="BP124" s="107">
        <f>COUNTIF(AZ124:BL124,"E")</f>
        <v>0</v>
      </c>
      <c r="BQ124" s="108">
        <f t="shared" si="49"/>
        <v>0</v>
      </c>
      <c r="BR124" s="325"/>
      <c r="BS124" s="325"/>
      <c r="BT124" s="325"/>
      <c r="BU124" s="325"/>
      <c r="BV124" s="325"/>
      <c r="BW124" s="56"/>
    </row>
    <row r="125" spans="1:75" s="56" customFormat="1" ht="21.75" customHeight="1" collapsed="1" x14ac:dyDescent="0.25">
      <c r="A125" s="646"/>
      <c r="B125" s="435"/>
      <c r="C125" s="439"/>
      <c r="D125" s="701" t="s">
        <v>87</v>
      </c>
      <c r="E125" s="702"/>
      <c r="F125" s="418" t="s">
        <v>163</v>
      </c>
      <c r="G125" s="280" t="s">
        <v>34</v>
      </c>
      <c r="H125" s="357" t="s">
        <v>81</v>
      </c>
      <c r="I125" s="357" t="s">
        <v>81</v>
      </c>
      <c r="J125" s="357" t="s">
        <v>81</v>
      </c>
      <c r="K125" s="357" t="s">
        <v>81</v>
      </c>
      <c r="L125" s="357" t="s">
        <v>81</v>
      </c>
      <c r="M125" s="326" t="s">
        <v>202</v>
      </c>
      <c r="N125" s="328" t="s">
        <v>201</v>
      </c>
      <c r="O125" s="79">
        <f>COUNTIF(O127:O144,"P")</f>
        <v>0</v>
      </c>
      <c r="P125" s="80">
        <f t="shared" ref="P125:BL125" si="50">COUNTIF(P127:P144,"P")</f>
        <v>0</v>
      </c>
      <c r="Q125" s="80">
        <f t="shared" si="50"/>
        <v>0</v>
      </c>
      <c r="R125" s="81">
        <f t="shared" si="50"/>
        <v>1</v>
      </c>
      <c r="S125" s="79">
        <f t="shared" si="50"/>
        <v>0</v>
      </c>
      <c r="T125" s="80">
        <f t="shared" si="50"/>
        <v>3</v>
      </c>
      <c r="U125" s="80">
        <f t="shared" si="50"/>
        <v>0</v>
      </c>
      <c r="V125" s="81">
        <f t="shared" si="50"/>
        <v>1</v>
      </c>
      <c r="W125" s="79">
        <f t="shared" si="50"/>
        <v>0</v>
      </c>
      <c r="X125" s="80">
        <f t="shared" si="50"/>
        <v>0</v>
      </c>
      <c r="Y125" s="80">
        <f t="shared" si="50"/>
        <v>0</v>
      </c>
      <c r="Z125" s="80">
        <f t="shared" si="50"/>
        <v>1</v>
      </c>
      <c r="AA125" s="81"/>
      <c r="AB125" s="79">
        <f t="shared" si="50"/>
        <v>0</v>
      </c>
      <c r="AC125" s="80">
        <f t="shared" si="50"/>
        <v>0</v>
      </c>
      <c r="AD125" s="80">
        <f t="shared" si="50"/>
        <v>1</v>
      </c>
      <c r="AE125" s="81">
        <f t="shared" si="50"/>
        <v>1</v>
      </c>
      <c r="AF125" s="79">
        <f t="shared" si="50"/>
        <v>0</v>
      </c>
      <c r="AG125" s="80">
        <f t="shared" si="50"/>
        <v>0</v>
      </c>
      <c r="AH125" s="80">
        <f t="shared" si="50"/>
        <v>0</v>
      </c>
      <c r="AI125" s="81">
        <f t="shared" si="50"/>
        <v>0</v>
      </c>
      <c r="AJ125" s="79">
        <f t="shared" si="50"/>
        <v>1</v>
      </c>
      <c r="AK125" s="80">
        <f t="shared" si="50"/>
        <v>0</v>
      </c>
      <c r="AL125" s="80">
        <f t="shared" si="50"/>
        <v>0</v>
      </c>
      <c r="AM125" s="81">
        <f t="shared" si="50"/>
        <v>0</v>
      </c>
      <c r="AN125" s="79">
        <f t="shared" si="50"/>
        <v>1</v>
      </c>
      <c r="AO125" s="80">
        <f t="shared" si="50"/>
        <v>0</v>
      </c>
      <c r="AP125" s="80">
        <f t="shared" si="50"/>
        <v>0</v>
      </c>
      <c r="AQ125" s="81">
        <f t="shared" si="50"/>
        <v>0</v>
      </c>
      <c r="AR125" s="79">
        <f t="shared" si="50"/>
        <v>1</v>
      </c>
      <c r="AS125" s="80">
        <f t="shared" si="50"/>
        <v>1</v>
      </c>
      <c r="AT125" s="80">
        <f t="shared" si="50"/>
        <v>0</v>
      </c>
      <c r="AU125" s="81">
        <f t="shared" si="50"/>
        <v>0</v>
      </c>
      <c r="AV125" s="79">
        <f t="shared" si="50"/>
        <v>1</v>
      </c>
      <c r="AW125" s="80">
        <f t="shared" si="50"/>
        <v>1</v>
      </c>
      <c r="AX125" s="80">
        <f t="shared" si="50"/>
        <v>0</v>
      </c>
      <c r="AY125" s="81">
        <f t="shared" si="50"/>
        <v>0</v>
      </c>
      <c r="AZ125" s="79">
        <f t="shared" si="50"/>
        <v>1</v>
      </c>
      <c r="BA125" s="80">
        <f t="shared" si="50"/>
        <v>1</v>
      </c>
      <c r="BB125" s="80">
        <f t="shared" si="50"/>
        <v>0</v>
      </c>
      <c r="BC125" s="80">
        <f t="shared" si="50"/>
        <v>0</v>
      </c>
      <c r="BD125" s="81">
        <f t="shared" si="50"/>
        <v>0</v>
      </c>
      <c r="BE125" s="79">
        <f t="shared" si="50"/>
        <v>1</v>
      </c>
      <c r="BF125" s="80">
        <f t="shared" si="50"/>
        <v>2</v>
      </c>
      <c r="BG125" s="80">
        <f t="shared" si="50"/>
        <v>1</v>
      </c>
      <c r="BH125" s="81">
        <f t="shared" si="50"/>
        <v>0</v>
      </c>
      <c r="BI125" s="79">
        <f t="shared" si="50"/>
        <v>0</v>
      </c>
      <c r="BJ125" s="80">
        <f t="shared" si="50"/>
        <v>1</v>
      </c>
      <c r="BK125" s="80">
        <f t="shared" si="50"/>
        <v>2</v>
      </c>
      <c r="BL125" s="81">
        <f t="shared" si="50"/>
        <v>0</v>
      </c>
      <c r="BM125" s="346">
        <f>+SUM(BM128,BM130,BM132,BM134,BM136,BM138,BM140,BM142,BM144)/SUM(BM127,BM129,BM131,BM133,BM135,BM137,BM139,BM141,BM143)</f>
        <v>0</v>
      </c>
      <c r="BN125" s="346">
        <f>+SUM(BN128,BN130,BN132,BN134,BN136,BN138,BN140,BN142,BN144)/SUM(BN127,BN129,BN131,BN133,BN135,BN137,BN139,BN141,BN143)</f>
        <v>0</v>
      </c>
      <c r="BO125" s="346">
        <f>+SUM(BO128,BO130,BO132,BO134,BO136,BO138,BO140,BO142,BO144)/SUM(BO127,BO129,BO131,BO133,BO135,BO137,BO139,BO141,BO143)</f>
        <v>0</v>
      </c>
      <c r="BP125" s="346">
        <f>+SUM(BP128,BP130,BP132,BP134,BP136,BP138,BP140,BP142,BP144)/SUM(BP127,BP129,BP131,BP133,BP135,BP137,BP139,BP141,BP143)</f>
        <v>0</v>
      </c>
      <c r="BQ125" s="346">
        <f>+SUM(BQ128,BQ130,BQ132,BQ134,BQ136,BQ138,BQ140,BQ142,BQ144)/SUM(BQ127,BQ129,BQ131,BQ133,BQ135,BQ137,BQ139,BQ141,BQ143)</f>
        <v>0</v>
      </c>
      <c r="BR125" s="348"/>
      <c r="BS125" s="348"/>
      <c r="BT125" s="348"/>
      <c r="BU125" s="348"/>
      <c r="BV125" s="348"/>
    </row>
    <row r="126" spans="1:75" s="56" customFormat="1" ht="19.5" customHeight="1" thickBot="1" x14ac:dyDescent="0.3">
      <c r="A126" s="646"/>
      <c r="B126" s="436"/>
      <c r="C126" s="440"/>
      <c r="D126" s="703"/>
      <c r="E126" s="704"/>
      <c r="F126" s="419"/>
      <c r="G126" s="277" t="s">
        <v>35</v>
      </c>
      <c r="H126" s="331"/>
      <c r="I126" s="331"/>
      <c r="J126" s="331"/>
      <c r="K126" s="331"/>
      <c r="L126" s="331"/>
      <c r="M126" s="327"/>
      <c r="N126" s="328"/>
      <c r="O126" s="82">
        <f>COUNTIF(O127:O144,"E")</f>
        <v>0</v>
      </c>
      <c r="P126" s="83">
        <f t="shared" ref="P126:BL126" si="51">COUNTIF(P127:P144,"E")</f>
        <v>0</v>
      </c>
      <c r="Q126" s="83">
        <f t="shared" si="51"/>
        <v>0</v>
      </c>
      <c r="R126" s="84">
        <f t="shared" si="51"/>
        <v>0</v>
      </c>
      <c r="S126" s="82">
        <f t="shared" si="51"/>
        <v>0</v>
      </c>
      <c r="T126" s="83">
        <f t="shared" si="51"/>
        <v>0</v>
      </c>
      <c r="U126" s="83">
        <f t="shared" si="51"/>
        <v>0</v>
      </c>
      <c r="V126" s="84">
        <f t="shared" si="51"/>
        <v>0</v>
      </c>
      <c r="W126" s="82">
        <f t="shared" si="51"/>
        <v>0</v>
      </c>
      <c r="X126" s="83">
        <f t="shared" si="51"/>
        <v>0</v>
      </c>
      <c r="Y126" s="83">
        <f t="shared" si="51"/>
        <v>0</v>
      </c>
      <c r="Z126" s="83">
        <f t="shared" si="51"/>
        <v>0</v>
      </c>
      <c r="AA126" s="84"/>
      <c r="AB126" s="82">
        <f t="shared" si="51"/>
        <v>0</v>
      </c>
      <c r="AC126" s="83">
        <f t="shared" si="51"/>
        <v>0</v>
      </c>
      <c r="AD126" s="83">
        <f t="shared" si="51"/>
        <v>0</v>
      </c>
      <c r="AE126" s="84">
        <f t="shared" si="51"/>
        <v>0</v>
      </c>
      <c r="AF126" s="82">
        <f t="shared" si="51"/>
        <v>0</v>
      </c>
      <c r="AG126" s="83">
        <f t="shared" si="51"/>
        <v>0</v>
      </c>
      <c r="AH126" s="83">
        <f t="shared" si="51"/>
        <v>0</v>
      </c>
      <c r="AI126" s="84">
        <f t="shared" si="51"/>
        <v>0</v>
      </c>
      <c r="AJ126" s="82">
        <f t="shared" si="51"/>
        <v>0</v>
      </c>
      <c r="AK126" s="83">
        <f t="shared" si="51"/>
        <v>0</v>
      </c>
      <c r="AL126" s="83">
        <f t="shared" si="51"/>
        <v>0</v>
      </c>
      <c r="AM126" s="84">
        <f t="shared" si="51"/>
        <v>0</v>
      </c>
      <c r="AN126" s="82">
        <f t="shared" si="51"/>
        <v>0</v>
      </c>
      <c r="AO126" s="83">
        <f t="shared" si="51"/>
        <v>0</v>
      </c>
      <c r="AP126" s="83">
        <f t="shared" si="51"/>
        <v>0</v>
      </c>
      <c r="AQ126" s="84">
        <f t="shared" si="51"/>
        <v>0</v>
      </c>
      <c r="AR126" s="82">
        <f t="shared" si="51"/>
        <v>0</v>
      </c>
      <c r="AS126" s="83">
        <f t="shared" si="51"/>
        <v>0</v>
      </c>
      <c r="AT126" s="83">
        <f t="shared" si="51"/>
        <v>0</v>
      </c>
      <c r="AU126" s="84">
        <f t="shared" si="51"/>
        <v>0</v>
      </c>
      <c r="AV126" s="82">
        <f t="shared" si="51"/>
        <v>0</v>
      </c>
      <c r="AW126" s="83">
        <f t="shared" si="51"/>
        <v>0</v>
      </c>
      <c r="AX126" s="83">
        <f t="shared" si="51"/>
        <v>0</v>
      </c>
      <c r="AY126" s="84">
        <f t="shared" si="51"/>
        <v>0</v>
      </c>
      <c r="AZ126" s="82">
        <f t="shared" si="51"/>
        <v>0</v>
      </c>
      <c r="BA126" s="83">
        <f t="shared" si="51"/>
        <v>0</v>
      </c>
      <c r="BB126" s="83">
        <f t="shared" si="51"/>
        <v>0</v>
      </c>
      <c r="BC126" s="83">
        <f t="shared" si="51"/>
        <v>0</v>
      </c>
      <c r="BD126" s="84">
        <f t="shared" si="51"/>
        <v>0</v>
      </c>
      <c r="BE126" s="82">
        <f t="shared" si="51"/>
        <v>0</v>
      </c>
      <c r="BF126" s="83">
        <f t="shared" si="51"/>
        <v>0</v>
      </c>
      <c r="BG126" s="83">
        <f t="shared" si="51"/>
        <v>0</v>
      </c>
      <c r="BH126" s="84">
        <f t="shared" si="51"/>
        <v>0</v>
      </c>
      <c r="BI126" s="82">
        <f t="shared" si="51"/>
        <v>0</v>
      </c>
      <c r="BJ126" s="83">
        <f t="shared" si="51"/>
        <v>0</v>
      </c>
      <c r="BK126" s="83">
        <f t="shared" si="51"/>
        <v>0</v>
      </c>
      <c r="BL126" s="84">
        <f t="shared" si="51"/>
        <v>0</v>
      </c>
      <c r="BM126" s="347"/>
      <c r="BN126" s="347"/>
      <c r="BO126" s="347"/>
      <c r="BP126" s="347"/>
      <c r="BQ126" s="347"/>
      <c r="BR126" s="349"/>
      <c r="BS126" s="349"/>
      <c r="BT126" s="349"/>
      <c r="BU126" s="349"/>
      <c r="BV126" s="349"/>
    </row>
    <row r="127" spans="1:75" s="73" customFormat="1" ht="19.5" hidden="1" customHeight="1" outlineLevel="1" x14ac:dyDescent="0.25">
      <c r="A127" s="430">
        <v>27</v>
      </c>
      <c r="B127" s="435"/>
      <c r="C127" s="439"/>
      <c r="D127" s="446" t="s">
        <v>265</v>
      </c>
      <c r="E127" s="448" t="s">
        <v>266</v>
      </c>
      <c r="F127" s="359" t="s">
        <v>345</v>
      </c>
      <c r="G127" s="298" t="s">
        <v>34</v>
      </c>
      <c r="H127" s="420" t="s">
        <v>81</v>
      </c>
      <c r="I127" s="420"/>
      <c r="J127" s="420"/>
      <c r="K127" s="420"/>
      <c r="L127" s="420" t="s">
        <v>81</v>
      </c>
      <c r="M127" s="326" t="s">
        <v>202</v>
      </c>
      <c r="N127" s="328" t="s">
        <v>201</v>
      </c>
      <c r="O127" s="85"/>
      <c r="P127" s="298"/>
      <c r="Q127" s="298"/>
      <c r="R127" s="87" t="s">
        <v>34</v>
      </c>
      <c r="S127" s="125"/>
      <c r="T127" s="309"/>
      <c r="U127" s="309"/>
      <c r="V127" s="87"/>
      <c r="W127" s="85"/>
      <c r="X127" s="309"/>
      <c r="Y127" s="309"/>
      <c r="Z127" s="309"/>
      <c r="AA127" s="127"/>
      <c r="AB127" s="125"/>
      <c r="AC127" s="309"/>
      <c r="AD127" s="309"/>
      <c r="AE127" s="127"/>
      <c r="AF127" s="125"/>
      <c r="AG127" s="309"/>
      <c r="AH127" s="309"/>
      <c r="AI127" s="127"/>
      <c r="AJ127" s="125"/>
      <c r="AK127" s="309"/>
      <c r="AL127" s="309"/>
      <c r="AM127" s="127"/>
      <c r="AN127" s="125"/>
      <c r="AO127" s="309"/>
      <c r="AP127" s="309"/>
      <c r="AQ127" s="127"/>
      <c r="AR127" s="125"/>
      <c r="AS127" s="309"/>
      <c r="AT127" s="309"/>
      <c r="AU127" s="127"/>
      <c r="AV127" s="125"/>
      <c r="AW127" s="309"/>
      <c r="AX127" s="309"/>
      <c r="AY127" s="127"/>
      <c r="AZ127" s="125"/>
      <c r="BA127" s="309"/>
      <c r="BB127" s="309"/>
      <c r="BC127" s="128"/>
      <c r="BD127" s="127"/>
      <c r="BE127" s="125"/>
      <c r="BF127" s="309"/>
      <c r="BG127" s="309"/>
      <c r="BH127" s="127"/>
      <c r="BI127" s="125"/>
      <c r="BJ127" s="309"/>
      <c r="BK127" s="309"/>
      <c r="BL127" s="127"/>
      <c r="BM127" s="92">
        <f>COUNTIF(O127:AA127,"P")</f>
        <v>1</v>
      </c>
      <c r="BN127" s="93">
        <f>COUNTIF(AB127:AM127,"P")</f>
        <v>0</v>
      </c>
      <c r="BO127" s="93">
        <f>COUNTIF(AN127:AY127,"P")</f>
        <v>0</v>
      </c>
      <c r="BP127" s="93">
        <f>COUNTIF(AZ127:BL127,"P")</f>
        <v>0</v>
      </c>
      <c r="BQ127" s="93">
        <f>SUM(BM127:BP127)</f>
        <v>1</v>
      </c>
      <c r="BR127" s="325">
        <f>+SUM(BM128)/(BM127)</f>
        <v>0</v>
      </c>
      <c r="BS127" s="325" t="e">
        <f>+SUM(BN128)/(BN127)</f>
        <v>#DIV/0!</v>
      </c>
      <c r="BT127" s="325" t="e">
        <f>+SUM(BO128)/(BO127)</f>
        <v>#DIV/0!</v>
      </c>
      <c r="BU127" s="325" t="e">
        <f>+SUM(BP128)/(BP127)</f>
        <v>#DIV/0!</v>
      </c>
      <c r="BV127" s="325">
        <f>+SUM(BQ128)/(BQ127)</f>
        <v>0</v>
      </c>
      <c r="BW127" s="56"/>
    </row>
    <row r="128" spans="1:75" s="73" customFormat="1" ht="19.5" hidden="1" customHeight="1" outlineLevel="1" x14ac:dyDescent="0.25">
      <c r="A128" s="430"/>
      <c r="B128" s="438"/>
      <c r="C128" s="441"/>
      <c r="D128" s="447"/>
      <c r="E128" s="448"/>
      <c r="F128" s="365"/>
      <c r="G128" s="298" t="s">
        <v>35</v>
      </c>
      <c r="H128" s="421"/>
      <c r="I128" s="421"/>
      <c r="J128" s="421"/>
      <c r="K128" s="421"/>
      <c r="L128" s="421"/>
      <c r="M128" s="327"/>
      <c r="N128" s="328"/>
      <c r="O128" s="94"/>
      <c r="P128" s="95"/>
      <c r="Q128" s="95"/>
      <c r="R128" s="96"/>
      <c r="S128" s="94"/>
      <c r="T128" s="97"/>
      <c r="U128" s="97"/>
      <c r="V128" s="98"/>
      <c r="W128" s="94"/>
      <c r="X128" s="97"/>
      <c r="Y128" s="97"/>
      <c r="Z128" s="97"/>
      <c r="AA128" s="98"/>
      <c r="AB128" s="103"/>
      <c r="AC128" s="97"/>
      <c r="AD128" s="97"/>
      <c r="AE128" s="98"/>
      <c r="AF128" s="103"/>
      <c r="AG128" s="97"/>
      <c r="AH128" s="97"/>
      <c r="AI128" s="98"/>
      <c r="AJ128" s="103"/>
      <c r="AK128" s="97"/>
      <c r="AL128" s="97"/>
      <c r="AM128" s="98"/>
      <c r="AN128" s="103"/>
      <c r="AO128" s="97"/>
      <c r="AP128" s="97"/>
      <c r="AQ128" s="98"/>
      <c r="AR128" s="103"/>
      <c r="AS128" s="97"/>
      <c r="AT128" s="97"/>
      <c r="AU128" s="98"/>
      <c r="AV128" s="103"/>
      <c r="AW128" s="97"/>
      <c r="AX128" s="97"/>
      <c r="AY128" s="98"/>
      <c r="AZ128" s="103"/>
      <c r="BA128" s="97"/>
      <c r="BB128" s="97"/>
      <c r="BC128" s="104"/>
      <c r="BD128" s="98"/>
      <c r="BE128" s="103"/>
      <c r="BF128" s="97"/>
      <c r="BG128" s="97"/>
      <c r="BH128" s="98"/>
      <c r="BI128" s="103"/>
      <c r="BJ128" s="97"/>
      <c r="BK128" s="97"/>
      <c r="BL128" s="98"/>
      <c r="BM128" s="106">
        <f>COUNTIF(O128:AA128,"E")</f>
        <v>0</v>
      </c>
      <c r="BN128" s="107">
        <f>COUNTIF(AB128:AM128,"E")</f>
        <v>0</v>
      </c>
      <c r="BO128" s="107">
        <f>COUNTIF(AN128:AY128,"E")</f>
        <v>0</v>
      </c>
      <c r="BP128" s="107">
        <f>COUNTIF(AZ128:BL128,"E")</f>
        <v>0</v>
      </c>
      <c r="BQ128" s="108">
        <f>SUM(BM128:BP128)</f>
        <v>0</v>
      </c>
      <c r="BR128" s="325"/>
      <c r="BS128" s="325"/>
      <c r="BT128" s="325"/>
      <c r="BU128" s="325"/>
      <c r="BV128" s="325"/>
      <c r="BW128" s="56"/>
    </row>
    <row r="129" spans="1:75" s="73" customFormat="1" ht="19.5" hidden="1" customHeight="1" outlineLevel="1" x14ac:dyDescent="0.25">
      <c r="A129" s="299"/>
      <c r="B129" s="438"/>
      <c r="C129" s="441"/>
      <c r="D129" s="446" t="s">
        <v>272</v>
      </c>
      <c r="E129" s="448" t="s">
        <v>267</v>
      </c>
      <c r="F129" s="359" t="s">
        <v>273</v>
      </c>
      <c r="G129" s="298" t="s">
        <v>34</v>
      </c>
      <c r="H129" s="420" t="s">
        <v>81</v>
      </c>
      <c r="I129" s="420"/>
      <c r="J129" s="420"/>
      <c r="K129" s="420"/>
      <c r="L129" s="420" t="s">
        <v>81</v>
      </c>
      <c r="M129" s="326" t="s">
        <v>202</v>
      </c>
      <c r="N129" s="368" t="s">
        <v>201</v>
      </c>
      <c r="O129" s="110"/>
      <c r="P129" s="111"/>
      <c r="Q129" s="111"/>
      <c r="R129" s="86"/>
      <c r="S129" s="110"/>
      <c r="T129" s="112" t="s">
        <v>34</v>
      </c>
      <c r="U129" s="112"/>
      <c r="V129" s="113"/>
      <c r="W129" s="110"/>
      <c r="X129" s="112"/>
      <c r="Y129" s="112"/>
      <c r="Z129" s="112"/>
      <c r="AA129" s="113"/>
      <c r="AB129" s="114"/>
      <c r="AC129" s="112"/>
      <c r="AD129" s="112"/>
      <c r="AE129" s="113"/>
      <c r="AF129" s="114"/>
      <c r="AG129" s="112"/>
      <c r="AH129" s="112"/>
      <c r="AI129" s="113"/>
      <c r="AJ129" s="114"/>
      <c r="AK129" s="112"/>
      <c r="AL129" s="112"/>
      <c r="AM129" s="113"/>
      <c r="AN129" s="114"/>
      <c r="AO129" s="112"/>
      <c r="AP129" s="112"/>
      <c r="AQ129" s="113"/>
      <c r="AR129" s="114"/>
      <c r="AS129" s="112"/>
      <c r="AT129" s="112"/>
      <c r="AU129" s="113"/>
      <c r="AV129" s="114"/>
      <c r="AW129" s="112"/>
      <c r="AX129" s="112"/>
      <c r="AY129" s="113"/>
      <c r="AZ129" s="114"/>
      <c r="BA129" s="112"/>
      <c r="BB129" s="112"/>
      <c r="BC129" s="115"/>
      <c r="BD129" s="113"/>
      <c r="BE129" s="114"/>
      <c r="BF129" s="112" t="s">
        <v>34</v>
      </c>
      <c r="BG129" s="112"/>
      <c r="BH129" s="113"/>
      <c r="BI129" s="114"/>
      <c r="BJ129" s="112"/>
      <c r="BK129" s="112"/>
      <c r="BL129" s="113"/>
      <c r="BM129" s="92">
        <f>COUNTIF(O129:AA129,"P")</f>
        <v>1</v>
      </c>
      <c r="BN129" s="93">
        <f>COUNTIF(AB129:AM129,"P")</f>
        <v>0</v>
      </c>
      <c r="BO129" s="93">
        <f>COUNTIF(AN129:AY129,"P")</f>
        <v>0</v>
      </c>
      <c r="BP129" s="93">
        <f>COUNTIF(AZ129:BL129,"P")</f>
        <v>1</v>
      </c>
      <c r="BQ129" s="93">
        <f t="shared" ref="BQ129:BQ144" si="52">SUM(BM129:BP129)</f>
        <v>2</v>
      </c>
      <c r="BR129" s="325">
        <f>+SUM(BM130)/(BM129)</f>
        <v>0</v>
      </c>
      <c r="BS129" s="325" t="e">
        <f>+SUM(BN130)/(BN129)</f>
        <v>#DIV/0!</v>
      </c>
      <c r="BT129" s="325" t="e">
        <f>+SUM(BO130)/(BO129)</f>
        <v>#DIV/0!</v>
      </c>
      <c r="BU129" s="325">
        <f>+SUM(BP130)/(BP129)</f>
        <v>0</v>
      </c>
      <c r="BV129" s="325">
        <f>+SUM(BQ130)/(BQ129)</f>
        <v>0</v>
      </c>
      <c r="BW129" s="56"/>
    </row>
    <row r="130" spans="1:75" s="73" customFormat="1" ht="19.5" hidden="1" customHeight="1" outlineLevel="1" x14ac:dyDescent="0.25">
      <c r="A130" s="299"/>
      <c r="B130" s="438"/>
      <c r="C130" s="441"/>
      <c r="D130" s="447"/>
      <c r="E130" s="448"/>
      <c r="F130" s="365"/>
      <c r="G130" s="298" t="s">
        <v>35</v>
      </c>
      <c r="H130" s="421"/>
      <c r="I130" s="421"/>
      <c r="J130" s="421"/>
      <c r="K130" s="421"/>
      <c r="L130" s="421"/>
      <c r="M130" s="327"/>
      <c r="N130" s="369"/>
      <c r="O130" s="94"/>
      <c r="P130" s="95"/>
      <c r="Q130" s="95"/>
      <c r="R130" s="96"/>
      <c r="S130" s="94"/>
      <c r="T130" s="97"/>
      <c r="U130" s="97"/>
      <c r="V130" s="98"/>
      <c r="W130" s="94"/>
      <c r="X130" s="97"/>
      <c r="Y130" s="97"/>
      <c r="Z130" s="97"/>
      <c r="AA130" s="98"/>
      <c r="AB130" s="103"/>
      <c r="AC130" s="97"/>
      <c r="AD130" s="97"/>
      <c r="AE130" s="98"/>
      <c r="AF130" s="103"/>
      <c r="AG130" s="97"/>
      <c r="AH130" s="97"/>
      <c r="AI130" s="98"/>
      <c r="AJ130" s="103"/>
      <c r="AK130" s="97"/>
      <c r="AL130" s="97"/>
      <c r="AM130" s="98"/>
      <c r="AN130" s="103"/>
      <c r="AO130" s="97"/>
      <c r="AP130" s="97"/>
      <c r="AQ130" s="98"/>
      <c r="AR130" s="103"/>
      <c r="AS130" s="97"/>
      <c r="AT130" s="97"/>
      <c r="AU130" s="98"/>
      <c r="AV130" s="103"/>
      <c r="AW130" s="97"/>
      <c r="AX130" s="97"/>
      <c r="AY130" s="98"/>
      <c r="AZ130" s="103"/>
      <c r="BA130" s="97"/>
      <c r="BB130" s="97"/>
      <c r="BC130" s="104"/>
      <c r="BD130" s="98"/>
      <c r="BE130" s="103"/>
      <c r="BF130" s="97"/>
      <c r="BG130" s="97"/>
      <c r="BH130" s="98"/>
      <c r="BI130" s="103"/>
      <c r="BJ130" s="97"/>
      <c r="BK130" s="97"/>
      <c r="BL130" s="98"/>
      <c r="BM130" s="106">
        <f>COUNTIF(O130:AA130,"E")</f>
        <v>0</v>
      </c>
      <c r="BN130" s="107">
        <f>COUNTIF(AB130:AM130,"E")</f>
        <v>0</v>
      </c>
      <c r="BO130" s="107">
        <f>COUNTIF(AN130:AY130,"E")</f>
        <v>0</v>
      </c>
      <c r="BP130" s="107">
        <f>COUNTIF(AZ130:BL130,"E")</f>
        <v>0</v>
      </c>
      <c r="BQ130" s="108">
        <f t="shared" si="52"/>
        <v>0</v>
      </c>
      <c r="BR130" s="325"/>
      <c r="BS130" s="325"/>
      <c r="BT130" s="325"/>
      <c r="BU130" s="325"/>
      <c r="BV130" s="325"/>
      <c r="BW130" s="56"/>
    </row>
    <row r="131" spans="1:75" s="73" customFormat="1" ht="19.5" hidden="1" customHeight="1" outlineLevel="1" x14ac:dyDescent="0.25">
      <c r="A131" s="299"/>
      <c r="B131" s="438"/>
      <c r="C131" s="441"/>
      <c r="D131" s="447"/>
      <c r="E131" s="448" t="s">
        <v>268</v>
      </c>
      <c r="F131" s="359" t="s">
        <v>346</v>
      </c>
      <c r="G131" s="298" t="s">
        <v>34</v>
      </c>
      <c r="H131" s="420" t="s">
        <v>81</v>
      </c>
      <c r="I131" s="420"/>
      <c r="J131" s="420"/>
      <c r="K131" s="420"/>
      <c r="L131" s="420"/>
      <c r="M131" s="326" t="s">
        <v>202</v>
      </c>
      <c r="N131" s="368" t="s">
        <v>201</v>
      </c>
      <c r="O131" s="85"/>
      <c r="P131" s="298"/>
      <c r="Q131" s="298"/>
      <c r="R131" s="87"/>
      <c r="S131" s="85"/>
      <c r="T131" s="309"/>
      <c r="U131" s="309"/>
      <c r="V131" s="127"/>
      <c r="W131" s="85"/>
      <c r="X131" s="309"/>
      <c r="Y131" s="309"/>
      <c r="Z131" s="309" t="s">
        <v>34</v>
      </c>
      <c r="AA131" s="127"/>
      <c r="AB131" s="125"/>
      <c r="AC131" s="309"/>
      <c r="AD131" s="309"/>
      <c r="AE131" s="127"/>
      <c r="AF131" s="125"/>
      <c r="AG131" s="309"/>
      <c r="AH131" s="309"/>
      <c r="AI131" s="127"/>
      <c r="AJ131" s="125"/>
      <c r="AK131" s="309"/>
      <c r="AL131" s="309"/>
      <c r="AM131" s="127"/>
      <c r="AN131" s="125"/>
      <c r="AO131" s="309"/>
      <c r="AP131" s="309"/>
      <c r="AQ131" s="127"/>
      <c r="AR131" s="125" t="s">
        <v>34</v>
      </c>
      <c r="AS131" s="309"/>
      <c r="AT131" s="309"/>
      <c r="AU131" s="127"/>
      <c r="AV131" s="125"/>
      <c r="AW131" s="309"/>
      <c r="AX131" s="309"/>
      <c r="AY131" s="127"/>
      <c r="AZ131" s="125" t="s">
        <v>34</v>
      </c>
      <c r="BA131" s="309"/>
      <c r="BB131" s="309"/>
      <c r="BC131" s="128"/>
      <c r="BD131" s="127"/>
      <c r="BE131" s="125"/>
      <c r="BF131" s="309"/>
      <c r="BG131" s="309"/>
      <c r="BH131" s="127"/>
      <c r="BI131" s="125"/>
      <c r="BJ131" s="309" t="s">
        <v>34</v>
      </c>
      <c r="BK131" s="309"/>
      <c r="BL131" s="127"/>
      <c r="BM131" s="92">
        <f>COUNTIF(O131:AA131,"P")</f>
        <v>1</v>
      </c>
      <c r="BN131" s="93">
        <f>COUNTIF(AB131:AM131,"P")</f>
        <v>0</v>
      </c>
      <c r="BO131" s="93">
        <f>COUNTIF(AN131:AY131,"P")</f>
        <v>1</v>
      </c>
      <c r="BP131" s="93">
        <f>COUNTIF(AZ131:BL131,"P")</f>
        <v>2</v>
      </c>
      <c r="BQ131" s="93">
        <f t="shared" si="52"/>
        <v>4</v>
      </c>
      <c r="BR131" s="325">
        <f>+SUM(BM132)/(BM131)</f>
        <v>0</v>
      </c>
      <c r="BS131" s="325" t="e">
        <f>+SUM(BN132)/(BN131)</f>
        <v>#DIV/0!</v>
      </c>
      <c r="BT131" s="325">
        <f>+SUM(BO132)/(BO131)</f>
        <v>0</v>
      </c>
      <c r="BU131" s="325">
        <f>+SUM(BP132)/(BP131)</f>
        <v>0</v>
      </c>
      <c r="BV131" s="325">
        <f>+SUM(BQ132)/(BQ131)</f>
        <v>0</v>
      </c>
      <c r="BW131" s="56"/>
    </row>
    <row r="132" spans="1:75" s="73" customFormat="1" ht="19.5" hidden="1" customHeight="1" outlineLevel="1" x14ac:dyDescent="0.25">
      <c r="A132" s="299"/>
      <c r="B132" s="438"/>
      <c r="C132" s="441"/>
      <c r="D132" s="447"/>
      <c r="E132" s="448"/>
      <c r="F132" s="365"/>
      <c r="G132" s="298" t="s">
        <v>35</v>
      </c>
      <c r="H132" s="421"/>
      <c r="I132" s="421"/>
      <c r="J132" s="421"/>
      <c r="K132" s="421"/>
      <c r="L132" s="421"/>
      <c r="M132" s="327"/>
      <c r="N132" s="369"/>
      <c r="O132" s="94"/>
      <c r="P132" s="95"/>
      <c r="Q132" s="95"/>
      <c r="R132" s="96"/>
      <c r="S132" s="94"/>
      <c r="T132" s="97"/>
      <c r="U132" s="97"/>
      <c r="V132" s="98"/>
      <c r="W132" s="94"/>
      <c r="X132" s="97"/>
      <c r="Y132" s="97"/>
      <c r="Z132" s="97"/>
      <c r="AA132" s="98"/>
      <c r="AB132" s="103"/>
      <c r="AC132" s="97"/>
      <c r="AD132" s="97"/>
      <c r="AE132" s="98"/>
      <c r="AF132" s="103"/>
      <c r="AG132" s="97"/>
      <c r="AH132" s="97"/>
      <c r="AI132" s="98"/>
      <c r="AJ132" s="103"/>
      <c r="AK132" s="97"/>
      <c r="AL132" s="97"/>
      <c r="AM132" s="98"/>
      <c r="AN132" s="103"/>
      <c r="AO132" s="97"/>
      <c r="AP132" s="97"/>
      <c r="AQ132" s="98"/>
      <c r="AR132" s="103"/>
      <c r="AS132" s="97"/>
      <c r="AT132" s="97"/>
      <c r="AU132" s="98"/>
      <c r="AV132" s="103"/>
      <c r="AW132" s="97"/>
      <c r="AX132" s="97"/>
      <c r="AY132" s="98"/>
      <c r="AZ132" s="103"/>
      <c r="BA132" s="97"/>
      <c r="BB132" s="97"/>
      <c r="BC132" s="104"/>
      <c r="BD132" s="98"/>
      <c r="BE132" s="103"/>
      <c r="BF132" s="97"/>
      <c r="BG132" s="97"/>
      <c r="BH132" s="98"/>
      <c r="BI132" s="103"/>
      <c r="BJ132" s="97"/>
      <c r="BK132" s="97"/>
      <c r="BL132" s="98"/>
      <c r="BM132" s="106">
        <f>COUNTIF(O132:AA132,"E")</f>
        <v>0</v>
      </c>
      <c r="BN132" s="107">
        <f>COUNTIF(AB132:AM132,"E")</f>
        <v>0</v>
      </c>
      <c r="BO132" s="107">
        <f>COUNTIF(AN132:AY132,"E")</f>
        <v>0</v>
      </c>
      <c r="BP132" s="107">
        <f>COUNTIF(AZ132:BL132,"E")</f>
        <v>0</v>
      </c>
      <c r="BQ132" s="108">
        <f t="shared" si="52"/>
        <v>0</v>
      </c>
      <c r="BR132" s="325"/>
      <c r="BS132" s="325"/>
      <c r="BT132" s="325"/>
      <c r="BU132" s="325"/>
      <c r="BV132" s="325"/>
      <c r="BW132" s="56"/>
    </row>
    <row r="133" spans="1:75" s="73" customFormat="1" ht="19.5" hidden="1" customHeight="1" outlineLevel="1" x14ac:dyDescent="0.25">
      <c r="A133" s="299"/>
      <c r="B133" s="438"/>
      <c r="C133" s="441"/>
      <c r="D133" s="447"/>
      <c r="E133" s="448" t="s">
        <v>269</v>
      </c>
      <c r="F133" s="359" t="s">
        <v>274</v>
      </c>
      <c r="G133" s="298" t="s">
        <v>34</v>
      </c>
      <c r="H133" s="420" t="s">
        <v>81</v>
      </c>
      <c r="I133" s="420"/>
      <c r="J133" s="420"/>
      <c r="K133" s="420"/>
      <c r="L133" s="420" t="s">
        <v>81</v>
      </c>
      <c r="M133" s="326" t="s">
        <v>202</v>
      </c>
      <c r="N133" s="368" t="s">
        <v>201</v>
      </c>
      <c r="O133" s="110"/>
      <c r="P133" s="111"/>
      <c r="Q133" s="111"/>
      <c r="R133" s="86"/>
      <c r="S133" s="110"/>
      <c r="T133" s="112"/>
      <c r="U133" s="112"/>
      <c r="V133" s="113"/>
      <c r="W133" s="110"/>
      <c r="X133" s="112"/>
      <c r="Y133" s="112"/>
      <c r="Z133" s="112"/>
      <c r="AA133" s="113"/>
      <c r="AB133" s="114"/>
      <c r="AC133" s="112"/>
      <c r="AD133" s="112" t="s">
        <v>34</v>
      </c>
      <c r="AE133" s="113"/>
      <c r="AF133" s="130"/>
      <c r="AG133" s="112"/>
      <c r="AH133" s="112"/>
      <c r="AI133" s="113"/>
      <c r="AJ133" s="114"/>
      <c r="AK133" s="112"/>
      <c r="AL133" s="112"/>
      <c r="AM133" s="113"/>
      <c r="AN133" s="114"/>
      <c r="AO133" s="112"/>
      <c r="AP133" s="112"/>
      <c r="AQ133" s="113"/>
      <c r="AR133" s="114"/>
      <c r="AS133" s="112"/>
      <c r="AT133" s="112"/>
      <c r="AU133" s="113"/>
      <c r="AV133" s="114" t="s">
        <v>34</v>
      </c>
      <c r="AW133" s="112"/>
      <c r="AX133" s="112"/>
      <c r="AY133" s="131"/>
      <c r="AZ133" s="114"/>
      <c r="BA133" s="112"/>
      <c r="BB133" s="112"/>
      <c r="BC133" s="115"/>
      <c r="BD133" s="113"/>
      <c r="BE133" s="114"/>
      <c r="BF133" s="112" t="s">
        <v>34</v>
      </c>
      <c r="BG133" s="112"/>
      <c r="BH133" s="113"/>
      <c r="BI133" s="114"/>
      <c r="BJ133" s="112"/>
      <c r="BK133" s="112"/>
      <c r="BL133" s="113"/>
      <c r="BM133" s="92">
        <f>COUNTIF(O133:AA133,"P")</f>
        <v>0</v>
      </c>
      <c r="BN133" s="93">
        <f>COUNTIF(AB133:AM133,"P")</f>
        <v>1</v>
      </c>
      <c r="BO133" s="93">
        <f>COUNTIF(AN133:AY133,"P")</f>
        <v>1</v>
      </c>
      <c r="BP133" s="93">
        <f>COUNTIF(AZ133:BL133,"P")</f>
        <v>1</v>
      </c>
      <c r="BQ133" s="93">
        <f t="shared" si="52"/>
        <v>3</v>
      </c>
      <c r="BR133" s="325" t="e">
        <f>+SUM(BM134)/(BM133)</f>
        <v>#DIV/0!</v>
      </c>
      <c r="BS133" s="325">
        <f>+SUM(BN134)/(BN133)</f>
        <v>0</v>
      </c>
      <c r="BT133" s="325">
        <f>+SUM(BO134)/(BO133)</f>
        <v>0</v>
      </c>
      <c r="BU133" s="325">
        <f>+SUM(BP134)/(BP133)</f>
        <v>0</v>
      </c>
      <c r="BV133" s="325">
        <f>+SUM(BQ134)/(BQ133)</f>
        <v>0</v>
      </c>
      <c r="BW133" s="56"/>
    </row>
    <row r="134" spans="1:75" s="73" customFormat="1" ht="19.5" hidden="1" customHeight="1" outlineLevel="1" x14ac:dyDescent="0.25">
      <c r="A134" s="299"/>
      <c r="B134" s="438"/>
      <c r="C134" s="441"/>
      <c r="D134" s="705"/>
      <c r="E134" s="448"/>
      <c r="F134" s="365"/>
      <c r="G134" s="298" t="s">
        <v>35</v>
      </c>
      <c r="H134" s="421"/>
      <c r="I134" s="421"/>
      <c r="J134" s="421"/>
      <c r="K134" s="421"/>
      <c r="L134" s="421"/>
      <c r="M134" s="327"/>
      <c r="N134" s="369"/>
      <c r="O134" s="94"/>
      <c r="P134" s="95"/>
      <c r="Q134" s="95"/>
      <c r="R134" s="96"/>
      <c r="S134" s="94"/>
      <c r="T134" s="97"/>
      <c r="U134" s="97"/>
      <c r="V134" s="98"/>
      <c r="W134" s="94"/>
      <c r="X134" s="97"/>
      <c r="Y134" s="97"/>
      <c r="Z134" s="97"/>
      <c r="AA134" s="98"/>
      <c r="AB134" s="103"/>
      <c r="AC134" s="97"/>
      <c r="AD134" s="97"/>
      <c r="AE134" s="98"/>
      <c r="AF134" s="103"/>
      <c r="AG134" s="97"/>
      <c r="AH134" s="97"/>
      <c r="AI134" s="98"/>
      <c r="AJ134" s="103"/>
      <c r="AK134" s="97"/>
      <c r="AL134" s="97"/>
      <c r="AM134" s="98"/>
      <c r="AN134" s="103"/>
      <c r="AO134" s="97"/>
      <c r="AP134" s="97"/>
      <c r="AQ134" s="98"/>
      <c r="AR134" s="103"/>
      <c r="AS134" s="97"/>
      <c r="AT134" s="97"/>
      <c r="AU134" s="98"/>
      <c r="AV134" s="103"/>
      <c r="AW134" s="97"/>
      <c r="AX134" s="97"/>
      <c r="AY134" s="98"/>
      <c r="AZ134" s="103"/>
      <c r="BA134" s="97"/>
      <c r="BB134" s="97"/>
      <c r="BC134" s="104"/>
      <c r="BD134" s="98"/>
      <c r="BE134" s="103"/>
      <c r="BF134" s="97"/>
      <c r="BG134" s="97"/>
      <c r="BH134" s="98"/>
      <c r="BI134" s="103"/>
      <c r="BJ134" s="97"/>
      <c r="BK134" s="97"/>
      <c r="BL134" s="98"/>
      <c r="BM134" s="106">
        <f>COUNTIF(O134:AA134,"E")</f>
        <v>0</v>
      </c>
      <c r="BN134" s="107">
        <f>COUNTIF(AB134:AM134,"E")</f>
        <v>0</v>
      </c>
      <c r="BO134" s="107">
        <f>COUNTIF(AN134:AY134,"E")</f>
        <v>0</v>
      </c>
      <c r="BP134" s="107">
        <f>COUNTIF(AZ134:BL134,"E")</f>
        <v>0</v>
      </c>
      <c r="BQ134" s="108">
        <f t="shared" si="52"/>
        <v>0</v>
      </c>
      <c r="BR134" s="325"/>
      <c r="BS134" s="325"/>
      <c r="BT134" s="325"/>
      <c r="BU134" s="325"/>
      <c r="BV134" s="325"/>
      <c r="BW134" s="56"/>
    </row>
    <row r="135" spans="1:75" s="73" customFormat="1" ht="19.5" hidden="1" customHeight="1" outlineLevel="1" x14ac:dyDescent="0.25">
      <c r="A135" s="430">
        <v>29</v>
      </c>
      <c r="B135" s="438"/>
      <c r="C135" s="441"/>
      <c r="D135" s="446" t="s">
        <v>272</v>
      </c>
      <c r="E135" s="444" t="s">
        <v>348</v>
      </c>
      <c r="F135" s="449" t="s">
        <v>271</v>
      </c>
      <c r="G135" s="298" t="s">
        <v>34</v>
      </c>
      <c r="H135" s="420" t="s">
        <v>81</v>
      </c>
      <c r="I135" s="420"/>
      <c r="J135" s="420"/>
      <c r="K135" s="420"/>
      <c r="L135" s="420" t="s">
        <v>81</v>
      </c>
      <c r="M135" s="326" t="s">
        <v>202</v>
      </c>
      <c r="N135" s="328" t="s">
        <v>201</v>
      </c>
      <c r="O135" s="110"/>
      <c r="P135" s="111"/>
      <c r="Q135" s="111"/>
      <c r="R135" s="86"/>
      <c r="S135" s="110"/>
      <c r="T135" s="112"/>
      <c r="U135" s="112"/>
      <c r="V135" s="113" t="s">
        <v>34</v>
      </c>
      <c r="W135" s="110"/>
      <c r="X135" s="112"/>
      <c r="Y135" s="112"/>
      <c r="Z135" s="112"/>
      <c r="AA135" s="113"/>
      <c r="AB135" s="114"/>
      <c r="AC135" s="112"/>
      <c r="AD135" s="112"/>
      <c r="AE135" s="113" t="s">
        <v>34</v>
      </c>
      <c r="AF135" s="130"/>
      <c r="AG135" s="112"/>
      <c r="AH135" s="112"/>
      <c r="AI135" s="113"/>
      <c r="AJ135" s="114" t="s">
        <v>34</v>
      </c>
      <c r="AK135" s="112"/>
      <c r="AL135" s="112"/>
      <c r="AM135" s="113"/>
      <c r="AN135" s="114" t="s">
        <v>34</v>
      </c>
      <c r="AO135" s="112"/>
      <c r="AP135" s="112"/>
      <c r="AQ135" s="113"/>
      <c r="AR135" s="114"/>
      <c r="AS135" s="112" t="s">
        <v>34</v>
      </c>
      <c r="AT135" s="112"/>
      <c r="AU135" s="113"/>
      <c r="AV135" s="114"/>
      <c r="AW135" s="112" t="s">
        <v>34</v>
      </c>
      <c r="AX135" s="112"/>
      <c r="AY135" s="113"/>
      <c r="AZ135" s="114"/>
      <c r="BA135" s="112" t="s">
        <v>34</v>
      </c>
      <c r="BB135" s="112"/>
      <c r="BC135" s="115"/>
      <c r="BD135" s="113"/>
      <c r="BE135" s="114"/>
      <c r="BF135" s="112"/>
      <c r="BG135" s="112" t="s">
        <v>34</v>
      </c>
      <c r="BH135" s="113"/>
      <c r="BI135" s="114"/>
      <c r="BJ135" s="112"/>
      <c r="BK135" s="112" t="s">
        <v>34</v>
      </c>
      <c r="BL135" s="113"/>
      <c r="BM135" s="92">
        <f>COUNTIF(O135:AA135,"P")</f>
        <v>1</v>
      </c>
      <c r="BN135" s="93">
        <f>COUNTIF(AB135:AM135,"P")</f>
        <v>2</v>
      </c>
      <c r="BO135" s="93">
        <f>COUNTIF(AN135:AY135,"P")</f>
        <v>3</v>
      </c>
      <c r="BP135" s="93">
        <f>COUNTIF(AZ135:BL135,"P")</f>
        <v>3</v>
      </c>
      <c r="BQ135" s="93">
        <f t="shared" si="52"/>
        <v>9</v>
      </c>
      <c r="BR135" s="329">
        <f>+SUM(BM136)/(BM135)</f>
        <v>0</v>
      </c>
      <c r="BS135" s="329">
        <f>+SUM(BN136)/(BN135)</f>
        <v>0</v>
      </c>
      <c r="BT135" s="329">
        <f>+SUM(BO136)/(BO135)</f>
        <v>0</v>
      </c>
      <c r="BU135" s="329">
        <f>+SUM(BP136)/(BP135)</f>
        <v>0</v>
      </c>
      <c r="BV135" s="329">
        <f>+SUM(BQ136)/(BQ135)</f>
        <v>0</v>
      </c>
      <c r="BW135" s="56"/>
    </row>
    <row r="136" spans="1:75" s="73" customFormat="1" ht="19.5" hidden="1" customHeight="1" outlineLevel="1" x14ac:dyDescent="0.25">
      <c r="A136" s="430"/>
      <c r="B136" s="438"/>
      <c r="C136" s="441"/>
      <c r="D136" s="447"/>
      <c r="E136" s="445"/>
      <c r="F136" s="450"/>
      <c r="G136" s="298" t="s">
        <v>35</v>
      </c>
      <c r="H136" s="421"/>
      <c r="I136" s="421"/>
      <c r="J136" s="421"/>
      <c r="K136" s="421"/>
      <c r="L136" s="421"/>
      <c r="M136" s="327"/>
      <c r="N136" s="328"/>
      <c r="O136" s="94"/>
      <c r="P136" s="95"/>
      <c r="Q136" s="95"/>
      <c r="R136" s="96"/>
      <c r="S136" s="94"/>
      <c r="T136" s="97"/>
      <c r="U136" s="97"/>
      <c r="V136" s="98"/>
      <c r="W136" s="94"/>
      <c r="X136" s="97"/>
      <c r="Y136" s="97"/>
      <c r="Z136" s="97"/>
      <c r="AA136" s="98"/>
      <c r="AB136" s="103"/>
      <c r="AC136" s="97"/>
      <c r="AD136" s="97"/>
      <c r="AE136" s="98"/>
      <c r="AF136" s="103"/>
      <c r="AG136" s="97"/>
      <c r="AH136" s="97"/>
      <c r="AI136" s="98"/>
      <c r="AJ136" s="103"/>
      <c r="AK136" s="97"/>
      <c r="AL136" s="97"/>
      <c r="AM136" s="98"/>
      <c r="AN136" s="103"/>
      <c r="AO136" s="97"/>
      <c r="AP136" s="97"/>
      <c r="AQ136" s="98"/>
      <c r="AR136" s="103"/>
      <c r="AS136" s="97"/>
      <c r="AT136" s="97"/>
      <c r="AU136" s="98"/>
      <c r="AV136" s="103"/>
      <c r="AW136" s="97"/>
      <c r="AX136" s="97"/>
      <c r="AY136" s="98"/>
      <c r="AZ136" s="103"/>
      <c r="BA136" s="97"/>
      <c r="BB136" s="97"/>
      <c r="BC136" s="104"/>
      <c r="BD136" s="98"/>
      <c r="BE136" s="103"/>
      <c r="BF136" s="97"/>
      <c r="BG136" s="97"/>
      <c r="BH136" s="98"/>
      <c r="BI136" s="103"/>
      <c r="BJ136" s="97"/>
      <c r="BK136" s="97"/>
      <c r="BL136" s="98"/>
      <c r="BM136" s="106">
        <f>COUNTIF(O136:AA136,"E")</f>
        <v>0</v>
      </c>
      <c r="BN136" s="107">
        <f>COUNTIF(AB136:AM136,"E")</f>
        <v>0</v>
      </c>
      <c r="BO136" s="107">
        <f>COUNTIF(AN136:AY136,"E")</f>
        <v>0</v>
      </c>
      <c r="BP136" s="107">
        <f>COUNTIF(AZ136:BL136,"E")</f>
        <v>0</v>
      </c>
      <c r="BQ136" s="108">
        <f t="shared" si="52"/>
        <v>0</v>
      </c>
      <c r="BR136" s="330"/>
      <c r="BS136" s="330"/>
      <c r="BT136" s="330"/>
      <c r="BU136" s="330"/>
      <c r="BV136" s="330"/>
      <c r="BW136" s="56"/>
    </row>
    <row r="137" spans="1:75" s="73" customFormat="1" ht="15.75" hidden="1" customHeight="1" outlineLevel="1" x14ac:dyDescent="0.25">
      <c r="A137" s="430">
        <v>32</v>
      </c>
      <c r="B137" s="438"/>
      <c r="C137" s="441"/>
      <c r="D137" s="446" t="s">
        <v>198</v>
      </c>
      <c r="E137" s="448" t="s">
        <v>275</v>
      </c>
      <c r="F137" s="449" t="s">
        <v>347</v>
      </c>
      <c r="G137" s="298" t="s">
        <v>34</v>
      </c>
      <c r="H137" s="420" t="s">
        <v>81</v>
      </c>
      <c r="I137" s="420"/>
      <c r="J137" s="420" t="s">
        <v>81</v>
      </c>
      <c r="K137" s="420" t="s">
        <v>81</v>
      </c>
      <c r="L137" s="420" t="s">
        <v>81</v>
      </c>
      <c r="M137" s="326" t="s">
        <v>202</v>
      </c>
      <c r="N137" s="328" t="s">
        <v>201</v>
      </c>
      <c r="O137" s="110"/>
      <c r="P137" s="111"/>
      <c r="Q137" s="111"/>
      <c r="R137" s="86"/>
      <c r="S137" s="110"/>
      <c r="T137" s="112" t="s">
        <v>34</v>
      </c>
      <c r="U137" s="112"/>
      <c r="V137" s="113"/>
      <c r="W137" s="110"/>
      <c r="X137" s="112"/>
      <c r="Y137" s="112"/>
      <c r="Z137" s="112"/>
      <c r="AA137" s="113"/>
      <c r="AB137" s="114"/>
      <c r="AC137" s="112"/>
      <c r="AD137" s="112"/>
      <c r="AE137" s="113"/>
      <c r="AF137" s="114"/>
      <c r="AG137" s="112"/>
      <c r="AH137" s="112"/>
      <c r="AI137" s="113"/>
      <c r="AJ137" s="114"/>
      <c r="AK137" s="112"/>
      <c r="AL137" s="112"/>
      <c r="AM137" s="113"/>
      <c r="AN137" s="114"/>
      <c r="AO137" s="112"/>
      <c r="AP137" s="112"/>
      <c r="AQ137" s="113"/>
      <c r="AR137" s="114"/>
      <c r="AS137" s="112"/>
      <c r="AT137" s="112"/>
      <c r="AU137" s="113"/>
      <c r="AV137" s="114"/>
      <c r="AW137" s="112"/>
      <c r="AX137" s="112"/>
      <c r="AY137" s="113"/>
      <c r="AZ137" s="114"/>
      <c r="BA137" s="112"/>
      <c r="BB137" s="112"/>
      <c r="BC137" s="115"/>
      <c r="BD137" s="113"/>
      <c r="BE137" s="114"/>
      <c r="BF137" s="112"/>
      <c r="BG137" s="112"/>
      <c r="BH137" s="113"/>
      <c r="BI137" s="114"/>
      <c r="BJ137" s="112"/>
      <c r="BK137" s="112"/>
      <c r="BL137" s="113"/>
      <c r="BM137" s="92">
        <f>COUNTIF(O137:AA137,"P")</f>
        <v>1</v>
      </c>
      <c r="BN137" s="93">
        <f>COUNTIF(AB137:AM137,"P")</f>
        <v>0</v>
      </c>
      <c r="BO137" s="93">
        <f>COUNTIF(AN137:AY137,"P")</f>
        <v>0</v>
      </c>
      <c r="BP137" s="93">
        <f>COUNTIF(AZ137:BL137,"P")</f>
        <v>0</v>
      </c>
      <c r="BQ137" s="93">
        <f t="shared" si="52"/>
        <v>1</v>
      </c>
      <c r="BR137" s="325">
        <f>+SUM(BM138)/(BM137)</f>
        <v>0</v>
      </c>
      <c r="BS137" s="325" t="e">
        <f>+SUM(BN138)/(BN137)</f>
        <v>#DIV/0!</v>
      </c>
      <c r="BT137" s="325" t="e">
        <f>+SUM(BO138)/(BO137)</f>
        <v>#DIV/0!</v>
      </c>
      <c r="BU137" s="325" t="e">
        <f>+SUM(BP138)/(BP137)</f>
        <v>#DIV/0!</v>
      </c>
      <c r="BV137" s="325">
        <f>+SUM(BQ138)/(BQ137)</f>
        <v>0</v>
      </c>
      <c r="BW137" s="56"/>
    </row>
    <row r="138" spans="1:75" s="73" customFormat="1" ht="15.75" hidden="1" customHeight="1" outlineLevel="1" x14ac:dyDescent="0.25">
      <c r="A138" s="430"/>
      <c r="B138" s="438"/>
      <c r="C138" s="441"/>
      <c r="D138" s="447"/>
      <c r="E138" s="448"/>
      <c r="F138" s="450"/>
      <c r="G138" s="298" t="s">
        <v>35</v>
      </c>
      <c r="H138" s="421"/>
      <c r="I138" s="421"/>
      <c r="J138" s="421"/>
      <c r="K138" s="421"/>
      <c r="L138" s="421"/>
      <c r="M138" s="327"/>
      <c r="N138" s="328"/>
      <c r="O138" s="94"/>
      <c r="P138" s="95"/>
      <c r="Q138" s="95"/>
      <c r="R138" s="96"/>
      <c r="S138" s="94"/>
      <c r="T138" s="97"/>
      <c r="U138" s="97"/>
      <c r="V138" s="98"/>
      <c r="W138" s="94"/>
      <c r="X138" s="97"/>
      <c r="Y138" s="97"/>
      <c r="Z138" s="97"/>
      <c r="AA138" s="98"/>
      <c r="AB138" s="103"/>
      <c r="AC138" s="97"/>
      <c r="AD138" s="97"/>
      <c r="AE138" s="98"/>
      <c r="AF138" s="103"/>
      <c r="AG138" s="97"/>
      <c r="AH138" s="97"/>
      <c r="AI138" s="98"/>
      <c r="AJ138" s="103"/>
      <c r="AK138" s="97"/>
      <c r="AL138" s="97"/>
      <c r="AM138" s="98"/>
      <c r="AN138" s="103"/>
      <c r="AO138" s="97"/>
      <c r="AP138" s="309"/>
      <c r="AQ138" s="127"/>
      <c r="AR138" s="103"/>
      <c r="AS138" s="97"/>
      <c r="AT138" s="97"/>
      <c r="AU138" s="98"/>
      <c r="AV138" s="103"/>
      <c r="AW138" s="97"/>
      <c r="AX138" s="97"/>
      <c r="AY138" s="98"/>
      <c r="AZ138" s="103"/>
      <c r="BA138" s="97"/>
      <c r="BB138" s="97"/>
      <c r="BC138" s="104"/>
      <c r="BD138" s="98"/>
      <c r="BE138" s="103"/>
      <c r="BF138" s="97"/>
      <c r="BG138" s="97"/>
      <c r="BH138" s="98"/>
      <c r="BI138" s="103"/>
      <c r="BJ138" s="97"/>
      <c r="BK138" s="97"/>
      <c r="BL138" s="98"/>
      <c r="BM138" s="106">
        <f>COUNTIF(O138:AA138,"E")</f>
        <v>0</v>
      </c>
      <c r="BN138" s="107">
        <f>COUNTIF(AB138:AM138,"E")</f>
        <v>0</v>
      </c>
      <c r="BO138" s="107">
        <f>COUNTIF(AN138:AY138,"E")</f>
        <v>0</v>
      </c>
      <c r="BP138" s="107">
        <f>COUNTIF(AZ138:BL138,"E")</f>
        <v>0</v>
      </c>
      <c r="BQ138" s="108">
        <f t="shared" si="52"/>
        <v>0</v>
      </c>
      <c r="BR138" s="325"/>
      <c r="BS138" s="325"/>
      <c r="BT138" s="325"/>
      <c r="BU138" s="325"/>
      <c r="BV138" s="325"/>
      <c r="BW138" s="56"/>
    </row>
    <row r="139" spans="1:75" s="73" customFormat="1" ht="15.75" hidden="1" customHeight="1" outlineLevel="1" x14ac:dyDescent="0.25">
      <c r="A139" s="430">
        <v>40</v>
      </c>
      <c r="B139" s="438"/>
      <c r="C139" s="441"/>
      <c r="D139" s="647" t="s">
        <v>199</v>
      </c>
      <c r="E139" s="444" t="s">
        <v>349</v>
      </c>
      <c r="F139" s="449" t="s">
        <v>271</v>
      </c>
      <c r="G139" s="298" t="s">
        <v>34</v>
      </c>
      <c r="H139" s="420" t="s">
        <v>81</v>
      </c>
      <c r="I139" s="420"/>
      <c r="J139" s="420"/>
      <c r="K139" s="420"/>
      <c r="L139" s="420" t="s">
        <v>81</v>
      </c>
      <c r="M139" s="326" t="s">
        <v>202</v>
      </c>
      <c r="N139" s="328" t="s">
        <v>201</v>
      </c>
      <c r="O139" s="110"/>
      <c r="P139" s="111"/>
      <c r="Q139" s="111"/>
      <c r="R139" s="86"/>
      <c r="S139" s="110"/>
      <c r="T139" s="112"/>
      <c r="U139" s="112"/>
      <c r="V139" s="113"/>
      <c r="W139" s="110"/>
      <c r="X139" s="112"/>
      <c r="Y139" s="112"/>
      <c r="Z139" s="112"/>
      <c r="AA139" s="113"/>
      <c r="AB139" s="114"/>
      <c r="AC139" s="112"/>
      <c r="AD139" s="112"/>
      <c r="AE139" s="113"/>
      <c r="AF139" s="114"/>
      <c r="AG139" s="112"/>
      <c r="AH139" s="112"/>
      <c r="AI139" s="113"/>
      <c r="AJ139" s="114"/>
      <c r="AK139" s="112"/>
      <c r="AL139" s="112"/>
      <c r="AM139" s="113"/>
      <c r="AN139" s="114"/>
      <c r="AO139" s="112"/>
      <c r="AP139" s="112"/>
      <c r="AQ139" s="113"/>
      <c r="AR139" s="114"/>
      <c r="AS139" s="112"/>
      <c r="AT139" s="112"/>
      <c r="AU139" s="113"/>
      <c r="AV139" s="114"/>
      <c r="AW139" s="112"/>
      <c r="AX139" s="112"/>
      <c r="AY139" s="113"/>
      <c r="AZ139" s="114"/>
      <c r="BA139" s="112"/>
      <c r="BB139" s="112"/>
      <c r="BC139" s="115"/>
      <c r="BD139" s="113"/>
      <c r="BE139" s="114"/>
      <c r="BF139" s="112"/>
      <c r="BG139" s="112"/>
      <c r="BH139" s="113"/>
      <c r="BI139" s="114"/>
      <c r="BJ139" s="112"/>
      <c r="BK139" s="112" t="s">
        <v>34</v>
      </c>
      <c r="BL139" s="113"/>
      <c r="BM139" s="92">
        <f>COUNTIF(O139:AA139,"P")</f>
        <v>0</v>
      </c>
      <c r="BN139" s="93">
        <f>COUNTIF(AB139:AM139,"P")</f>
        <v>0</v>
      </c>
      <c r="BO139" s="93">
        <f>COUNTIF(AN139:AY139,"P")</f>
        <v>0</v>
      </c>
      <c r="BP139" s="93">
        <f>COUNTIF(AZ139:BL139,"P")</f>
        <v>1</v>
      </c>
      <c r="BQ139" s="93">
        <f t="shared" si="52"/>
        <v>1</v>
      </c>
      <c r="BR139" s="325" t="e">
        <f>+SUM(BM140)/(BM139)</f>
        <v>#DIV/0!</v>
      </c>
      <c r="BS139" s="325" t="e">
        <f>+SUM(BN140)/(BN139)</f>
        <v>#DIV/0!</v>
      </c>
      <c r="BT139" s="325" t="e">
        <f>+SUM(BO140)/(BO139)</f>
        <v>#DIV/0!</v>
      </c>
      <c r="BU139" s="325">
        <f>+SUM(BP140)/(BP139)</f>
        <v>0</v>
      </c>
      <c r="BV139" s="325">
        <f>+SUM(BQ140)/(BQ139)</f>
        <v>0</v>
      </c>
      <c r="BW139" s="56"/>
    </row>
    <row r="140" spans="1:75" s="73" customFormat="1" ht="15.75" hidden="1" customHeight="1" outlineLevel="1" x14ac:dyDescent="0.25">
      <c r="A140" s="430"/>
      <c r="B140" s="438"/>
      <c r="C140" s="441"/>
      <c r="D140" s="648"/>
      <c r="E140" s="445"/>
      <c r="F140" s="450"/>
      <c r="G140" s="298" t="s">
        <v>35</v>
      </c>
      <c r="H140" s="421"/>
      <c r="I140" s="421"/>
      <c r="J140" s="421"/>
      <c r="K140" s="421"/>
      <c r="L140" s="421"/>
      <c r="M140" s="327"/>
      <c r="N140" s="328"/>
      <c r="O140" s="94"/>
      <c r="P140" s="95"/>
      <c r="Q140" s="95"/>
      <c r="R140" s="96"/>
      <c r="S140" s="94"/>
      <c r="T140" s="97"/>
      <c r="U140" s="97"/>
      <c r="V140" s="98"/>
      <c r="W140" s="94"/>
      <c r="X140" s="97"/>
      <c r="Y140" s="97"/>
      <c r="Z140" s="97"/>
      <c r="AA140" s="98"/>
      <c r="AB140" s="103"/>
      <c r="AC140" s="97"/>
      <c r="AD140" s="97"/>
      <c r="AE140" s="98"/>
      <c r="AF140" s="103"/>
      <c r="AG140" s="97"/>
      <c r="AH140" s="97"/>
      <c r="AI140" s="98"/>
      <c r="AJ140" s="103"/>
      <c r="AK140" s="97"/>
      <c r="AL140" s="97"/>
      <c r="AM140" s="98"/>
      <c r="AN140" s="103"/>
      <c r="AO140" s="97"/>
      <c r="AP140" s="97"/>
      <c r="AQ140" s="98"/>
      <c r="AR140" s="103"/>
      <c r="AS140" s="97"/>
      <c r="AT140" s="97"/>
      <c r="AU140" s="98"/>
      <c r="AV140" s="103"/>
      <c r="AW140" s="97"/>
      <c r="AX140" s="97"/>
      <c r="AY140" s="98"/>
      <c r="AZ140" s="103"/>
      <c r="BA140" s="97"/>
      <c r="BB140" s="97"/>
      <c r="BC140" s="104"/>
      <c r="BD140" s="98"/>
      <c r="BE140" s="103"/>
      <c r="BF140" s="97"/>
      <c r="BG140" s="97"/>
      <c r="BH140" s="98"/>
      <c r="BI140" s="103"/>
      <c r="BJ140" s="97"/>
      <c r="BK140" s="97"/>
      <c r="BL140" s="98"/>
      <c r="BM140" s="106">
        <f>COUNTIF(O140:AA140,"E")</f>
        <v>0</v>
      </c>
      <c r="BN140" s="107">
        <f>COUNTIF(AB140:AM140,"E")</f>
        <v>0</v>
      </c>
      <c r="BO140" s="107">
        <f>COUNTIF(AN140:AY140,"E")</f>
        <v>0</v>
      </c>
      <c r="BP140" s="107">
        <f>COUNTIF(AZ140:BL140,"E")</f>
        <v>0</v>
      </c>
      <c r="BQ140" s="108">
        <f t="shared" si="52"/>
        <v>0</v>
      </c>
      <c r="BR140" s="325"/>
      <c r="BS140" s="325"/>
      <c r="BT140" s="325"/>
      <c r="BU140" s="325"/>
      <c r="BV140" s="325"/>
      <c r="BW140" s="56"/>
    </row>
    <row r="141" spans="1:75" s="73" customFormat="1" ht="15.75" hidden="1" customHeight="1" outlineLevel="1" x14ac:dyDescent="0.25">
      <c r="A141" s="430">
        <v>41</v>
      </c>
      <c r="B141" s="438"/>
      <c r="C141" s="441"/>
      <c r="D141" s="648"/>
      <c r="E141" s="448" t="s">
        <v>350</v>
      </c>
      <c r="F141" s="449" t="s">
        <v>351</v>
      </c>
      <c r="G141" s="298" t="s">
        <v>34</v>
      </c>
      <c r="H141" s="420" t="s">
        <v>81</v>
      </c>
      <c r="I141" s="420"/>
      <c r="J141" s="420"/>
      <c r="K141" s="420"/>
      <c r="L141" s="420" t="s">
        <v>81</v>
      </c>
      <c r="M141" s="326" t="s">
        <v>202</v>
      </c>
      <c r="N141" s="328" t="s">
        <v>201</v>
      </c>
      <c r="O141" s="110"/>
      <c r="P141" s="111"/>
      <c r="Q141" s="111"/>
      <c r="R141" s="86"/>
      <c r="S141" s="110"/>
      <c r="T141" s="112" t="s">
        <v>34</v>
      </c>
      <c r="U141" s="112"/>
      <c r="V141" s="113"/>
      <c r="W141" s="110"/>
      <c r="X141" s="112"/>
      <c r="Y141" s="112"/>
      <c r="Z141" s="112"/>
      <c r="AA141" s="113"/>
      <c r="AB141" s="114"/>
      <c r="AC141" s="112"/>
      <c r="AD141" s="112"/>
      <c r="AE141" s="113"/>
      <c r="AF141" s="114"/>
      <c r="AG141" s="112"/>
      <c r="AH141" s="112"/>
      <c r="AI141" s="113"/>
      <c r="AJ141" s="114"/>
      <c r="AK141" s="112"/>
      <c r="AL141" s="112"/>
      <c r="AM141" s="113"/>
      <c r="AN141" s="114"/>
      <c r="AO141" s="112"/>
      <c r="AP141" s="112"/>
      <c r="AQ141" s="113"/>
      <c r="AR141" s="114"/>
      <c r="AS141" s="112"/>
      <c r="AT141" s="112"/>
      <c r="AU141" s="113"/>
      <c r="AV141" s="114"/>
      <c r="AW141" s="112"/>
      <c r="AX141" s="112"/>
      <c r="AY141" s="113"/>
      <c r="AZ141" s="114"/>
      <c r="BA141" s="112"/>
      <c r="BB141" s="112"/>
      <c r="BC141" s="115"/>
      <c r="BD141" s="113"/>
      <c r="BE141" s="114"/>
      <c r="BF141" s="112"/>
      <c r="BG141" s="112"/>
      <c r="BH141" s="113"/>
      <c r="BI141" s="114"/>
      <c r="BJ141" s="112"/>
      <c r="BK141" s="112"/>
      <c r="BL141" s="113"/>
      <c r="BM141" s="92">
        <f>COUNTIF(O141:AA141,"P")</f>
        <v>1</v>
      </c>
      <c r="BN141" s="93">
        <f>COUNTIF(AB141:AM141,"P")</f>
        <v>0</v>
      </c>
      <c r="BO141" s="93">
        <f>COUNTIF(AN141:AY141,"P")</f>
        <v>0</v>
      </c>
      <c r="BP141" s="93">
        <f>COUNTIF(AZ141:BL141,"P")</f>
        <v>0</v>
      </c>
      <c r="BQ141" s="93">
        <f t="shared" si="52"/>
        <v>1</v>
      </c>
      <c r="BR141" s="325">
        <f>+SUM(BM142)/(BM141)</f>
        <v>0</v>
      </c>
      <c r="BS141" s="325" t="e">
        <f>+SUM(BN142)/(BN141)</f>
        <v>#DIV/0!</v>
      </c>
      <c r="BT141" s="325" t="e">
        <f>+SUM(BO142)/(BO141)</f>
        <v>#DIV/0!</v>
      </c>
      <c r="BU141" s="325" t="e">
        <f>+SUM(BP142)/(BP141)</f>
        <v>#DIV/0!</v>
      </c>
      <c r="BV141" s="325">
        <f>+SUM(BQ142)/(BQ141)</f>
        <v>0</v>
      </c>
      <c r="BW141" s="56"/>
    </row>
    <row r="142" spans="1:75" s="73" customFormat="1" ht="15.75" hidden="1" customHeight="1" outlineLevel="1" x14ac:dyDescent="0.25">
      <c r="A142" s="430"/>
      <c r="B142" s="438"/>
      <c r="C142" s="441"/>
      <c r="D142" s="648"/>
      <c r="E142" s="448"/>
      <c r="F142" s="450"/>
      <c r="G142" s="298" t="s">
        <v>35</v>
      </c>
      <c r="H142" s="421"/>
      <c r="I142" s="421"/>
      <c r="J142" s="421"/>
      <c r="K142" s="421"/>
      <c r="L142" s="421"/>
      <c r="M142" s="327"/>
      <c r="N142" s="328"/>
      <c r="O142" s="94"/>
      <c r="P142" s="95"/>
      <c r="Q142" s="95"/>
      <c r="R142" s="96"/>
      <c r="S142" s="94"/>
      <c r="T142" s="97"/>
      <c r="U142" s="97"/>
      <c r="V142" s="98"/>
      <c r="W142" s="94"/>
      <c r="X142" s="97"/>
      <c r="Y142" s="97"/>
      <c r="Z142" s="97"/>
      <c r="AA142" s="98"/>
      <c r="AB142" s="103"/>
      <c r="AC142" s="97"/>
      <c r="AD142" s="97"/>
      <c r="AE142" s="98"/>
      <c r="AF142" s="103"/>
      <c r="AG142" s="97"/>
      <c r="AH142" s="97"/>
      <c r="AI142" s="98"/>
      <c r="AJ142" s="103"/>
      <c r="AK142" s="97"/>
      <c r="AL142" s="97"/>
      <c r="AM142" s="98"/>
      <c r="AN142" s="103"/>
      <c r="AO142" s="97"/>
      <c r="AP142" s="97"/>
      <c r="AQ142" s="98"/>
      <c r="AR142" s="103"/>
      <c r="AS142" s="97"/>
      <c r="AT142" s="97"/>
      <c r="AU142" s="98"/>
      <c r="AV142" s="103"/>
      <c r="AW142" s="97"/>
      <c r="AX142" s="97"/>
      <c r="AY142" s="98"/>
      <c r="AZ142" s="103"/>
      <c r="BA142" s="97"/>
      <c r="BB142" s="97"/>
      <c r="BC142" s="104"/>
      <c r="BD142" s="98"/>
      <c r="BE142" s="103"/>
      <c r="BF142" s="97"/>
      <c r="BG142" s="97"/>
      <c r="BH142" s="98"/>
      <c r="BI142" s="103"/>
      <c r="BJ142" s="97"/>
      <c r="BK142" s="97"/>
      <c r="BL142" s="98"/>
      <c r="BM142" s="106">
        <f>COUNTIF(O142:AA142,"E")</f>
        <v>0</v>
      </c>
      <c r="BN142" s="107">
        <f>COUNTIF(AB142:AM142,"E")</f>
        <v>0</v>
      </c>
      <c r="BO142" s="107">
        <f>COUNTIF(AN142:AY142,"E")</f>
        <v>0</v>
      </c>
      <c r="BP142" s="107">
        <f>COUNTIF(AZ142:BL142,"E")</f>
        <v>0</v>
      </c>
      <c r="BQ142" s="108">
        <f t="shared" si="52"/>
        <v>0</v>
      </c>
      <c r="BR142" s="325"/>
      <c r="BS142" s="325"/>
      <c r="BT142" s="325"/>
      <c r="BU142" s="325"/>
      <c r="BV142" s="325"/>
      <c r="BW142" s="56"/>
    </row>
    <row r="143" spans="1:75" s="73" customFormat="1" ht="15.75" hidden="1" customHeight="1" outlineLevel="1" x14ac:dyDescent="0.25">
      <c r="A143" s="430">
        <v>42</v>
      </c>
      <c r="B143" s="438"/>
      <c r="C143" s="441"/>
      <c r="D143" s="648"/>
      <c r="E143" s="448" t="s">
        <v>200</v>
      </c>
      <c r="F143" s="449" t="s">
        <v>139</v>
      </c>
      <c r="G143" s="298" t="s">
        <v>34</v>
      </c>
      <c r="H143" s="420" t="s">
        <v>81</v>
      </c>
      <c r="I143" s="420"/>
      <c r="J143" s="420"/>
      <c r="K143" s="420"/>
      <c r="L143" s="420" t="s">
        <v>81</v>
      </c>
      <c r="M143" s="326" t="s">
        <v>202</v>
      </c>
      <c r="N143" s="328" t="s">
        <v>201</v>
      </c>
      <c r="O143" s="110"/>
      <c r="P143" s="111"/>
      <c r="Q143" s="111"/>
      <c r="R143" s="86"/>
      <c r="S143" s="110"/>
      <c r="T143" s="112"/>
      <c r="U143" s="112"/>
      <c r="V143" s="113"/>
      <c r="W143" s="110"/>
      <c r="X143" s="112"/>
      <c r="Y143" s="112"/>
      <c r="Z143" s="112"/>
      <c r="AA143" s="113"/>
      <c r="AB143" s="114"/>
      <c r="AC143" s="112"/>
      <c r="AD143" s="112"/>
      <c r="AE143" s="113"/>
      <c r="AF143" s="114"/>
      <c r="AG143" s="112"/>
      <c r="AH143" s="112"/>
      <c r="AI143" s="113"/>
      <c r="AJ143" s="114"/>
      <c r="AK143" s="112"/>
      <c r="AL143" s="112"/>
      <c r="AM143" s="113"/>
      <c r="AN143" s="114"/>
      <c r="AO143" s="112"/>
      <c r="AP143" s="112"/>
      <c r="AQ143" s="113"/>
      <c r="AR143" s="114"/>
      <c r="AS143" s="112"/>
      <c r="AT143" s="112"/>
      <c r="AU143" s="113"/>
      <c r="AV143" s="114"/>
      <c r="AW143" s="112"/>
      <c r="AX143" s="112"/>
      <c r="AY143" s="113"/>
      <c r="AZ143" s="114"/>
      <c r="BA143" s="112"/>
      <c r="BB143" s="112"/>
      <c r="BC143" s="115"/>
      <c r="BD143" s="113"/>
      <c r="BE143" s="114" t="s">
        <v>34</v>
      </c>
      <c r="BF143" s="112"/>
      <c r="BG143" s="112"/>
      <c r="BH143" s="113"/>
      <c r="BI143" s="114"/>
      <c r="BJ143" s="112"/>
      <c r="BK143" s="112"/>
      <c r="BL143" s="113"/>
      <c r="BM143" s="92">
        <f>COUNTIF(O143:AA143,"P")</f>
        <v>0</v>
      </c>
      <c r="BN143" s="93">
        <f>COUNTIF(AB143:AM143,"P")</f>
        <v>0</v>
      </c>
      <c r="BO143" s="93">
        <f>COUNTIF(AN143:AY143,"P")</f>
        <v>0</v>
      </c>
      <c r="BP143" s="93">
        <f>COUNTIF(AZ143:BL143,"P")</f>
        <v>1</v>
      </c>
      <c r="BQ143" s="93">
        <f t="shared" si="52"/>
        <v>1</v>
      </c>
      <c r="BR143" s="325" t="e">
        <f>+SUM(BM144)/(BM143)</f>
        <v>#DIV/0!</v>
      </c>
      <c r="BS143" s="325" t="e">
        <f>+SUM(BN144)/(BN143)</f>
        <v>#DIV/0!</v>
      </c>
      <c r="BT143" s="325" t="e">
        <f>+SUM(BO144)/(BO143)</f>
        <v>#DIV/0!</v>
      </c>
      <c r="BU143" s="325">
        <f>+SUM(BP144)/(BP143)</f>
        <v>0</v>
      </c>
      <c r="BV143" s="325">
        <f>+SUM(BQ144)/(BQ143)</f>
        <v>0</v>
      </c>
      <c r="BW143" s="56"/>
    </row>
    <row r="144" spans="1:75" s="73" customFormat="1" ht="15.75" hidden="1" customHeight="1" outlineLevel="1" thickBot="1" x14ac:dyDescent="0.3">
      <c r="A144" s="430"/>
      <c r="B144" s="438"/>
      <c r="C144" s="441"/>
      <c r="D144" s="649"/>
      <c r="E144" s="448"/>
      <c r="F144" s="450"/>
      <c r="G144" s="298" t="s">
        <v>35</v>
      </c>
      <c r="H144" s="421"/>
      <c r="I144" s="421"/>
      <c r="J144" s="421"/>
      <c r="K144" s="421"/>
      <c r="L144" s="421"/>
      <c r="M144" s="327"/>
      <c r="N144" s="328"/>
      <c r="O144" s="94"/>
      <c r="P144" s="95"/>
      <c r="Q144" s="95"/>
      <c r="R144" s="96"/>
      <c r="S144" s="94"/>
      <c r="T144" s="97"/>
      <c r="U144" s="97"/>
      <c r="V144" s="98"/>
      <c r="W144" s="94"/>
      <c r="X144" s="97"/>
      <c r="Y144" s="97"/>
      <c r="Z144" s="97"/>
      <c r="AA144" s="98"/>
      <c r="AB144" s="103"/>
      <c r="AC144" s="97"/>
      <c r="AD144" s="97"/>
      <c r="AE144" s="98"/>
      <c r="AF144" s="103"/>
      <c r="AG144" s="97"/>
      <c r="AH144" s="97"/>
      <c r="AI144" s="98"/>
      <c r="AJ144" s="103"/>
      <c r="AK144" s="97"/>
      <c r="AL144" s="97"/>
      <c r="AM144" s="98"/>
      <c r="AN144" s="103"/>
      <c r="AO144" s="97"/>
      <c r="AP144" s="97"/>
      <c r="AQ144" s="98"/>
      <c r="AR144" s="103"/>
      <c r="AS144" s="97"/>
      <c r="AT144" s="97"/>
      <c r="AU144" s="98"/>
      <c r="AV144" s="103"/>
      <c r="AW144" s="97"/>
      <c r="AX144" s="97"/>
      <c r="AY144" s="98"/>
      <c r="AZ144" s="103"/>
      <c r="BA144" s="97"/>
      <c r="BB144" s="97"/>
      <c r="BC144" s="104"/>
      <c r="BD144" s="98"/>
      <c r="BE144" s="103"/>
      <c r="BF144" s="97"/>
      <c r="BG144" s="97"/>
      <c r="BH144" s="98"/>
      <c r="BI144" s="103"/>
      <c r="BJ144" s="97"/>
      <c r="BK144" s="97"/>
      <c r="BL144" s="98"/>
      <c r="BM144" s="106">
        <f>COUNTIF(O144:AA144,"E")</f>
        <v>0</v>
      </c>
      <c r="BN144" s="107">
        <f>COUNTIF(AB144:AM144,"E")</f>
        <v>0</v>
      </c>
      <c r="BO144" s="107">
        <f>COUNTIF(AN144:AY144,"E")</f>
        <v>0</v>
      </c>
      <c r="BP144" s="107">
        <f>COUNTIF(AZ144:BL144,"E")</f>
        <v>0</v>
      </c>
      <c r="BQ144" s="108">
        <f t="shared" si="52"/>
        <v>0</v>
      </c>
      <c r="BR144" s="325"/>
      <c r="BS144" s="325"/>
      <c r="BT144" s="325"/>
      <c r="BU144" s="325"/>
      <c r="BV144" s="325"/>
      <c r="BW144" s="56"/>
    </row>
    <row r="145" spans="1:75" s="73" customFormat="1" ht="24.75" customHeight="1" collapsed="1" x14ac:dyDescent="0.25">
      <c r="A145" s="437"/>
      <c r="B145" s="435"/>
      <c r="C145" s="451" t="s">
        <v>526</v>
      </c>
      <c r="D145" s="658" t="s">
        <v>88</v>
      </c>
      <c r="E145" s="659"/>
      <c r="F145" s="418" t="s">
        <v>163</v>
      </c>
      <c r="G145" s="280" t="s">
        <v>34</v>
      </c>
      <c r="H145" s="357" t="s">
        <v>81</v>
      </c>
      <c r="I145" s="357" t="s">
        <v>81</v>
      </c>
      <c r="J145" s="357"/>
      <c r="K145" s="357" t="s">
        <v>81</v>
      </c>
      <c r="L145" s="357" t="s">
        <v>81</v>
      </c>
      <c r="M145" s="326" t="s">
        <v>527</v>
      </c>
      <c r="N145" s="328" t="s">
        <v>528</v>
      </c>
      <c r="O145" s="79">
        <f t="shared" ref="O145:Z145" si="53">COUNTIF(O149:O194,"P")</f>
        <v>0</v>
      </c>
      <c r="P145" s="80">
        <f t="shared" si="53"/>
        <v>0</v>
      </c>
      <c r="Q145" s="80">
        <f t="shared" si="53"/>
        <v>0</v>
      </c>
      <c r="R145" s="81">
        <f t="shared" si="53"/>
        <v>11</v>
      </c>
      <c r="S145" s="79">
        <f t="shared" si="53"/>
        <v>1</v>
      </c>
      <c r="T145" s="80">
        <f t="shared" si="53"/>
        <v>2</v>
      </c>
      <c r="U145" s="80">
        <f t="shared" si="53"/>
        <v>1</v>
      </c>
      <c r="V145" s="81">
        <f t="shared" si="53"/>
        <v>3</v>
      </c>
      <c r="W145" s="79">
        <f t="shared" si="53"/>
        <v>0</v>
      </c>
      <c r="X145" s="80">
        <f t="shared" si="53"/>
        <v>1</v>
      </c>
      <c r="Y145" s="80">
        <f t="shared" si="53"/>
        <v>3</v>
      </c>
      <c r="Z145" s="80">
        <f t="shared" si="53"/>
        <v>3</v>
      </c>
      <c r="AA145" s="81"/>
      <c r="AB145" s="79">
        <f t="shared" ref="AB145:BC145" si="54">COUNTIF(AB149:AB194,"P")</f>
        <v>0</v>
      </c>
      <c r="AC145" s="80">
        <f t="shared" si="54"/>
        <v>0</v>
      </c>
      <c r="AD145" s="80">
        <f t="shared" si="54"/>
        <v>1</v>
      </c>
      <c r="AE145" s="81">
        <f t="shared" si="54"/>
        <v>3</v>
      </c>
      <c r="AF145" s="79">
        <f t="shared" si="54"/>
        <v>4</v>
      </c>
      <c r="AG145" s="80">
        <f t="shared" si="54"/>
        <v>2</v>
      </c>
      <c r="AH145" s="80">
        <f t="shared" si="54"/>
        <v>1</v>
      </c>
      <c r="AI145" s="81">
        <f t="shared" si="54"/>
        <v>6</v>
      </c>
      <c r="AJ145" s="79">
        <f t="shared" si="54"/>
        <v>0</v>
      </c>
      <c r="AK145" s="80">
        <f t="shared" si="54"/>
        <v>1</v>
      </c>
      <c r="AL145" s="80">
        <f t="shared" si="54"/>
        <v>3</v>
      </c>
      <c r="AM145" s="81">
        <f t="shared" si="54"/>
        <v>3</v>
      </c>
      <c r="AN145" s="79">
        <f t="shared" si="54"/>
        <v>1</v>
      </c>
      <c r="AO145" s="80">
        <f t="shared" si="54"/>
        <v>0</v>
      </c>
      <c r="AP145" s="80">
        <f t="shared" si="54"/>
        <v>3</v>
      </c>
      <c r="AQ145" s="81">
        <f t="shared" si="54"/>
        <v>4</v>
      </c>
      <c r="AR145" s="79">
        <f t="shared" si="54"/>
        <v>1</v>
      </c>
      <c r="AS145" s="80">
        <f t="shared" si="54"/>
        <v>1</v>
      </c>
      <c r="AT145" s="80">
        <f t="shared" si="54"/>
        <v>1</v>
      </c>
      <c r="AU145" s="81">
        <f t="shared" si="54"/>
        <v>2</v>
      </c>
      <c r="AV145" s="79">
        <f t="shared" si="54"/>
        <v>3</v>
      </c>
      <c r="AW145" s="80">
        <f t="shared" si="54"/>
        <v>3</v>
      </c>
      <c r="AX145" s="80">
        <f t="shared" si="54"/>
        <v>2</v>
      </c>
      <c r="AY145" s="81">
        <f t="shared" si="54"/>
        <v>5</v>
      </c>
      <c r="AZ145" s="79">
        <f t="shared" si="54"/>
        <v>0</v>
      </c>
      <c r="BA145" s="80">
        <f t="shared" si="54"/>
        <v>0</v>
      </c>
      <c r="BB145" s="80">
        <f t="shared" si="54"/>
        <v>0</v>
      </c>
      <c r="BC145" s="80">
        <f t="shared" si="54"/>
        <v>1</v>
      </c>
      <c r="BD145" s="81">
        <f t="shared" ref="BD145:BL145" si="55">COUNTIF(BD149:BD194,"P")</f>
        <v>2</v>
      </c>
      <c r="BE145" s="79">
        <f t="shared" si="55"/>
        <v>0</v>
      </c>
      <c r="BF145" s="80">
        <f t="shared" si="55"/>
        <v>0</v>
      </c>
      <c r="BG145" s="80">
        <f t="shared" si="55"/>
        <v>1</v>
      </c>
      <c r="BH145" s="81">
        <f t="shared" si="55"/>
        <v>2</v>
      </c>
      <c r="BI145" s="79">
        <f t="shared" si="55"/>
        <v>4</v>
      </c>
      <c r="BJ145" s="80">
        <f t="shared" si="55"/>
        <v>4</v>
      </c>
      <c r="BK145" s="80">
        <f t="shared" si="55"/>
        <v>3</v>
      </c>
      <c r="BL145" s="81">
        <f t="shared" si="55"/>
        <v>4</v>
      </c>
      <c r="BM145" s="346" t="e">
        <f>+SUM(BM150,#REF!,#REF!)/SUM(BM149,#REF!,#REF!)</f>
        <v>#REF!</v>
      </c>
      <c r="BN145" s="346" t="e">
        <f>+SUM(BN150,#REF!,#REF!)/SUM(BN149,#REF!,#REF!)</f>
        <v>#REF!</v>
      </c>
      <c r="BO145" s="346" t="e">
        <f>+SUM(BO150,#REF!,#REF!)/SUM(BO149,#REF!,#REF!)</f>
        <v>#REF!</v>
      </c>
      <c r="BP145" s="346" t="e">
        <f>+SUM(BP150,#REF!,#REF!)/SUM(BP149,#REF!,#REF!)</f>
        <v>#REF!</v>
      </c>
      <c r="BQ145" s="346" t="e">
        <f>+SUM(BQ150,#REF!,#REF!)/SUM(BQ149,#REF!,#REF!)</f>
        <v>#REF!</v>
      </c>
      <c r="BR145" s="348"/>
      <c r="BS145" s="348"/>
      <c r="BT145" s="348"/>
      <c r="BU145" s="348"/>
      <c r="BV145" s="348"/>
      <c r="BW145" s="56"/>
    </row>
    <row r="146" spans="1:75" s="73" customFormat="1" ht="24.75" customHeight="1" x14ac:dyDescent="0.25">
      <c r="A146" s="432"/>
      <c r="B146" s="436"/>
      <c r="C146" s="452"/>
      <c r="D146" s="475"/>
      <c r="E146" s="476"/>
      <c r="F146" s="419"/>
      <c r="G146" s="277" t="s">
        <v>35</v>
      </c>
      <c r="H146" s="331"/>
      <c r="I146" s="331"/>
      <c r="J146" s="331"/>
      <c r="K146" s="331"/>
      <c r="L146" s="331"/>
      <c r="M146" s="327"/>
      <c r="N146" s="328"/>
      <c r="O146" s="82">
        <f t="shared" ref="O146:Z146" si="56">COUNTIF(O149:O194,"E")</f>
        <v>0</v>
      </c>
      <c r="P146" s="83">
        <f t="shared" si="56"/>
        <v>0</v>
      </c>
      <c r="Q146" s="83">
        <f t="shared" si="56"/>
        <v>0</v>
      </c>
      <c r="R146" s="84">
        <f t="shared" si="56"/>
        <v>0</v>
      </c>
      <c r="S146" s="82">
        <f t="shared" si="56"/>
        <v>0</v>
      </c>
      <c r="T146" s="83">
        <f t="shared" si="56"/>
        <v>0</v>
      </c>
      <c r="U146" s="83">
        <f t="shared" si="56"/>
        <v>0</v>
      </c>
      <c r="V146" s="84">
        <f t="shared" si="56"/>
        <v>0</v>
      </c>
      <c r="W146" s="82">
        <f t="shared" si="56"/>
        <v>0</v>
      </c>
      <c r="X146" s="83">
        <f t="shared" si="56"/>
        <v>0</v>
      </c>
      <c r="Y146" s="83">
        <f t="shared" si="56"/>
        <v>0</v>
      </c>
      <c r="Z146" s="83">
        <f t="shared" si="56"/>
        <v>0</v>
      </c>
      <c r="AA146" s="84"/>
      <c r="AB146" s="82">
        <f t="shared" ref="AB146:BC146" si="57">COUNTIF(AB149:AB194,"E")</f>
        <v>0</v>
      </c>
      <c r="AC146" s="83">
        <f t="shared" si="57"/>
        <v>0</v>
      </c>
      <c r="AD146" s="83">
        <f t="shared" si="57"/>
        <v>0</v>
      </c>
      <c r="AE146" s="84">
        <f t="shared" si="57"/>
        <v>0</v>
      </c>
      <c r="AF146" s="82">
        <f t="shared" si="57"/>
        <v>0</v>
      </c>
      <c r="AG146" s="83">
        <f t="shared" si="57"/>
        <v>0</v>
      </c>
      <c r="AH146" s="83">
        <f t="shared" si="57"/>
        <v>0</v>
      </c>
      <c r="AI146" s="84">
        <f t="shared" si="57"/>
        <v>0</v>
      </c>
      <c r="AJ146" s="82">
        <f t="shared" si="57"/>
        <v>0</v>
      </c>
      <c r="AK146" s="83">
        <f t="shared" si="57"/>
        <v>0</v>
      </c>
      <c r="AL146" s="83">
        <f t="shared" si="57"/>
        <v>0</v>
      </c>
      <c r="AM146" s="84">
        <f t="shared" si="57"/>
        <v>0</v>
      </c>
      <c r="AN146" s="82">
        <f t="shared" si="57"/>
        <v>0</v>
      </c>
      <c r="AO146" s="83">
        <f t="shared" si="57"/>
        <v>0</v>
      </c>
      <c r="AP146" s="83">
        <f t="shared" si="57"/>
        <v>0</v>
      </c>
      <c r="AQ146" s="84">
        <f t="shared" si="57"/>
        <v>0</v>
      </c>
      <c r="AR146" s="82">
        <f t="shared" si="57"/>
        <v>0</v>
      </c>
      <c r="AS146" s="83">
        <f t="shared" si="57"/>
        <v>0</v>
      </c>
      <c r="AT146" s="83">
        <f t="shared" si="57"/>
        <v>0</v>
      </c>
      <c r="AU146" s="84">
        <f t="shared" si="57"/>
        <v>0</v>
      </c>
      <c r="AV146" s="82">
        <f t="shared" si="57"/>
        <v>0</v>
      </c>
      <c r="AW146" s="83">
        <f t="shared" si="57"/>
        <v>0</v>
      </c>
      <c r="AX146" s="83">
        <f t="shared" si="57"/>
        <v>0</v>
      </c>
      <c r="AY146" s="84">
        <f t="shared" si="57"/>
        <v>0</v>
      </c>
      <c r="AZ146" s="82">
        <f t="shared" si="57"/>
        <v>0</v>
      </c>
      <c r="BA146" s="83">
        <f t="shared" si="57"/>
        <v>0</v>
      </c>
      <c r="BB146" s="83">
        <f t="shared" si="57"/>
        <v>0</v>
      </c>
      <c r="BC146" s="83">
        <f t="shared" si="57"/>
        <v>0</v>
      </c>
      <c r="BD146" s="84">
        <f t="shared" ref="BD146:BL146" si="58">COUNTIF(BD149:BD194,"E")</f>
        <v>0</v>
      </c>
      <c r="BE146" s="82">
        <f t="shared" si="58"/>
        <v>0</v>
      </c>
      <c r="BF146" s="83">
        <f t="shared" si="58"/>
        <v>0</v>
      </c>
      <c r="BG146" s="83">
        <f t="shared" si="58"/>
        <v>0</v>
      </c>
      <c r="BH146" s="84">
        <f t="shared" si="58"/>
        <v>0</v>
      </c>
      <c r="BI146" s="82">
        <f t="shared" si="58"/>
        <v>0</v>
      </c>
      <c r="BJ146" s="83">
        <f t="shared" si="58"/>
        <v>0</v>
      </c>
      <c r="BK146" s="83">
        <f t="shared" si="58"/>
        <v>0</v>
      </c>
      <c r="BL146" s="84">
        <f t="shared" si="58"/>
        <v>0</v>
      </c>
      <c r="BM146" s="347"/>
      <c r="BN146" s="347"/>
      <c r="BO146" s="347"/>
      <c r="BP146" s="347"/>
      <c r="BQ146" s="347"/>
      <c r="BR146" s="349"/>
      <c r="BS146" s="349"/>
      <c r="BT146" s="349"/>
      <c r="BU146" s="349"/>
      <c r="BV146" s="349"/>
      <c r="BW146" s="56"/>
    </row>
    <row r="147" spans="1:75" s="73" customFormat="1" ht="24.75" customHeight="1" x14ac:dyDescent="0.25">
      <c r="A147" s="317"/>
      <c r="B147" s="300"/>
      <c r="C147" s="452"/>
      <c r="D147" s="339" t="s">
        <v>615</v>
      </c>
      <c r="E147" s="334"/>
      <c r="F147" s="337" t="s">
        <v>530</v>
      </c>
      <c r="G147" s="280" t="s">
        <v>34</v>
      </c>
      <c r="H147" s="331" t="s">
        <v>78</v>
      </c>
      <c r="I147" s="331"/>
      <c r="J147" s="331"/>
      <c r="K147" s="331"/>
      <c r="L147" s="331"/>
      <c r="M147" s="326" t="s">
        <v>527</v>
      </c>
      <c r="N147" s="328" t="s">
        <v>528</v>
      </c>
      <c r="O147" s="85"/>
      <c r="P147" s="298"/>
      <c r="Q147" s="298"/>
      <c r="R147" s="87"/>
      <c r="S147" s="298" t="s">
        <v>34</v>
      </c>
      <c r="T147" s="298"/>
      <c r="U147" s="298"/>
      <c r="V147" s="91"/>
      <c r="W147" s="85"/>
      <c r="X147" s="298"/>
      <c r="Y147" s="298"/>
      <c r="Z147" s="298"/>
      <c r="AA147" s="87"/>
      <c r="AB147" s="132"/>
      <c r="AC147" s="278"/>
      <c r="AD147" s="278"/>
      <c r="AE147" s="302"/>
      <c r="AF147" s="85"/>
      <c r="AG147" s="298"/>
      <c r="AH147" s="298"/>
      <c r="AI147" s="87"/>
      <c r="AJ147" s="85"/>
      <c r="AK147" s="298"/>
      <c r="AL147" s="298"/>
      <c r="AM147" s="87"/>
      <c r="AN147" s="85"/>
      <c r="AO147" s="298"/>
      <c r="AP147" s="298"/>
      <c r="AQ147" s="87"/>
      <c r="AR147" s="133"/>
      <c r="AS147" s="278"/>
      <c r="AT147" s="278"/>
      <c r="AU147" s="302"/>
      <c r="AV147" s="85"/>
      <c r="AW147" s="298"/>
      <c r="AX147" s="298"/>
      <c r="AY147" s="87"/>
      <c r="AZ147" s="85"/>
      <c r="BA147" s="298"/>
      <c r="BB147" s="298"/>
      <c r="BC147" s="91"/>
      <c r="BD147" s="87"/>
      <c r="BE147" s="85"/>
      <c r="BF147" s="298"/>
      <c r="BG147" s="298"/>
      <c r="BH147" s="87"/>
      <c r="BI147" s="85"/>
      <c r="BJ147" s="298"/>
      <c r="BK147" s="298"/>
      <c r="BL147" s="87"/>
      <c r="BM147" s="92">
        <f>COUNTIF(O147:AA147,"P")</f>
        <v>1</v>
      </c>
      <c r="BN147" s="93">
        <f>COUNTIF(AB147:AM147,"P")</f>
        <v>0</v>
      </c>
      <c r="BO147" s="93">
        <f>COUNTIF(AN147:AY147,"P")</f>
        <v>0</v>
      </c>
      <c r="BP147" s="93">
        <f>COUNTIF(AZ147:BL147,"P")</f>
        <v>0</v>
      </c>
      <c r="BQ147" s="93">
        <f>SUM(BM147:BP147)</f>
        <v>1</v>
      </c>
      <c r="BR147" s="325">
        <f>+SUM(BM148)/(BM147)</f>
        <v>0</v>
      </c>
      <c r="BS147" s="325" t="e">
        <f>+SUM(BN148)/(BN147)</f>
        <v>#DIV/0!</v>
      </c>
      <c r="BT147" s="325" t="e">
        <f>+SUM(BO148)/(BO147)</f>
        <v>#DIV/0!</v>
      </c>
      <c r="BU147" s="325" t="e">
        <f>+SUM(BP148)/(BP147)</f>
        <v>#DIV/0!</v>
      </c>
      <c r="BV147" s="325">
        <f>+SUM(BQ148)/(BQ147)</f>
        <v>0</v>
      </c>
      <c r="BW147" s="56"/>
    </row>
    <row r="148" spans="1:75" s="73" customFormat="1" ht="19.5" customHeight="1" thickBot="1" x14ac:dyDescent="0.3">
      <c r="A148" s="318"/>
      <c r="B148" s="300"/>
      <c r="C148" s="452"/>
      <c r="D148" s="335"/>
      <c r="E148" s="336"/>
      <c r="F148" s="338"/>
      <c r="G148" s="277" t="s">
        <v>35</v>
      </c>
      <c r="H148" s="332"/>
      <c r="I148" s="332"/>
      <c r="J148" s="332"/>
      <c r="K148" s="332"/>
      <c r="L148" s="332"/>
      <c r="M148" s="327"/>
      <c r="N148" s="328"/>
      <c r="O148" s="94"/>
      <c r="P148" s="95"/>
      <c r="Q148" s="95"/>
      <c r="R148" s="96"/>
      <c r="S148" s="94"/>
      <c r="T148" s="97"/>
      <c r="U148" s="97"/>
      <c r="V148" s="104"/>
      <c r="W148" s="94"/>
      <c r="X148" s="97"/>
      <c r="Y148" s="97"/>
      <c r="Z148" s="97"/>
      <c r="AA148" s="98"/>
      <c r="AB148" s="99"/>
      <c r="AC148" s="100"/>
      <c r="AD148" s="100"/>
      <c r="AE148" s="101"/>
      <c r="AF148" s="103"/>
      <c r="AG148" s="97"/>
      <c r="AH148" s="97"/>
      <c r="AI148" s="98"/>
      <c r="AJ148" s="103"/>
      <c r="AK148" s="97"/>
      <c r="AL148" s="97"/>
      <c r="AM148" s="98"/>
      <c r="AN148" s="103"/>
      <c r="AO148" s="97"/>
      <c r="AP148" s="97"/>
      <c r="AQ148" s="98"/>
      <c r="AR148" s="102"/>
      <c r="AS148" s="100"/>
      <c r="AT148" s="100"/>
      <c r="AU148" s="101"/>
      <c r="AV148" s="103"/>
      <c r="AW148" s="97"/>
      <c r="AX148" s="97"/>
      <c r="AY148" s="98"/>
      <c r="AZ148" s="103"/>
      <c r="BA148" s="97"/>
      <c r="BB148" s="97"/>
      <c r="BC148" s="104"/>
      <c r="BD148" s="98"/>
      <c r="BE148" s="103"/>
      <c r="BF148" s="97"/>
      <c r="BG148" s="97"/>
      <c r="BH148" s="98"/>
      <c r="BI148" s="103"/>
      <c r="BJ148" s="97"/>
      <c r="BK148" s="97"/>
      <c r="BL148" s="98"/>
      <c r="BM148" s="106">
        <f>COUNTIF(O148:AA148,"E")</f>
        <v>0</v>
      </c>
      <c r="BN148" s="107">
        <f>COUNTIF(AB148:AM148,"E")</f>
        <v>0</v>
      </c>
      <c r="BO148" s="107">
        <f>COUNTIF(AN148:AY148,"E")</f>
        <v>0</v>
      </c>
      <c r="BP148" s="107">
        <f>COUNTIF(AZ148:BL148,"E")</f>
        <v>0</v>
      </c>
      <c r="BQ148" s="108">
        <f>SUM(BM148:BP148)</f>
        <v>0</v>
      </c>
      <c r="BR148" s="325"/>
      <c r="BS148" s="325"/>
      <c r="BT148" s="325"/>
      <c r="BU148" s="325"/>
      <c r="BV148" s="325"/>
      <c r="BW148" s="56"/>
    </row>
    <row r="149" spans="1:75" s="73" customFormat="1" ht="15.75" hidden="1" customHeight="1" outlineLevel="1" x14ac:dyDescent="0.25">
      <c r="A149" s="453">
        <v>48</v>
      </c>
      <c r="B149" s="438"/>
      <c r="C149" s="452"/>
      <c r="D149" s="333" t="s">
        <v>529</v>
      </c>
      <c r="E149" s="334"/>
      <c r="F149" s="337" t="s">
        <v>531</v>
      </c>
      <c r="G149" s="280" t="s">
        <v>34</v>
      </c>
      <c r="H149" s="331" t="s">
        <v>78</v>
      </c>
      <c r="I149" s="331"/>
      <c r="J149" s="331"/>
      <c r="K149" s="331" t="s">
        <v>78</v>
      </c>
      <c r="L149" s="331" t="s">
        <v>78</v>
      </c>
      <c r="M149" s="326" t="s">
        <v>527</v>
      </c>
      <c r="N149" s="328" t="s">
        <v>528</v>
      </c>
      <c r="O149" s="85"/>
      <c r="P149" s="298"/>
      <c r="Q149" s="298"/>
      <c r="R149" s="87" t="s">
        <v>34</v>
      </c>
      <c r="S149" s="85"/>
      <c r="T149" s="309"/>
      <c r="U149" s="309"/>
      <c r="V149" s="127"/>
      <c r="W149" s="85"/>
      <c r="X149" s="309"/>
      <c r="Y149" s="309" t="s">
        <v>34</v>
      </c>
      <c r="Z149" s="309"/>
      <c r="AA149" s="127"/>
      <c r="AB149" s="125"/>
      <c r="AC149" s="309"/>
      <c r="AD149" s="309"/>
      <c r="AE149" s="127"/>
      <c r="AF149" s="125"/>
      <c r="AG149" s="309"/>
      <c r="AH149" s="309"/>
      <c r="AI149" s="127"/>
      <c r="AJ149" s="125"/>
      <c r="AK149" s="309"/>
      <c r="AL149" s="309" t="s">
        <v>34</v>
      </c>
      <c r="AM149" s="127"/>
      <c r="AN149" s="125"/>
      <c r="AO149" s="309"/>
      <c r="AP149" s="309"/>
      <c r="AQ149" s="127"/>
      <c r="AR149" s="85"/>
      <c r="AS149" s="309"/>
      <c r="AT149" s="309"/>
      <c r="AU149" s="127"/>
      <c r="AV149" s="125"/>
      <c r="AW149" s="309"/>
      <c r="AX149" s="309"/>
      <c r="AY149" s="309" t="s">
        <v>34</v>
      </c>
      <c r="AZ149" s="125"/>
      <c r="BA149" s="309"/>
      <c r="BB149" s="309"/>
      <c r="BC149" s="128"/>
      <c r="BD149" s="127"/>
      <c r="BE149" s="125"/>
      <c r="BF149" s="309"/>
      <c r="BG149" s="309"/>
      <c r="BH149" s="127"/>
      <c r="BI149" s="125"/>
      <c r="BJ149" s="309"/>
      <c r="BK149" s="309" t="s">
        <v>34</v>
      </c>
      <c r="BL149" s="127"/>
      <c r="BM149" s="92">
        <f>COUNTIF(O149:AA149,"P")</f>
        <v>2</v>
      </c>
      <c r="BN149" s="93">
        <f>COUNTIF(AB149:AM149,"P")</f>
        <v>1</v>
      </c>
      <c r="BO149" s="93">
        <f>COUNTIF(AN149:AY149,"P")</f>
        <v>1</v>
      </c>
      <c r="BP149" s="93">
        <f>COUNTIF(AZ149:BL149,"P")</f>
        <v>1</v>
      </c>
      <c r="BQ149" s="93">
        <f t="shared" ref="BQ149:BQ158" si="59">SUM(BM149:BP149)</f>
        <v>5</v>
      </c>
      <c r="BR149" s="325">
        <f>+SUM(BM150)/(BM149)</f>
        <v>0</v>
      </c>
      <c r="BS149" s="325">
        <f>+SUM(BN150)/(BN149)</f>
        <v>0</v>
      </c>
      <c r="BT149" s="325">
        <f>+SUM(BO150)/(BO149)</f>
        <v>0</v>
      </c>
      <c r="BU149" s="325">
        <f>+SUM(BP150)/(BP149)</f>
        <v>0</v>
      </c>
      <c r="BV149" s="325">
        <f>+SUM(BQ150)/(BQ149)</f>
        <v>0</v>
      </c>
      <c r="BW149" s="56"/>
    </row>
    <row r="150" spans="1:75" s="73" customFormat="1" ht="30.75" hidden="1" customHeight="1" outlineLevel="1" x14ac:dyDescent="0.25">
      <c r="A150" s="453"/>
      <c r="B150" s="438"/>
      <c r="C150" s="452"/>
      <c r="D150" s="335"/>
      <c r="E150" s="336"/>
      <c r="F150" s="338"/>
      <c r="G150" s="277" t="s">
        <v>35</v>
      </c>
      <c r="H150" s="332"/>
      <c r="I150" s="332"/>
      <c r="J150" s="332"/>
      <c r="K150" s="332"/>
      <c r="L150" s="332"/>
      <c r="M150" s="327"/>
      <c r="N150" s="328"/>
      <c r="O150" s="94"/>
      <c r="P150" s="95"/>
      <c r="Q150" s="95"/>
      <c r="R150" s="96"/>
      <c r="S150" s="94"/>
      <c r="T150" s="97"/>
      <c r="U150" s="97"/>
      <c r="V150" s="98"/>
      <c r="W150" s="94"/>
      <c r="X150" s="97"/>
      <c r="Y150" s="97"/>
      <c r="Z150" s="97"/>
      <c r="AA150" s="98"/>
      <c r="AB150" s="103"/>
      <c r="AC150" s="97"/>
      <c r="AD150" s="97"/>
      <c r="AE150" s="98"/>
      <c r="AF150" s="103"/>
      <c r="AG150" s="97"/>
      <c r="AH150" s="97"/>
      <c r="AI150" s="98"/>
      <c r="AJ150" s="103"/>
      <c r="AK150" s="97"/>
      <c r="AL150" s="97"/>
      <c r="AM150" s="98"/>
      <c r="AN150" s="103"/>
      <c r="AO150" s="97"/>
      <c r="AP150" s="97"/>
      <c r="AQ150" s="98"/>
      <c r="AR150" s="103"/>
      <c r="AS150" s="97"/>
      <c r="AT150" s="97"/>
      <c r="AU150" s="98"/>
      <c r="AV150" s="103"/>
      <c r="AW150" s="97"/>
      <c r="AX150" s="97"/>
      <c r="AY150" s="98"/>
      <c r="AZ150" s="103"/>
      <c r="BA150" s="97"/>
      <c r="BB150" s="97"/>
      <c r="BC150" s="104"/>
      <c r="BD150" s="98"/>
      <c r="BE150" s="103"/>
      <c r="BF150" s="97"/>
      <c r="BG150" s="97"/>
      <c r="BH150" s="98"/>
      <c r="BI150" s="103"/>
      <c r="BJ150" s="97"/>
      <c r="BK150" s="97"/>
      <c r="BL150" s="98"/>
      <c r="BM150" s="106">
        <f>COUNTIF(O150:AA150,"E")</f>
        <v>0</v>
      </c>
      <c r="BN150" s="107">
        <f>COUNTIF(AB150:AM150,"E")</f>
        <v>0</v>
      </c>
      <c r="BO150" s="107">
        <f>COUNTIF(AN150:AY150,"E")</f>
        <v>0</v>
      </c>
      <c r="BP150" s="107">
        <f>COUNTIF(AZ150:BL150,"E")</f>
        <v>0</v>
      </c>
      <c r="BQ150" s="108">
        <f t="shared" si="59"/>
        <v>0</v>
      </c>
      <c r="BR150" s="325"/>
      <c r="BS150" s="325"/>
      <c r="BT150" s="325"/>
      <c r="BU150" s="325"/>
      <c r="BV150" s="325"/>
      <c r="BW150" s="56"/>
    </row>
    <row r="151" spans="1:75" s="73" customFormat="1" ht="15.75" hidden="1" customHeight="1" outlineLevel="1" x14ac:dyDescent="0.25">
      <c r="A151" s="285"/>
      <c r="B151" s="438"/>
      <c r="C151" s="452"/>
      <c r="D151" s="344" t="s">
        <v>616</v>
      </c>
      <c r="E151" s="334"/>
      <c r="F151" s="337" t="s">
        <v>532</v>
      </c>
      <c r="G151" s="280" t="s">
        <v>34</v>
      </c>
      <c r="H151" s="331" t="s">
        <v>78</v>
      </c>
      <c r="I151" s="331"/>
      <c r="J151" s="331"/>
      <c r="K151" s="331"/>
      <c r="L151" s="331" t="s">
        <v>78</v>
      </c>
      <c r="M151" s="326" t="s">
        <v>527</v>
      </c>
      <c r="N151" s="328" t="s">
        <v>528</v>
      </c>
      <c r="O151" s="85"/>
      <c r="P151" s="298"/>
      <c r="Q151" s="298"/>
      <c r="R151" s="87"/>
      <c r="S151" s="85"/>
      <c r="T151" s="309"/>
      <c r="U151" s="309" t="s">
        <v>34</v>
      </c>
      <c r="V151" s="127"/>
      <c r="W151" s="85"/>
      <c r="X151" s="309"/>
      <c r="Y151" s="309"/>
      <c r="Z151" s="309"/>
      <c r="AA151" s="127"/>
      <c r="AB151" s="125"/>
      <c r="AC151" s="309"/>
      <c r="AD151" s="309"/>
      <c r="AE151" s="127"/>
      <c r="AF151" s="125"/>
      <c r="AG151" s="309"/>
      <c r="AH151" s="309"/>
      <c r="AI151" s="127"/>
      <c r="AJ151" s="125"/>
      <c r="AK151" s="309"/>
      <c r="AL151" s="309"/>
      <c r="AM151" s="127"/>
      <c r="AN151" s="125"/>
      <c r="AO151" s="309"/>
      <c r="AP151" s="309"/>
      <c r="AQ151" s="127"/>
      <c r="AR151" s="85"/>
      <c r="AS151" s="309"/>
      <c r="AT151" s="309"/>
      <c r="AU151" s="127"/>
      <c r="AV151" s="125"/>
      <c r="AW151" s="309"/>
      <c r="AX151" s="309"/>
      <c r="AY151" s="127"/>
      <c r="AZ151" s="125"/>
      <c r="BA151" s="309"/>
      <c r="BB151" s="309"/>
      <c r="BC151" s="128"/>
      <c r="BD151" s="127"/>
      <c r="BE151" s="125"/>
      <c r="BF151" s="309"/>
      <c r="BG151" s="309"/>
      <c r="BH151" s="127"/>
      <c r="BI151" s="125"/>
      <c r="BJ151" s="309"/>
      <c r="BK151" s="309"/>
      <c r="BL151" s="127"/>
      <c r="BM151" s="92">
        <f>COUNTIF(O151:AA151,"P")</f>
        <v>1</v>
      </c>
      <c r="BN151" s="93">
        <f>COUNTIF(AB151:AM151,"P")</f>
        <v>0</v>
      </c>
      <c r="BO151" s="93">
        <f>COUNTIF(AN151:AY151,"P")</f>
        <v>0</v>
      </c>
      <c r="BP151" s="93">
        <f>COUNTIF(AZ151:BL151,"P")</f>
        <v>0</v>
      </c>
      <c r="BQ151" s="93">
        <f t="shared" si="59"/>
        <v>1</v>
      </c>
      <c r="BR151" s="325">
        <f>+SUM(BM152)/(BM151)</f>
        <v>0</v>
      </c>
      <c r="BS151" s="325" t="e">
        <f>+SUM(BN152)/(BN151)</f>
        <v>#DIV/0!</v>
      </c>
      <c r="BT151" s="325" t="e">
        <f>+SUM(BO152)/(BO151)</f>
        <v>#DIV/0!</v>
      </c>
      <c r="BU151" s="325" t="e">
        <f>+SUM(BP152)/(BP151)</f>
        <v>#DIV/0!</v>
      </c>
      <c r="BV151" s="325">
        <f>+SUM(BQ152)/(BQ151)</f>
        <v>0</v>
      </c>
      <c r="BW151" s="56"/>
    </row>
    <row r="152" spans="1:75" s="73" customFormat="1" ht="45" hidden="1" customHeight="1" outlineLevel="1" x14ac:dyDescent="0.25">
      <c r="A152" s="285"/>
      <c r="B152" s="438"/>
      <c r="C152" s="452"/>
      <c r="D152" s="335"/>
      <c r="E152" s="336"/>
      <c r="F152" s="338"/>
      <c r="G152" s="277" t="s">
        <v>35</v>
      </c>
      <c r="H152" s="332"/>
      <c r="I152" s="332"/>
      <c r="J152" s="332"/>
      <c r="K152" s="332"/>
      <c r="L152" s="332"/>
      <c r="M152" s="327"/>
      <c r="N152" s="328"/>
      <c r="O152" s="94"/>
      <c r="P152" s="95"/>
      <c r="Q152" s="95"/>
      <c r="R152" s="96"/>
      <c r="S152" s="94"/>
      <c r="T152" s="97"/>
      <c r="U152" s="97"/>
      <c r="V152" s="98"/>
      <c r="W152" s="94"/>
      <c r="X152" s="97"/>
      <c r="Y152" s="97"/>
      <c r="Z152" s="97"/>
      <c r="AA152" s="98"/>
      <c r="AB152" s="103"/>
      <c r="AC152" s="97"/>
      <c r="AD152" s="97"/>
      <c r="AE152" s="98"/>
      <c r="AF152" s="103"/>
      <c r="AG152" s="97"/>
      <c r="AH152" s="97"/>
      <c r="AI152" s="98"/>
      <c r="AJ152" s="103"/>
      <c r="AK152" s="97"/>
      <c r="AL152" s="97"/>
      <c r="AM152" s="98"/>
      <c r="AN152" s="103"/>
      <c r="AO152" s="97"/>
      <c r="AP152" s="97"/>
      <c r="AQ152" s="98"/>
      <c r="AR152" s="103"/>
      <c r="AS152" s="97"/>
      <c r="AT152" s="97"/>
      <c r="AU152" s="98"/>
      <c r="AV152" s="103"/>
      <c r="AW152" s="97"/>
      <c r="AX152" s="97"/>
      <c r="AY152" s="98"/>
      <c r="AZ152" s="103"/>
      <c r="BA152" s="97"/>
      <c r="BB152" s="97"/>
      <c r="BC152" s="104"/>
      <c r="BD152" s="98"/>
      <c r="BE152" s="103"/>
      <c r="BF152" s="97"/>
      <c r="BG152" s="97"/>
      <c r="BH152" s="98"/>
      <c r="BI152" s="103"/>
      <c r="BJ152" s="97"/>
      <c r="BK152" s="97"/>
      <c r="BL152" s="98"/>
      <c r="BM152" s="106">
        <f>COUNTIF(O152:AA152,"E")</f>
        <v>0</v>
      </c>
      <c r="BN152" s="107">
        <f>COUNTIF(AB152:AM152,"E")</f>
        <v>0</v>
      </c>
      <c r="BO152" s="107">
        <f>COUNTIF(AN152:AY152,"E")</f>
        <v>0</v>
      </c>
      <c r="BP152" s="107">
        <f>COUNTIF(AZ152:BL152,"E")</f>
        <v>0</v>
      </c>
      <c r="BQ152" s="108">
        <f t="shared" si="59"/>
        <v>0</v>
      </c>
      <c r="BR152" s="325"/>
      <c r="BS152" s="325"/>
      <c r="BT152" s="325"/>
      <c r="BU152" s="325"/>
      <c r="BV152" s="325"/>
      <c r="BW152" s="56"/>
    </row>
    <row r="153" spans="1:75" s="73" customFormat="1" ht="25.5" hidden="1" customHeight="1" outlineLevel="1" x14ac:dyDescent="0.25">
      <c r="A153" s="285"/>
      <c r="B153" s="438"/>
      <c r="C153" s="452"/>
      <c r="D153" s="333" t="s">
        <v>533</v>
      </c>
      <c r="E153" s="334"/>
      <c r="F153" s="337" t="s">
        <v>534</v>
      </c>
      <c r="G153" s="280" t="s">
        <v>34</v>
      </c>
      <c r="H153" s="331" t="s">
        <v>78</v>
      </c>
      <c r="I153" s="331"/>
      <c r="J153" s="331" t="s">
        <v>78</v>
      </c>
      <c r="K153" s="331"/>
      <c r="L153" s="331" t="s">
        <v>78</v>
      </c>
      <c r="M153" s="326" t="s">
        <v>527</v>
      </c>
      <c r="N153" s="328" t="s">
        <v>528</v>
      </c>
      <c r="O153" s="85"/>
      <c r="P153" s="298"/>
      <c r="Q153" s="298"/>
      <c r="R153" s="87"/>
      <c r="S153" s="85"/>
      <c r="T153" s="309"/>
      <c r="U153" s="309"/>
      <c r="V153" s="127"/>
      <c r="W153" s="85"/>
      <c r="X153" s="309"/>
      <c r="Y153" s="309" t="s">
        <v>34</v>
      </c>
      <c r="Z153" s="309"/>
      <c r="AA153" s="127"/>
      <c r="AB153" s="125"/>
      <c r="AC153" s="309"/>
      <c r="AD153" s="309" t="s">
        <v>34</v>
      </c>
      <c r="AE153" s="127"/>
      <c r="AF153" s="125"/>
      <c r="AG153" s="309"/>
      <c r="AH153" s="309" t="s">
        <v>34</v>
      </c>
      <c r="AI153" s="127"/>
      <c r="AJ153" s="125"/>
      <c r="AK153" s="309"/>
      <c r="AL153" s="309" t="s">
        <v>34</v>
      </c>
      <c r="AM153" s="127"/>
      <c r="AN153" s="125"/>
      <c r="AO153" s="309"/>
      <c r="AP153" s="309" t="s">
        <v>34</v>
      </c>
      <c r="AQ153" s="127"/>
      <c r="AR153" s="85"/>
      <c r="AS153" s="309"/>
      <c r="AT153" s="309" t="s">
        <v>34</v>
      </c>
      <c r="AU153" s="127"/>
      <c r="AV153" s="125"/>
      <c r="AW153" s="309"/>
      <c r="AX153" s="309" t="s">
        <v>34</v>
      </c>
      <c r="AY153" s="127"/>
      <c r="AZ153" s="125"/>
      <c r="BA153" s="309"/>
      <c r="BB153" s="309"/>
      <c r="BC153" s="128" t="s">
        <v>34</v>
      </c>
      <c r="BD153" s="127"/>
      <c r="BE153" s="125"/>
      <c r="BF153" s="309"/>
      <c r="BG153" s="309" t="s">
        <v>34</v>
      </c>
      <c r="BH153" s="127"/>
      <c r="BI153" s="125"/>
      <c r="BJ153" s="309"/>
      <c r="BK153" s="309" t="s">
        <v>34</v>
      </c>
      <c r="BL153" s="127"/>
      <c r="BM153" s="92">
        <f>COUNTIF(O153:AA153,"P")</f>
        <v>1</v>
      </c>
      <c r="BN153" s="93">
        <f>COUNTIF(AB153:AM153,"P")</f>
        <v>3</v>
      </c>
      <c r="BO153" s="93">
        <f>COUNTIF(AN153:AY153,"P")</f>
        <v>3</v>
      </c>
      <c r="BP153" s="93">
        <f>COUNTIF(AZ153:BL153,"P")</f>
        <v>3</v>
      </c>
      <c r="BQ153" s="93">
        <f t="shared" si="59"/>
        <v>10</v>
      </c>
      <c r="BR153" s="325">
        <f>+SUM(BM154)/(BM153)</f>
        <v>0</v>
      </c>
      <c r="BS153" s="325">
        <f>+SUM(BN154)/(BN153)</f>
        <v>0</v>
      </c>
      <c r="BT153" s="325">
        <f>+SUM(BO154)/(BO153)</f>
        <v>0</v>
      </c>
      <c r="BU153" s="325">
        <f>+SUM(BP154)/(BP153)</f>
        <v>0</v>
      </c>
      <c r="BV153" s="325">
        <f>+SUM(BQ154)/(BQ153)</f>
        <v>0</v>
      </c>
      <c r="BW153" s="56"/>
    </row>
    <row r="154" spans="1:75" s="73" customFormat="1" ht="27" hidden="1" customHeight="1" outlineLevel="1" x14ac:dyDescent="0.25">
      <c r="A154" s="285"/>
      <c r="B154" s="438"/>
      <c r="C154" s="452"/>
      <c r="D154" s="335"/>
      <c r="E154" s="336"/>
      <c r="F154" s="338"/>
      <c r="G154" s="277" t="s">
        <v>35</v>
      </c>
      <c r="H154" s="332"/>
      <c r="I154" s="332"/>
      <c r="J154" s="332"/>
      <c r="K154" s="332"/>
      <c r="L154" s="332"/>
      <c r="M154" s="327"/>
      <c r="N154" s="328"/>
      <c r="O154" s="94"/>
      <c r="P154" s="95"/>
      <c r="Q154" s="95"/>
      <c r="R154" s="96"/>
      <c r="S154" s="94"/>
      <c r="T154" s="97"/>
      <c r="U154" s="97"/>
      <c r="V154" s="98"/>
      <c r="W154" s="94"/>
      <c r="X154" s="97"/>
      <c r="Y154" s="97"/>
      <c r="Z154" s="97"/>
      <c r="AA154" s="98"/>
      <c r="AB154" s="103"/>
      <c r="AC154" s="97"/>
      <c r="AD154" s="97"/>
      <c r="AE154" s="98"/>
      <c r="AF154" s="103"/>
      <c r="AG154" s="97"/>
      <c r="AH154" s="97"/>
      <c r="AI154" s="98"/>
      <c r="AJ154" s="103"/>
      <c r="AK154" s="97"/>
      <c r="AL154" s="97"/>
      <c r="AM154" s="98"/>
      <c r="AN154" s="103"/>
      <c r="AO154" s="97"/>
      <c r="AP154" s="97"/>
      <c r="AQ154" s="98"/>
      <c r="AR154" s="103"/>
      <c r="AS154" s="97"/>
      <c r="AT154" s="97"/>
      <c r="AU154" s="98"/>
      <c r="AV154" s="103"/>
      <c r="AW154" s="97"/>
      <c r="AX154" s="97"/>
      <c r="AY154" s="98"/>
      <c r="AZ154" s="103"/>
      <c r="BA154" s="97"/>
      <c r="BB154" s="97"/>
      <c r="BC154" s="104"/>
      <c r="BD154" s="98"/>
      <c r="BE154" s="103"/>
      <c r="BF154" s="97"/>
      <c r="BG154" s="97"/>
      <c r="BH154" s="98"/>
      <c r="BI154" s="103"/>
      <c r="BJ154" s="97"/>
      <c r="BK154" s="97"/>
      <c r="BL154" s="98"/>
      <c r="BM154" s="106">
        <f>COUNTIF(O154:AA154,"E")</f>
        <v>0</v>
      </c>
      <c r="BN154" s="107">
        <f>COUNTIF(AB154:AM154,"E")</f>
        <v>0</v>
      </c>
      <c r="BO154" s="107">
        <f>COUNTIF(AN154:AY154,"E")</f>
        <v>0</v>
      </c>
      <c r="BP154" s="107">
        <f>COUNTIF(AZ154:BL154,"E")</f>
        <v>0</v>
      </c>
      <c r="BQ154" s="108">
        <f t="shared" si="59"/>
        <v>0</v>
      </c>
      <c r="BR154" s="325"/>
      <c r="BS154" s="325"/>
      <c r="BT154" s="325"/>
      <c r="BU154" s="325"/>
      <c r="BV154" s="325"/>
      <c r="BW154" s="56"/>
    </row>
    <row r="155" spans="1:75" s="73" customFormat="1" ht="15.75" hidden="1" customHeight="1" outlineLevel="1" x14ac:dyDescent="0.25">
      <c r="A155" s="285"/>
      <c r="B155" s="438"/>
      <c r="C155" s="452"/>
      <c r="D155" s="333" t="s">
        <v>563</v>
      </c>
      <c r="E155" s="334"/>
      <c r="F155" s="337" t="s">
        <v>535</v>
      </c>
      <c r="G155" s="280" t="s">
        <v>34</v>
      </c>
      <c r="H155" s="331" t="s">
        <v>78</v>
      </c>
      <c r="I155" s="331"/>
      <c r="J155" s="331"/>
      <c r="K155" s="331"/>
      <c r="L155" s="331" t="s">
        <v>78</v>
      </c>
      <c r="M155" s="326" t="s">
        <v>527</v>
      </c>
      <c r="N155" s="328" t="s">
        <v>528</v>
      </c>
      <c r="O155" s="85"/>
      <c r="P155" s="298"/>
      <c r="Q155" s="298"/>
      <c r="R155" s="87" t="s">
        <v>34</v>
      </c>
      <c r="S155" s="85"/>
      <c r="T155" s="309"/>
      <c r="U155" s="309"/>
      <c r="V155" s="127"/>
      <c r="W155" s="85"/>
      <c r="X155" s="309"/>
      <c r="Y155" s="309"/>
      <c r="Z155" s="309"/>
      <c r="AA155" s="127"/>
      <c r="AB155" s="125"/>
      <c r="AC155" s="309"/>
      <c r="AD155" s="309"/>
      <c r="AE155" s="127"/>
      <c r="AF155" s="125"/>
      <c r="AG155" s="309" t="s">
        <v>34</v>
      </c>
      <c r="AH155" s="309"/>
      <c r="AI155" s="127"/>
      <c r="AJ155" s="125"/>
      <c r="AK155" s="309"/>
      <c r="AL155" s="309"/>
      <c r="AM155" s="127"/>
      <c r="AN155" s="125"/>
      <c r="AO155" s="309"/>
      <c r="AP155" s="309"/>
      <c r="AQ155" s="127"/>
      <c r="AR155" s="85"/>
      <c r="AS155" s="309"/>
      <c r="AT155" s="309"/>
      <c r="AU155" s="127"/>
      <c r="AV155" s="125"/>
      <c r="AW155" s="309" t="s">
        <v>34</v>
      </c>
      <c r="AX155" s="309"/>
      <c r="AY155" s="127"/>
      <c r="AZ155" s="125"/>
      <c r="BA155" s="309"/>
      <c r="BB155" s="309"/>
      <c r="BC155" s="128"/>
      <c r="BD155" s="127"/>
      <c r="BE155" s="125"/>
      <c r="BF155" s="309"/>
      <c r="BG155" s="309"/>
      <c r="BH155" s="127"/>
      <c r="BI155" s="125"/>
      <c r="BJ155" s="309" t="s">
        <v>34</v>
      </c>
      <c r="BK155" s="309"/>
      <c r="BL155" s="127"/>
      <c r="BM155" s="92">
        <f>COUNTIF(O155:AA155,"P")</f>
        <v>1</v>
      </c>
      <c r="BN155" s="93">
        <f>COUNTIF(AB155:AM155,"P")</f>
        <v>1</v>
      </c>
      <c r="BO155" s="93">
        <f>COUNTIF(AN155:AY155,"P")</f>
        <v>1</v>
      </c>
      <c r="BP155" s="93">
        <f>COUNTIF(AZ155:BL155,"P")</f>
        <v>1</v>
      </c>
      <c r="BQ155" s="93">
        <f t="shared" si="59"/>
        <v>4</v>
      </c>
      <c r="BR155" s="325">
        <f>+SUM(BM156)/(BM155)</f>
        <v>0</v>
      </c>
      <c r="BS155" s="325">
        <f>+SUM(BN156)/(BN155)</f>
        <v>0</v>
      </c>
      <c r="BT155" s="325">
        <f>+SUM(BO156)/(BO155)</f>
        <v>0</v>
      </c>
      <c r="BU155" s="325">
        <f>+SUM(BP156)/(BP155)</f>
        <v>0</v>
      </c>
      <c r="BV155" s="325">
        <f>+SUM(BQ156)/(BQ155)</f>
        <v>0</v>
      </c>
      <c r="BW155" s="56"/>
    </row>
    <row r="156" spans="1:75" s="73" customFormat="1" ht="26.25" hidden="1" customHeight="1" outlineLevel="1" x14ac:dyDescent="0.25">
      <c r="A156" s="285"/>
      <c r="B156" s="438"/>
      <c r="C156" s="452"/>
      <c r="D156" s="335"/>
      <c r="E156" s="336"/>
      <c r="F156" s="338"/>
      <c r="G156" s="277" t="s">
        <v>35</v>
      </c>
      <c r="H156" s="332"/>
      <c r="I156" s="332"/>
      <c r="J156" s="332"/>
      <c r="K156" s="332"/>
      <c r="L156" s="332"/>
      <c r="M156" s="327"/>
      <c r="N156" s="328"/>
      <c r="O156" s="94"/>
      <c r="P156" s="95"/>
      <c r="Q156" s="95"/>
      <c r="R156" s="96"/>
      <c r="S156" s="94"/>
      <c r="T156" s="97"/>
      <c r="U156" s="97"/>
      <c r="V156" s="98"/>
      <c r="W156" s="94"/>
      <c r="X156" s="97"/>
      <c r="Y156" s="97"/>
      <c r="Z156" s="97"/>
      <c r="AA156" s="98"/>
      <c r="AB156" s="103"/>
      <c r="AC156" s="97"/>
      <c r="AD156" s="97"/>
      <c r="AE156" s="98"/>
      <c r="AF156" s="103"/>
      <c r="AG156" s="97"/>
      <c r="AH156" s="97"/>
      <c r="AI156" s="98"/>
      <c r="AJ156" s="103"/>
      <c r="AK156" s="97"/>
      <c r="AL156" s="97"/>
      <c r="AM156" s="98"/>
      <c r="AN156" s="103"/>
      <c r="AO156" s="97"/>
      <c r="AP156" s="97"/>
      <c r="AQ156" s="98"/>
      <c r="AR156" s="103"/>
      <c r="AS156" s="97"/>
      <c r="AT156" s="97"/>
      <c r="AU156" s="98"/>
      <c r="AV156" s="103"/>
      <c r="AW156" s="97"/>
      <c r="AX156" s="97"/>
      <c r="AY156" s="98"/>
      <c r="AZ156" s="103"/>
      <c r="BA156" s="97"/>
      <c r="BB156" s="97"/>
      <c r="BC156" s="104"/>
      <c r="BD156" s="98"/>
      <c r="BE156" s="103"/>
      <c r="BF156" s="97"/>
      <c r="BG156" s="97"/>
      <c r="BH156" s="98"/>
      <c r="BI156" s="103"/>
      <c r="BJ156" s="97"/>
      <c r="BK156" s="97"/>
      <c r="BL156" s="98"/>
      <c r="BM156" s="106">
        <f>COUNTIF(O156:AA156,"E")</f>
        <v>0</v>
      </c>
      <c r="BN156" s="107">
        <f>COUNTIF(AB156:AM156,"E")</f>
        <v>0</v>
      </c>
      <c r="BO156" s="107">
        <f>COUNTIF(AN156:AY156,"E")</f>
        <v>0</v>
      </c>
      <c r="BP156" s="107">
        <f>COUNTIF(AZ156:BL156,"E")</f>
        <v>0</v>
      </c>
      <c r="BQ156" s="108">
        <f t="shared" si="59"/>
        <v>0</v>
      </c>
      <c r="BR156" s="325"/>
      <c r="BS156" s="325"/>
      <c r="BT156" s="325"/>
      <c r="BU156" s="325"/>
      <c r="BV156" s="325"/>
      <c r="BW156" s="56"/>
    </row>
    <row r="157" spans="1:75" s="73" customFormat="1" ht="27" hidden="1" customHeight="1" outlineLevel="1" x14ac:dyDescent="0.25">
      <c r="A157" s="285"/>
      <c r="B157" s="438"/>
      <c r="C157" s="452"/>
      <c r="D157" s="333" t="s">
        <v>617</v>
      </c>
      <c r="E157" s="334"/>
      <c r="F157" s="337" t="s">
        <v>536</v>
      </c>
      <c r="G157" s="280" t="s">
        <v>34</v>
      </c>
      <c r="H157" s="331" t="s">
        <v>78</v>
      </c>
      <c r="I157" s="331"/>
      <c r="J157" s="331"/>
      <c r="K157" s="331"/>
      <c r="L157" s="331" t="s">
        <v>78</v>
      </c>
      <c r="M157" s="326" t="s">
        <v>527</v>
      </c>
      <c r="N157" s="328" t="s">
        <v>528</v>
      </c>
      <c r="O157" s="85"/>
      <c r="P157" s="298"/>
      <c r="Q157" s="298"/>
      <c r="R157" s="87"/>
      <c r="S157" s="85"/>
      <c r="T157" s="309"/>
      <c r="U157" s="309"/>
      <c r="V157" s="127"/>
      <c r="W157" s="85"/>
      <c r="X157" s="309"/>
      <c r="Y157" s="309"/>
      <c r="Z157" s="309"/>
      <c r="AA157" s="127"/>
      <c r="AB157" s="125"/>
      <c r="AC157" s="309"/>
      <c r="AD157" s="309"/>
      <c r="AE157" s="127" t="s">
        <v>34</v>
      </c>
      <c r="AF157" s="125" t="s">
        <v>34</v>
      </c>
      <c r="AG157" s="309"/>
      <c r="AH157" s="309"/>
      <c r="AI157" s="127"/>
      <c r="AJ157" s="125"/>
      <c r="AK157" s="309"/>
      <c r="AL157" s="309"/>
      <c r="AM157" s="127"/>
      <c r="AN157" s="125"/>
      <c r="AO157" s="309"/>
      <c r="AP157" s="309"/>
      <c r="AQ157" s="127"/>
      <c r="AR157" s="85"/>
      <c r="AS157" s="309"/>
      <c r="AT157" s="309"/>
      <c r="AU157" s="127"/>
      <c r="AV157" s="125"/>
      <c r="AW157" s="309"/>
      <c r="AX157" s="309"/>
      <c r="AY157" s="127"/>
      <c r="AZ157" s="125"/>
      <c r="BA157" s="309"/>
      <c r="BB157" s="309"/>
      <c r="BC157" s="128"/>
      <c r="BD157" s="127"/>
      <c r="BE157" s="125"/>
      <c r="BF157" s="309"/>
      <c r="BG157" s="309"/>
      <c r="BH157" s="127"/>
      <c r="BI157" s="125"/>
      <c r="BJ157" s="309"/>
      <c r="BK157" s="309"/>
      <c r="BL157" s="127"/>
      <c r="BM157" s="92">
        <f>COUNTIF(O157:AA157,"P")</f>
        <v>0</v>
      </c>
      <c r="BN157" s="93">
        <f>COUNTIF(AB157:AM157,"P")</f>
        <v>2</v>
      </c>
      <c r="BO157" s="93">
        <f>COUNTIF(AN157:AY157,"P")</f>
        <v>0</v>
      </c>
      <c r="BP157" s="93">
        <f>COUNTIF(AZ157:BL157,"P")</f>
        <v>0</v>
      </c>
      <c r="BQ157" s="93">
        <f t="shared" si="59"/>
        <v>2</v>
      </c>
      <c r="BR157" s="325" t="e">
        <f>+SUM(BM158)/(BM157)</f>
        <v>#DIV/0!</v>
      </c>
      <c r="BS157" s="325">
        <f>+SUM(BN158)/(BN157)</f>
        <v>0</v>
      </c>
      <c r="BT157" s="325" t="e">
        <f>+SUM(BO158)/(BO157)</f>
        <v>#DIV/0!</v>
      </c>
      <c r="BU157" s="325" t="e">
        <f>+SUM(BP158)/(BP157)</f>
        <v>#DIV/0!</v>
      </c>
      <c r="BV157" s="325">
        <f>+SUM(BQ158)/(BQ157)</f>
        <v>0</v>
      </c>
      <c r="BW157" s="56"/>
    </row>
    <row r="158" spans="1:75" s="73" customFormat="1" ht="30.75" hidden="1" customHeight="1" outlineLevel="1" x14ac:dyDescent="0.25">
      <c r="A158" s="285"/>
      <c r="B158" s="438"/>
      <c r="C158" s="452"/>
      <c r="D158" s="335"/>
      <c r="E158" s="336"/>
      <c r="F158" s="338"/>
      <c r="G158" s="277" t="s">
        <v>35</v>
      </c>
      <c r="H158" s="332"/>
      <c r="I158" s="332"/>
      <c r="J158" s="332"/>
      <c r="K158" s="332"/>
      <c r="L158" s="332"/>
      <c r="M158" s="327"/>
      <c r="N158" s="328"/>
      <c r="O158" s="94"/>
      <c r="P158" s="95"/>
      <c r="Q158" s="95"/>
      <c r="R158" s="96"/>
      <c r="S158" s="94"/>
      <c r="T158" s="97"/>
      <c r="U158" s="97"/>
      <c r="V158" s="98"/>
      <c r="W158" s="94"/>
      <c r="X158" s="97"/>
      <c r="Y158" s="97"/>
      <c r="Z158" s="97"/>
      <c r="AA158" s="98"/>
      <c r="AB158" s="103"/>
      <c r="AC158" s="97"/>
      <c r="AD158" s="97"/>
      <c r="AE158" s="98"/>
      <c r="AF158" s="103"/>
      <c r="AG158" s="97"/>
      <c r="AH158" s="97"/>
      <c r="AI158" s="98"/>
      <c r="AJ158" s="103"/>
      <c r="AK158" s="97"/>
      <c r="AL158" s="97"/>
      <c r="AM158" s="98"/>
      <c r="AN158" s="103"/>
      <c r="AO158" s="97"/>
      <c r="AP158" s="97"/>
      <c r="AQ158" s="98"/>
      <c r="AR158" s="103"/>
      <c r="AS158" s="97"/>
      <c r="AT158" s="97"/>
      <c r="AU158" s="98"/>
      <c r="AV158" s="103"/>
      <c r="AW158" s="97"/>
      <c r="AX158" s="97"/>
      <c r="AY158" s="98"/>
      <c r="AZ158" s="103"/>
      <c r="BA158" s="97"/>
      <c r="BB158" s="97"/>
      <c r="BC158" s="104"/>
      <c r="BD158" s="98"/>
      <c r="BE158" s="103"/>
      <c r="BF158" s="97"/>
      <c r="BG158" s="97"/>
      <c r="BH158" s="98"/>
      <c r="BI158" s="103"/>
      <c r="BJ158" s="97"/>
      <c r="BK158" s="97"/>
      <c r="BL158" s="98"/>
      <c r="BM158" s="106">
        <f>COUNTIF(O158:AA158,"E")</f>
        <v>0</v>
      </c>
      <c r="BN158" s="107">
        <f>COUNTIF(AB158:AM158,"E")</f>
        <v>0</v>
      </c>
      <c r="BO158" s="107">
        <f>COUNTIF(AN158:AY158,"E")</f>
        <v>0</v>
      </c>
      <c r="BP158" s="107">
        <f>COUNTIF(AZ158:BL158,"E")</f>
        <v>0</v>
      </c>
      <c r="BQ158" s="108">
        <f t="shared" si="59"/>
        <v>0</v>
      </c>
      <c r="BR158" s="325"/>
      <c r="BS158" s="325"/>
      <c r="BT158" s="325"/>
      <c r="BU158" s="325"/>
      <c r="BV158" s="325"/>
      <c r="BW158" s="56"/>
    </row>
    <row r="159" spans="1:75" s="73" customFormat="1" ht="30.75" hidden="1" customHeight="1" outlineLevel="1" x14ac:dyDescent="0.25">
      <c r="A159" s="285"/>
      <c r="B159" s="438"/>
      <c r="C159" s="452"/>
      <c r="D159" s="333" t="s">
        <v>618</v>
      </c>
      <c r="E159" s="334"/>
      <c r="F159" s="337" t="s">
        <v>541</v>
      </c>
      <c r="G159" s="280" t="s">
        <v>34</v>
      </c>
      <c r="H159" s="331" t="s">
        <v>78</v>
      </c>
      <c r="I159" s="331"/>
      <c r="J159" s="331"/>
      <c r="K159" s="331"/>
      <c r="L159" s="331" t="s">
        <v>78</v>
      </c>
      <c r="M159" s="326" t="s">
        <v>527</v>
      </c>
      <c r="N159" s="328" t="s">
        <v>528</v>
      </c>
      <c r="O159" s="85"/>
      <c r="P159" s="298"/>
      <c r="Q159" s="298"/>
      <c r="R159" s="87"/>
      <c r="S159" s="85"/>
      <c r="T159" s="309"/>
      <c r="U159" s="309"/>
      <c r="V159" s="127"/>
      <c r="W159" s="85"/>
      <c r="X159" s="309"/>
      <c r="Y159" s="309"/>
      <c r="Z159" s="309"/>
      <c r="AA159" s="127"/>
      <c r="AB159" s="125"/>
      <c r="AC159" s="309"/>
      <c r="AD159" s="309"/>
      <c r="AE159" s="127"/>
      <c r="AF159" s="125"/>
      <c r="AG159" s="309"/>
      <c r="AH159" s="309"/>
      <c r="AI159" s="127"/>
      <c r="AJ159" s="125"/>
      <c r="AK159" s="309"/>
      <c r="AL159" s="309"/>
      <c r="AM159" s="127"/>
      <c r="AN159" s="125"/>
      <c r="AO159" s="309"/>
      <c r="AP159" s="309" t="s">
        <v>34</v>
      </c>
      <c r="AQ159" s="127" t="s">
        <v>34</v>
      </c>
      <c r="AR159" s="85" t="s">
        <v>34</v>
      </c>
      <c r="AS159" s="309" t="s">
        <v>34</v>
      </c>
      <c r="AT159" s="309"/>
      <c r="AU159" s="127"/>
      <c r="AV159" s="125"/>
      <c r="AW159" s="309"/>
      <c r="AX159" s="309"/>
      <c r="AY159" s="127"/>
      <c r="AZ159" s="125"/>
      <c r="BA159" s="309"/>
      <c r="BB159" s="309"/>
      <c r="BC159" s="128"/>
      <c r="BD159" s="127"/>
      <c r="BE159" s="125"/>
      <c r="BF159" s="309"/>
      <c r="BG159" s="309"/>
      <c r="BH159" s="127"/>
      <c r="BI159" s="125"/>
      <c r="BJ159" s="309"/>
      <c r="BK159" s="309"/>
      <c r="BL159" s="127"/>
      <c r="BM159" s="92">
        <f>COUNTIF(O159:AA159,"P")</f>
        <v>0</v>
      </c>
      <c r="BN159" s="93">
        <f>COUNTIF(AB159:AM159,"P")</f>
        <v>0</v>
      </c>
      <c r="BO159" s="93">
        <f>COUNTIF(AN159:AY159,"P")</f>
        <v>4</v>
      </c>
      <c r="BP159" s="93">
        <f>COUNTIF(AZ159:BL159,"P")</f>
        <v>0</v>
      </c>
      <c r="BQ159" s="93">
        <f>SUM(BM159:BP159)</f>
        <v>4</v>
      </c>
      <c r="BR159" s="325" t="e">
        <f>+SUM(BM160)/(BM159)</f>
        <v>#DIV/0!</v>
      </c>
      <c r="BS159" s="325" t="e">
        <f>+SUM(BN160)/(BN159)</f>
        <v>#DIV/0!</v>
      </c>
      <c r="BT159" s="325">
        <f>+SUM(BO160)/(BO159)</f>
        <v>0</v>
      </c>
      <c r="BU159" s="325" t="e">
        <f>+SUM(BP160)/(BP159)</f>
        <v>#DIV/0!</v>
      </c>
      <c r="BV159" s="325">
        <f>+SUM(BQ160)/(BQ159)</f>
        <v>0</v>
      </c>
      <c r="BW159" s="56"/>
    </row>
    <row r="160" spans="1:75" s="73" customFormat="1" ht="30.75" hidden="1" customHeight="1" outlineLevel="1" x14ac:dyDescent="0.25">
      <c r="A160" s="285"/>
      <c r="B160" s="438"/>
      <c r="C160" s="452"/>
      <c r="D160" s="335"/>
      <c r="E160" s="336"/>
      <c r="F160" s="338"/>
      <c r="G160" s="277" t="s">
        <v>35</v>
      </c>
      <c r="H160" s="332"/>
      <c r="I160" s="332"/>
      <c r="J160" s="332"/>
      <c r="K160" s="332"/>
      <c r="L160" s="332"/>
      <c r="M160" s="327"/>
      <c r="N160" s="328"/>
      <c r="O160" s="94"/>
      <c r="P160" s="95"/>
      <c r="Q160" s="95"/>
      <c r="R160" s="96"/>
      <c r="S160" s="94"/>
      <c r="T160" s="97"/>
      <c r="U160" s="97"/>
      <c r="V160" s="98"/>
      <c r="W160" s="94"/>
      <c r="X160" s="97"/>
      <c r="Y160" s="97"/>
      <c r="Z160" s="97"/>
      <c r="AA160" s="98"/>
      <c r="AB160" s="103"/>
      <c r="AC160" s="97"/>
      <c r="AD160" s="97"/>
      <c r="AE160" s="98"/>
      <c r="AF160" s="103"/>
      <c r="AG160" s="97"/>
      <c r="AH160" s="97"/>
      <c r="AI160" s="98"/>
      <c r="AJ160" s="103"/>
      <c r="AK160" s="97"/>
      <c r="AL160" s="97"/>
      <c r="AM160" s="98"/>
      <c r="AN160" s="103"/>
      <c r="AO160" s="97"/>
      <c r="AP160" s="97"/>
      <c r="AQ160" s="98"/>
      <c r="AR160" s="103"/>
      <c r="AS160" s="97"/>
      <c r="AT160" s="97"/>
      <c r="AU160" s="98"/>
      <c r="AV160" s="103"/>
      <c r="AW160" s="97"/>
      <c r="AX160" s="97"/>
      <c r="AY160" s="98"/>
      <c r="AZ160" s="103"/>
      <c r="BA160" s="97"/>
      <c r="BB160" s="97"/>
      <c r="BC160" s="104"/>
      <c r="BD160" s="98"/>
      <c r="BE160" s="103"/>
      <c r="BF160" s="97"/>
      <c r="BG160" s="97"/>
      <c r="BH160" s="98"/>
      <c r="BI160" s="103"/>
      <c r="BJ160" s="97"/>
      <c r="BK160" s="97"/>
      <c r="BL160" s="98"/>
      <c r="BM160" s="106">
        <f>COUNTIF(O160:AA160,"E")</f>
        <v>0</v>
      </c>
      <c r="BN160" s="107">
        <f>COUNTIF(AB160:AM160,"E")</f>
        <v>0</v>
      </c>
      <c r="BO160" s="107">
        <f>COUNTIF(AN160:AY160,"E")</f>
        <v>0</v>
      </c>
      <c r="BP160" s="107">
        <f>COUNTIF(AZ160:BL160,"E")</f>
        <v>0</v>
      </c>
      <c r="BQ160" s="108">
        <f>SUM(BM160:BP160)</f>
        <v>0</v>
      </c>
      <c r="BR160" s="325"/>
      <c r="BS160" s="325"/>
      <c r="BT160" s="325"/>
      <c r="BU160" s="325"/>
      <c r="BV160" s="325"/>
      <c r="BW160" s="56"/>
    </row>
    <row r="161" spans="1:75" s="73" customFormat="1" ht="30.75" hidden="1" customHeight="1" outlineLevel="1" x14ac:dyDescent="0.25">
      <c r="A161" s="285"/>
      <c r="B161" s="438"/>
      <c r="C161" s="452"/>
      <c r="D161" s="333" t="s">
        <v>619</v>
      </c>
      <c r="E161" s="334"/>
      <c r="F161" s="337" t="s">
        <v>564</v>
      </c>
      <c r="G161" s="280" t="s">
        <v>34</v>
      </c>
      <c r="H161" s="331" t="s">
        <v>78</v>
      </c>
      <c r="I161" s="331"/>
      <c r="J161" s="331"/>
      <c r="K161" s="331"/>
      <c r="L161" s="331" t="s">
        <v>78</v>
      </c>
      <c r="M161" s="326" t="s">
        <v>527</v>
      </c>
      <c r="N161" s="328" t="s">
        <v>528</v>
      </c>
      <c r="O161" s="85"/>
      <c r="P161" s="298"/>
      <c r="Q161" s="298"/>
      <c r="R161" s="87" t="s">
        <v>34</v>
      </c>
      <c r="S161" s="85"/>
      <c r="T161" s="309"/>
      <c r="U161" s="309"/>
      <c r="V161" s="127"/>
      <c r="W161" s="85"/>
      <c r="X161" s="309"/>
      <c r="Y161" s="309"/>
      <c r="Z161" s="309"/>
      <c r="AA161" s="127"/>
      <c r="AB161" s="125"/>
      <c r="AC161" s="309"/>
      <c r="AD161" s="309"/>
      <c r="AE161" s="127"/>
      <c r="AF161" s="125"/>
      <c r="AG161" s="309"/>
      <c r="AH161" s="309"/>
      <c r="AI161" s="127" t="s">
        <v>34</v>
      </c>
      <c r="AJ161" s="125"/>
      <c r="AK161" s="309"/>
      <c r="AL161" s="309"/>
      <c r="AM161" s="127"/>
      <c r="AN161" s="125"/>
      <c r="AO161" s="309"/>
      <c r="AP161" s="309"/>
      <c r="AQ161" s="127"/>
      <c r="AR161" s="85"/>
      <c r="AS161" s="309"/>
      <c r="AT161" s="309"/>
      <c r="AU161" s="127"/>
      <c r="AV161" s="125"/>
      <c r="AW161" s="309"/>
      <c r="AX161" s="309"/>
      <c r="AY161" s="127" t="s">
        <v>34</v>
      </c>
      <c r="AZ161" s="125"/>
      <c r="BA161" s="309"/>
      <c r="BB161" s="309"/>
      <c r="BC161" s="128"/>
      <c r="BD161" s="127"/>
      <c r="BE161" s="125"/>
      <c r="BF161" s="309"/>
      <c r="BG161" s="309"/>
      <c r="BH161" s="127"/>
      <c r="BI161" s="125"/>
      <c r="BJ161" s="309"/>
      <c r="BK161" s="309"/>
      <c r="BL161" s="127" t="s">
        <v>34</v>
      </c>
      <c r="BM161" s="92">
        <f>COUNTIF(O161:AA161,"P")</f>
        <v>1</v>
      </c>
      <c r="BN161" s="93">
        <f>COUNTIF(AB161:AM161,"P")</f>
        <v>1</v>
      </c>
      <c r="BO161" s="93">
        <f>COUNTIF(AN161:AY161,"P")</f>
        <v>1</v>
      </c>
      <c r="BP161" s="93">
        <f>COUNTIF(AZ161:BL161,"P")</f>
        <v>1</v>
      </c>
      <c r="BQ161" s="93">
        <f t="shared" ref="BQ161:BQ180" si="60">SUM(BM161:BP161)</f>
        <v>4</v>
      </c>
      <c r="BR161" s="325">
        <f>+SUM(BM162)/(BM161)</f>
        <v>0</v>
      </c>
      <c r="BS161" s="325">
        <f>+SUM(BN162)/(BN161)</f>
        <v>0</v>
      </c>
      <c r="BT161" s="325">
        <f>+SUM(BO162)/(BO161)</f>
        <v>0</v>
      </c>
      <c r="BU161" s="325">
        <f>+SUM(BP162)/(BP161)</f>
        <v>0</v>
      </c>
      <c r="BV161" s="325">
        <f>+SUM(BQ162)/(BQ161)</f>
        <v>0</v>
      </c>
      <c r="BW161" s="56"/>
    </row>
    <row r="162" spans="1:75" s="73" customFormat="1" ht="30.75" hidden="1" customHeight="1" outlineLevel="1" x14ac:dyDescent="0.25">
      <c r="A162" s="285"/>
      <c r="B162" s="438"/>
      <c r="C162" s="452"/>
      <c r="D162" s="335"/>
      <c r="E162" s="336"/>
      <c r="F162" s="338"/>
      <c r="G162" s="277" t="s">
        <v>35</v>
      </c>
      <c r="H162" s="332"/>
      <c r="I162" s="332"/>
      <c r="J162" s="332"/>
      <c r="K162" s="332"/>
      <c r="L162" s="332"/>
      <c r="M162" s="327"/>
      <c r="N162" s="328"/>
      <c r="O162" s="94"/>
      <c r="P162" s="95"/>
      <c r="Q162" s="95"/>
      <c r="R162" s="96"/>
      <c r="S162" s="94"/>
      <c r="T162" s="97"/>
      <c r="U162" s="97"/>
      <c r="V162" s="98"/>
      <c r="W162" s="94"/>
      <c r="X162" s="97"/>
      <c r="Y162" s="97"/>
      <c r="Z162" s="97"/>
      <c r="AA162" s="98"/>
      <c r="AB162" s="103"/>
      <c r="AC162" s="97"/>
      <c r="AD162" s="97"/>
      <c r="AE162" s="98"/>
      <c r="AF162" s="103"/>
      <c r="AG162" s="97"/>
      <c r="AH162" s="97"/>
      <c r="AI162" s="98"/>
      <c r="AJ162" s="103"/>
      <c r="AK162" s="97"/>
      <c r="AL162" s="97"/>
      <c r="AM162" s="98"/>
      <c r="AN162" s="103"/>
      <c r="AO162" s="97"/>
      <c r="AP162" s="97"/>
      <c r="AQ162" s="98"/>
      <c r="AR162" s="103"/>
      <c r="AS162" s="97"/>
      <c r="AT162" s="97"/>
      <c r="AU162" s="98"/>
      <c r="AV162" s="103"/>
      <c r="AW162" s="97"/>
      <c r="AX162" s="97"/>
      <c r="AY162" s="98"/>
      <c r="AZ162" s="103"/>
      <c r="BA162" s="97"/>
      <c r="BB162" s="97"/>
      <c r="BC162" s="104"/>
      <c r="BD162" s="98"/>
      <c r="BE162" s="103"/>
      <c r="BF162" s="97"/>
      <c r="BG162" s="97"/>
      <c r="BH162" s="98"/>
      <c r="BI162" s="103"/>
      <c r="BJ162" s="97"/>
      <c r="BK162" s="97"/>
      <c r="BL162" s="98"/>
      <c r="BM162" s="106">
        <f>COUNTIF(O162:AA162,"E")</f>
        <v>0</v>
      </c>
      <c r="BN162" s="107">
        <f>COUNTIF(AB162:AM162,"E")</f>
        <v>0</v>
      </c>
      <c r="BO162" s="107">
        <f>COUNTIF(AN162:AY162,"E")</f>
        <v>0</v>
      </c>
      <c r="BP162" s="107">
        <f>COUNTIF(AZ162:BL162,"E")</f>
        <v>0</v>
      </c>
      <c r="BQ162" s="108">
        <f t="shared" si="60"/>
        <v>0</v>
      </c>
      <c r="BR162" s="325"/>
      <c r="BS162" s="325"/>
      <c r="BT162" s="325"/>
      <c r="BU162" s="325"/>
      <c r="BV162" s="325"/>
      <c r="BW162" s="56"/>
    </row>
    <row r="163" spans="1:75" s="73" customFormat="1" ht="30.75" hidden="1" customHeight="1" outlineLevel="1" x14ac:dyDescent="0.25">
      <c r="A163" s="285"/>
      <c r="B163" s="438"/>
      <c r="C163" s="452"/>
      <c r="D163" s="333" t="s">
        <v>620</v>
      </c>
      <c r="E163" s="334"/>
      <c r="F163" s="337" t="s">
        <v>542</v>
      </c>
      <c r="G163" s="280" t="s">
        <v>34</v>
      </c>
      <c r="H163" s="331" t="s">
        <v>78</v>
      </c>
      <c r="I163" s="331"/>
      <c r="J163" s="331" t="s">
        <v>78</v>
      </c>
      <c r="K163" s="331" t="s">
        <v>78</v>
      </c>
      <c r="L163" s="331" t="s">
        <v>78</v>
      </c>
      <c r="M163" s="326" t="s">
        <v>527</v>
      </c>
      <c r="N163" s="328" t="s">
        <v>528</v>
      </c>
      <c r="O163" s="85"/>
      <c r="P163" s="298"/>
      <c r="Q163" s="298"/>
      <c r="R163" s="87" t="s">
        <v>34</v>
      </c>
      <c r="S163" s="85"/>
      <c r="T163" s="309"/>
      <c r="U163" s="309"/>
      <c r="V163" s="127"/>
      <c r="W163" s="85"/>
      <c r="X163" s="309"/>
      <c r="Y163" s="309"/>
      <c r="Z163" s="309"/>
      <c r="AA163" s="127"/>
      <c r="AB163" s="125"/>
      <c r="AC163" s="309"/>
      <c r="AD163" s="309"/>
      <c r="AE163" s="127"/>
      <c r="AF163" s="125" t="s">
        <v>34</v>
      </c>
      <c r="AG163" s="309"/>
      <c r="AH163" s="309"/>
      <c r="AI163" s="127"/>
      <c r="AJ163" s="125"/>
      <c r="AK163" s="309"/>
      <c r="AL163" s="309"/>
      <c r="AM163" s="127"/>
      <c r="AN163" s="125"/>
      <c r="AO163" s="309"/>
      <c r="AP163" s="309"/>
      <c r="AQ163" s="127"/>
      <c r="AR163" s="85"/>
      <c r="AS163" s="309"/>
      <c r="AT163" s="309"/>
      <c r="AU163" s="127"/>
      <c r="AV163" s="125" t="s">
        <v>34</v>
      </c>
      <c r="AW163" s="309"/>
      <c r="AX163" s="309"/>
      <c r="AY163" s="127"/>
      <c r="AZ163" s="125"/>
      <c r="BA163" s="309"/>
      <c r="BB163" s="309"/>
      <c r="BC163" s="128"/>
      <c r="BD163" s="127"/>
      <c r="BE163" s="125"/>
      <c r="BF163" s="309"/>
      <c r="BG163" s="309"/>
      <c r="BH163" s="127"/>
      <c r="BI163" s="125" t="s">
        <v>34</v>
      </c>
      <c r="BJ163" s="309"/>
      <c r="BK163" s="309"/>
      <c r="BL163" s="127"/>
      <c r="BM163" s="92">
        <f>COUNTIF(O163:AA163,"P")</f>
        <v>1</v>
      </c>
      <c r="BN163" s="93">
        <f>COUNTIF(AB163:AM163,"P")</f>
        <v>1</v>
      </c>
      <c r="BO163" s="93">
        <f>COUNTIF(AN163:AY163,"P")</f>
        <v>1</v>
      </c>
      <c r="BP163" s="93">
        <f>COUNTIF(AZ163:BL163,"P")</f>
        <v>1</v>
      </c>
      <c r="BQ163" s="93">
        <f t="shared" si="60"/>
        <v>4</v>
      </c>
      <c r="BR163" s="325">
        <f>+SUM(BM164)/(BM163)</f>
        <v>0</v>
      </c>
      <c r="BS163" s="325">
        <f>+SUM(BN164)/(BN163)</f>
        <v>0</v>
      </c>
      <c r="BT163" s="325">
        <f>+SUM(BO164)/(BO163)</f>
        <v>0</v>
      </c>
      <c r="BU163" s="325">
        <f>+SUM(BP164)/(BP163)</f>
        <v>0</v>
      </c>
      <c r="BV163" s="325">
        <f>+SUM(BQ164)/(BQ163)</f>
        <v>0</v>
      </c>
      <c r="BW163" s="56"/>
    </row>
    <row r="164" spans="1:75" s="73" customFormat="1" ht="30.75" hidden="1" customHeight="1" outlineLevel="1" x14ac:dyDescent="0.25">
      <c r="A164" s="285"/>
      <c r="B164" s="438"/>
      <c r="C164" s="452"/>
      <c r="D164" s="335"/>
      <c r="E164" s="336"/>
      <c r="F164" s="338"/>
      <c r="G164" s="277" t="s">
        <v>35</v>
      </c>
      <c r="H164" s="332"/>
      <c r="I164" s="332"/>
      <c r="J164" s="332"/>
      <c r="K164" s="332"/>
      <c r="L164" s="332"/>
      <c r="M164" s="327"/>
      <c r="N164" s="328"/>
      <c r="O164" s="94"/>
      <c r="P164" s="95"/>
      <c r="Q164" s="95"/>
      <c r="R164" s="96"/>
      <c r="S164" s="94"/>
      <c r="T164" s="97"/>
      <c r="U164" s="97"/>
      <c r="V164" s="98"/>
      <c r="W164" s="94"/>
      <c r="X164" s="97"/>
      <c r="Y164" s="97"/>
      <c r="Z164" s="97"/>
      <c r="AA164" s="98"/>
      <c r="AB164" s="103"/>
      <c r="AC164" s="97"/>
      <c r="AD164" s="97"/>
      <c r="AE164" s="98"/>
      <c r="AF164" s="103"/>
      <c r="AG164" s="97"/>
      <c r="AH164" s="97"/>
      <c r="AI164" s="98"/>
      <c r="AJ164" s="103"/>
      <c r="AK164" s="97"/>
      <c r="AL164" s="97"/>
      <c r="AM164" s="98"/>
      <c r="AN164" s="103"/>
      <c r="AO164" s="97"/>
      <c r="AP164" s="97"/>
      <c r="AQ164" s="98"/>
      <c r="AR164" s="103"/>
      <c r="AS164" s="97"/>
      <c r="AT164" s="97"/>
      <c r="AU164" s="98"/>
      <c r="AV164" s="103"/>
      <c r="AW164" s="97"/>
      <c r="AX164" s="97"/>
      <c r="AY164" s="98"/>
      <c r="AZ164" s="103"/>
      <c r="BA164" s="97"/>
      <c r="BB164" s="97"/>
      <c r="BC164" s="104"/>
      <c r="BD164" s="98"/>
      <c r="BE164" s="103"/>
      <c r="BF164" s="97"/>
      <c r="BG164" s="97"/>
      <c r="BH164" s="98"/>
      <c r="BI164" s="103"/>
      <c r="BJ164" s="97"/>
      <c r="BK164" s="97"/>
      <c r="BL164" s="98"/>
      <c r="BM164" s="106">
        <f>COUNTIF(O164:AA164,"E")</f>
        <v>0</v>
      </c>
      <c r="BN164" s="107">
        <f>COUNTIF(AB164:AM164,"E")</f>
        <v>0</v>
      </c>
      <c r="BO164" s="107">
        <f>COUNTIF(AN164:AY164,"E")</f>
        <v>0</v>
      </c>
      <c r="BP164" s="107">
        <f>COUNTIF(AZ164:BL164,"E")</f>
        <v>0</v>
      </c>
      <c r="BQ164" s="108">
        <f t="shared" si="60"/>
        <v>0</v>
      </c>
      <c r="BR164" s="325"/>
      <c r="BS164" s="325"/>
      <c r="BT164" s="325"/>
      <c r="BU164" s="325"/>
      <c r="BV164" s="325"/>
      <c r="BW164" s="56"/>
    </row>
    <row r="165" spans="1:75" s="73" customFormat="1" ht="30.75" hidden="1" customHeight="1" outlineLevel="1" x14ac:dyDescent="0.25">
      <c r="A165" s="285"/>
      <c r="B165" s="438"/>
      <c r="C165" s="452"/>
      <c r="D165" s="333" t="s">
        <v>537</v>
      </c>
      <c r="E165" s="334"/>
      <c r="F165" s="337" t="s">
        <v>543</v>
      </c>
      <c r="G165" s="280" t="s">
        <v>34</v>
      </c>
      <c r="H165" s="331" t="s">
        <v>78</v>
      </c>
      <c r="I165" s="331"/>
      <c r="J165" s="331" t="s">
        <v>78</v>
      </c>
      <c r="K165" s="331" t="s">
        <v>78</v>
      </c>
      <c r="L165" s="331" t="s">
        <v>78</v>
      </c>
      <c r="M165" s="326" t="s">
        <v>527</v>
      </c>
      <c r="N165" s="328" t="s">
        <v>528</v>
      </c>
      <c r="O165" s="85"/>
      <c r="P165" s="298"/>
      <c r="Q165" s="298"/>
      <c r="R165" s="87"/>
      <c r="S165" s="85"/>
      <c r="T165" s="309" t="s">
        <v>34</v>
      </c>
      <c r="U165" s="309"/>
      <c r="V165" s="127"/>
      <c r="W165" s="85"/>
      <c r="X165" s="309"/>
      <c r="Y165" s="309"/>
      <c r="Z165" s="309"/>
      <c r="AA165" s="127"/>
      <c r="AB165" s="125"/>
      <c r="AC165" s="309"/>
      <c r="AD165" s="309"/>
      <c r="AE165" s="127"/>
      <c r="AF165" s="125"/>
      <c r="AG165" s="309" t="s">
        <v>34</v>
      </c>
      <c r="AH165" s="309"/>
      <c r="AI165" s="127"/>
      <c r="AJ165" s="125"/>
      <c r="AK165" s="309"/>
      <c r="AL165" s="309"/>
      <c r="AM165" s="127"/>
      <c r="AN165" s="125"/>
      <c r="AO165" s="309"/>
      <c r="AP165" s="309"/>
      <c r="AQ165" s="127"/>
      <c r="AR165" s="85"/>
      <c r="AS165" s="309"/>
      <c r="AT165" s="309"/>
      <c r="AU165" s="127"/>
      <c r="AV165" s="125"/>
      <c r="AW165" s="309" t="s">
        <v>34</v>
      </c>
      <c r="AX165" s="309"/>
      <c r="AY165" s="127"/>
      <c r="AZ165" s="125"/>
      <c r="BA165" s="309"/>
      <c r="BB165" s="309"/>
      <c r="BC165" s="128"/>
      <c r="BD165" s="127"/>
      <c r="BE165" s="125"/>
      <c r="BF165" s="309"/>
      <c r="BG165" s="309"/>
      <c r="BH165" s="127"/>
      <c r="BI165" s="125"/>
      <c r="BJ165" s="309" t="s">
        <v>34</v>
      </c>
      <c r="BK165" s="309"/>
      <c r="BL165" s="127"/>
      <c r="BM165" s="92">
        <f>COUNTIF(O165:AA165,"P")</f>
        <v>1</v>
      </c>
      <c r="BN165" s="93">
        <f>COUNTIF(AB165:AM165,"P")</f>
        <v>1</v>
      </c>
      <c r="BO165" s="93">
        <f>COUNTIF(AN165:AY165,"P")</f>
        <v>1</v>
      </c>
      <c r="BP165" s="93">
        <f>COUNTIF(AZ165:BL165,"P")</f>
        <v>1</v>
      </c>
      <c r="BQ165" s="93">
        <f t="shared" si="60"/>
        <v>4</v>
      </c>
      <c r="BR165" s="325">
        <f>+SUM(BM166)/(BM165)</f>
        <v>0</v>
      </c>
      <c r="BS165" s="325">
        <f>+SUM(BN166)/(BN165)</f>
        <v>0</v>
      </c>
      <c r="BT165" s="325">
        <f>+SUM(BO166)/(BO165)</f>
        <v>0</v>
      </c>
      <c r="BU165" s="325">
        <f>+SUM(BP166)/(BP165)</f>
        <v>0</v>
      </c>
      <c r="BV165" s="325">
        <f>+SUM(BQ166)/(BQ165)</f>
        <v>0</v>
      </c>
      <c r="BW165" s="56"/>
    </row>
    <row r="166" spans="1:75" s="73" customFormat="1" ht="30.75" hidden="1" customHeight="1" outlineLevel="1" x14ac:dyDescent="0.25">
      <c r="A166" s="285"/>
      <c r="B166" s="438"/>
      <c r="C166" s="452"/>
      <c r="D166" s="335"/>
      <c r="E166" s="336"/>
      <c r="F166" s="338"/>
      <c r="G166" s="277" t="s">
        <v>35</v>
      </c>
      <c r="H166" s="332"/>
      <c r="I166" s="332"/>
      <c r="J166" s="332"/>
      <c r="K166" s="332"/>
      <c r="L166" s="332"/>
      <c r="M166" s="327"/>
      <c r="N166" s="328"/>
      <c r="O166" s="94"/>
      <c r="P166" s="95"/>
      <c r="Q166" s="95"/>
      <c r="R166" s="96"/>
      <c r="S166" s="94"/>
      <c r="T166" s="97"/>
      <c r="U166" s="97"/>
      <c r="V166" s="98"/>
      <c r="W166" s="94"/>
      <c r="X166" s="97"/>
      <c r="Y166" s="97"/>
      <c r="Z166" s="97"/>
      <c r="AA166" s="98"/>
      <c r="AB166" s="103"/>
      <c r="AC166" s="97"/>
      <c r="AD166" s="97"/>
      <c r="AE166" s="98"/>
      <c r="AF166" s="103"/>
      <c r="AG166" s="97"/>
      <c r="AH166" s="97"/>
      <c r="AI166" s="98"/>
      <c r="AJ166" s="103"/>
      <c r="AK166" s="97"/>
      <c r="AL166" s="97"/>
      <c r="AM166" s="98"/>
      <c r="AN166" s="103"/>
      <c r="AO166" s="97"/>
      <c r="AP166" s="97"/>
      <c r="AQ166" s="98"/>
      <c r="AR166" s="103"/>
      <c r="AS166" s="97"/>
      <c r="AT166" s="97"/>
      <c r="AU166" s="98"/>
      <c r="AV166" s="103"/>
      <c r="AW166" s="97"/>
      <c r="AX166" s="97"/>
      <c r="AY166" s="98"/>
      <c r="AZ166" s="103"/>
      <c r="BA166" s="97"/>
      <c r="BB166" s="97"/>
      <c r="BC166" s="104"/>
      <c r="BD166" s="98"/>
      <c r="BE166" s="103"/>
      <c r="BF166" s="97"/>
      <c r="BG166" s="97"/>
      <c r="BH166" s="98"/>
      <c r="BI166" s="103"/>
      <c r="BJ166" s="97"/>
      <c r="BK166" s="97"/>
      <c r="BL166" s="98"/>
      <c r="BM166" s="106">
        <f>COUNTIF(O166:AA166,"E")</f>
        <v>0</v>
      </c>
      <c r="BN166" s="107">
        <f>COUNTIF(AB166:AM166,"E")</f>
        <v>0</v>
      </c>
      <c r="BO166" s="107">
        <f>COUNTIF(AN166:AY166,"E")</f>
        <v>0</v>
      </c>
      <c r="BP166" s="107">
        <f>COUNTIF(AZ166:BL166,"E")</f>
        <v>0</v>
      </c>
      <c r="BQ166" s="108">
        <f t="shared" si="60"/>
        <v>0</v>
      </c>
      <c r="BR166" s="325"/>
      <c r="BS166" s="325"/>
      <c r="BT166" s="325"/>
      <c r="BU166" s="325"/>
      <c r="BV166" s="325"/>
      <c r="BW166" s="56"/>
    </row>
    <row r="167" spans="1:75" s="73" customFormat="1" ht="30.75" hidden="1" customHeight="1" outlineLevel="1" x14ac:dyDescent="0.25">
      <c r="A167" s="285"/>
      <c r="B167" s="438"/>
      <c r="C167" s="452"/>
      <c r="D167" s="333" t="s">
        <v>621</v>
      </c>
      <c r="E167" s="334"/>
      <c r="F167" s="337" t="s">
        <v>544</v>
      </c>
      <c r="G167" s="280" t="s">
        <v>34</v>
      </c>
      <c r="H167" s="331" t="s">
        <v>78</v>
      </c>
      <c r="I167" s="331"/>
      <c r="J167" s="331"/>
      <c r="K167" s="331"/>
      <c r="L167" s="331" t="s">
        <v>78</v>
      </c>
      <c r="M167" s="326" t="s">
        <v>527</v>
      </c>
      <c r="N167" s="328" t="s">
        <v>528</v>
      </c>
      <c r="O167" s="85"/>
      <c r="P167" s="298"/>
      <c r="Q167" s="298"/>
      <c r="R167" s="87" t="s">
        <v>34</v>
      </c>
      <c r="S167" s="85"/>
      <c r="T167" s="309"/>
      <c r="U167" s="309"/>
      <c r="V167" s="127"/>
      <c r="W167" s="85"/>
      <c r="X167" s="309"/>
      <c r="Y167" s="309"/>
      <c r="Z167" s="309"/>
      <c r="AA167" s="127"/>
      <c r="AB167" s="125"/>
      <c r="AC167" s="309"/>
      <c r="AD167" s="309"/>
      <c r="AE167" s="127"/>
      <c r="AF167" s="125"/>
      <c r="AG167" s="309"/>
      <c r="AH167" s="309"/>
      <c r="AI167" s="127"/>
      <c r="AJ167" s="125"/>
      <c r="AK167" s="309"/>
      <c r="AL167" s="309"/>
      <c r="AM167" s="127"/>
      <c r="AN167" s="125"/>
      <c r="AO167" s="309"/>
      <c r="AP167" s="309"/>
      <c r="AQ167" s="127"/>
      <c r="AR167" s="85"/>
      <c r="AS167" s="309"/>
      <c r="AT167" s="309"/>
      <c r="AU167" s="127"/>
      <c r="AV167" s="125"/>
      <c r="AW167" s="309"/>
      <c r="AX167" s="309"/>
      <c r="AY167" s="127"/>
      <c r="AZ167" s="125"/>
      <c r="BA167" s="309"/>
      <c r="BB167" s="309"/>
      <c r="BC167" s="128"/>
      <c r="BD167" s="127"/>
      <c r="BE167" s="125"/>
      <c r="BF167" s="309"/>
      <c r="BG167" s="309"/>
      <c r="BH167" s="127"/>
      <c r="BI167" s="125"/>
      <c r="BJ167" s="309"/>
      <c r="BK167" s="309"/>
      <c r="BL167" s="127"/>
      <c r="BM167" s="92">
        <f>COUNTIF(O167:AA167,"P")</f>
        <v>1</v>
      </c>
      <c r="BN167" s="93">
        <f>COUNTIF(AB167:AM167,"P")</f>
        <v>0</v>
      </c>
      <c r="BO167" s="93">
        <f>COUNTIF(AN167:AY167,"P")</f>
        <v>0</v>
      </c>
      <c r="BP167" s="93">
        <f>COUNTIF(AZ167:BL167,"P")</f>
        <v>0</v>
      </c>
      <c r="BQ167" s="93">
        <f t="shared" si="60"/>
        <v>1</v>
      </c>
      <c r="BR167" s="325">
        <f>+SUM(BM168)/(BM167)</f>
        <v>0</v>
      </c>
      <c r="BS167" s="325" t="e">
        <f>+SUM(BN168)/(BN167)</f>
        <v>#DIV/0!</v>
      </c>
      <c r="BT167" s="325" t="e">
        <f>+SUM(BO168)/(BO167)</f>
        <v>#DIV/0!</v>
      </c>
      <c r="BU167" s="325" t="e">
        <f>+SUM(BP168)/(BP167)</f>
        <v>#DIV/0!</v>
      </c>
      <c r="BV167" s="325">
        <f>+SUM(BQ168)/(BQ167)</f>
        <v>0</v>
      </c>
      <c r="BW167" s="56"/>
    </row>
    <row r="168" spans="1:75" s="73" customFormat="1" ht="30.75" hidden="1" customHeight="1" outlineLevel="1" x14ac:dyDescent="0.25">
      <c r="A168" s="285"/>
      <c r="B168" s="438"/>
      <c r="C168" s="452"/>
      <c r="D168" s="335"/>
      <c r="E168" s="336"/>
      <c r="F168" s="338"/>
      <c r="G168" s="277" t="s">
        <v>35</v>
      </c>
      <c r="H168" s="332"/>
      <c r="I168" s="332"/>
      <c r="J168" s="332"/>
      <c r="K168" s="332"/>
      <c r="L168" s="332"/>
      <c r="M168" s="327"/>
      <c r="N168" s="328"/>
      <c r="O168" s="94"/>
      <c r="P168" s="95"/>
      <c r="Q168" s="95"/>
      <c r="R168" s="96"/>
      <c r="S168" s="94"/>
      <c r="T168" s="97"/>
      <c r="U168" s="97"/>
      <c r="V168" s="98"/>
      <c r="W168" s="94"/>
      <c r="X168" s="97"/>
      <c r="Y168" s="97"/>
      <c r="Z168" s="97"/>
      <c r="AA168" s="98"/>
      <c r="AB168" s="103"/>
      <c r="AC168" s="97"/>
      <c r="AD168" s="97"/>
      <c r="AE168" s="98"/>
      <c r="AF168" s="103"/>
      <c r="AG168" s="97"/>
      <c r="AH168" s="97"/>
      <c r="AI168" s="98"/>
      <c r="AJ168" s="103"/>
      <c r="AK168" s="97"/>
      <c r="AL168" s="97"/>
      <c r="AM168" s="98"/>
      <c r="AN168" s="103"/>
      <c r="AO168" s="97"/>
      <c r="AP168" s="97"/>
      <c r="AQ168" s="98"/>
      <c r="AR168" s="103"/>
      <c r="AS168" s="97"/>
      <c r="AT168" s="97"/>
      <c r="AU168" s="98"/>
      <c r="AV168" s="103"/>
      <c r="AW168" s="97"/>
      <c r="AX168" s="97"/>
      <c r="AY168" s="98"/>
      <c r="AZ168" s="103"/>
      <c r="BA168" s="97"/>
      <c r="BB168" s="97"/>
      <c r="BC168" s="104"/>
      <c r="BD168" s="98"/>
      <c r="BE168" s="103"/>
      <c r="BF168" s="97"/>
      <c r="BG168" s="97"/>
      <c r="BH168" s="98"/>
      <c r="BI168" s="103"/>
      <c r="BJ168" s="97"/>
      <c r="BK168" s="97"/>
      <c r="BL168" s="98"/>
      <c r="BM168" s="106">
        <f>COUNTIF(O168:AA168,"E")</f>
        <v>0</v>
      </c>
      <c r="BN168" s="107">
        <f>COUNTIF(AB168:AM168,"E")</f>
        <v>0</v>
      </c>
      <c r="BO168" s="107">
        <f>COUNTIF(AN168:AY168,"E")</f>
        <v>0</v>
      </c>
      <c r="BP168" s="107">
        <f>COUNTIF(AZ168:BL168,"E")</f>
        <v>0</v>
      </c>
      <c r="BQ168" s="108">
        <f t="shared" si="60"/>
        <v>0</v>
      </c>
      <c r="BR168" s="325"/>
      <c r="BS168" s="325"/>
      <c r="BT168" s="325"/>
      <c r="BU168" s="325"/>
      <c r="BV168" s="325"/>
      <c r="BW168" s="56"/>
    </row>
    <row r="169" spans="1:75" s="73" customFormat="1" ht="30.75" hidden="1" customHeight="1" outlineLevel="1" x14ac:dyDescent="0.25">
      <c r="A169" s="285"/>
      <c r="B169" s="438"/>
      <c r="C169" s="452"/>
      <c r="D169" s="333" t="s">
        <v>622</v>
      </c>
      <c r="E169" s="334"/>
      <c r="F169" s="337" t="s">
        <v>565</v>
      </c>
      <c r="G169" s="280" t="s">
        <v>34</v>
      </c>
      <c r="H169" s="331" t="s">
        <v>78</v>
      </c>
      <c r="I169" s="331"/>
      <c r="J169" s="331"/>
      <c r="K169" s="331"/>
      <c r="L169" s="331" t="s">
        <v>78</v>
      </c>
      <c r="M169" s="326" t="s">
        <v>527</v>
      </c>
      <c r="N169" s="328" t="s">
        <v>528</v>
      </c>
      <c r="O169" s="85"/>
      <c r="P169" s="298"/>
      <c r="Q169" s="298"/>
      <c r="R169" s="87" t="s">
        <v>34</v>
      </c>
      <c r="S169" s="85"/>
      <c r="T169" s="309"/>
      <c r="U169" s="309"/>
      <c r="V169" s="127"/>
      <c r="W169" s="85"/>
      <c r="X169" s="309"/>
      <c r="Y169" s="309"/>
      <c r="Z169" s="309"/>
      <c r="AA169" s="127"/>
      <c r="AB169" s="125"/>
      <c r="AC169" s="309"/>
      <c r="AD169" s="309"/>
      <c r="AE169" s="127"/>
      <c r="AF169" s="125"/>
      <c r="AG169" s="309"/>
      <c r="AH169" s="309"/>
      <c r="AI169" s="127" t="s">
        <v>34</v>
      </c>
      <c r="AJ169" s="125"/>
      <c r="AK169" s="309"/>
      <c r="AL169" s="309"/>
      <c r="AM169" s="127"/>
      <c r="AN169" s="125"/>
      <c r="AO169" s="309"/>
      <c r="AP169" s="309"/>
      <c r="AQ169" s="127"/>
      <c r="AR169" s="85"/>
      <c r="AS169" s="309"/>
      <c r="AT169" s="309"/>
      <c r="AU169" s="127"/>
      <c r="AV169" s="125"/>
      <c r="AW169" s="309"/>
      <c r="AX169" s="309"/>
      <c r="AY169" s="127"/>
      <c r="AZ169" s="125"/>
      <c r="BA169" s="309"/>
      <c r="BB169" s="309"/>
      <c r="BC169" s="128"/>
      <c r="BD169" s="127"/>
      <c r="BE169" s="125"/>
      <c r="BF169" s="309"/>
      <c r="BG169" s="309"/>
      <c r="BH169" s="127"/>
      <c r="BI169" s="125"/>
      <c r="BJ169" s="309"/>
      <c r="BK169" s="309"/>
      <c r="BL169" s="127"/>
      <c r="BM169" s="92">
        <f>COUNTIF(O169:AA169,"P")</f>
        <v>1</v>
      </c>
      <c r="BN169" s="93">
        <f>COUNTIF(AB169:AM169,"P")</f>
        <v>1</v>
      </c>
      <c r="BO169" s="93">
        <f>COUNTIF(AN169:AY169,"P")</f>
        <v>0</v>
      </c>
      <c r="BP169" s="93">
        <f>COUNTIF(AZ169:BL169,"P")</f>
        <v>0</v>
      </c>
      <c r="BQ169" s="93">
        <f t="shared" si="60"/>
        <v>2</v>
      </c>
      <c r="BR169" s="325">
        <f>+SUM(BM170)/(BM169)</f>
        <v>0</v>
      </c>
      <c r="BS169" s="325">
        <f>+SUM(BN170)/(BN169)</f>
        <v>0</v>
      </c>
      <c r="BT169" s="325" t="e">
        <f>+SUM(BO170)/(BO169)</f>
        <v>#DIV/0!</v>
      </c>
      <c r="BU169" s="325" t="e">
        <f>+SUM(BP170)/(BP169)</f>
        <v>#DIV/0!</v>
      </c>
      <c r="BV169" s="325">
        <f>+SUM(BQ170)/(BQ169)</f>
        <v>0</v>
      </c>
      <c r="BW169" s="56"/>
    </row>
    <row r="170" spans="1:75" s="73" customFormat="1" ht="30.75" hidden="1" customHeight="1" outlineLevel="1" x14ac:dyDescent="0.25">
      <c r="A170" s="285"/>
      <c r="B170" s="438"/>
      <c r="C170" s="452"/>
      <c r="D170" s="335"/>
      <c r="E170" s="336"/>
      <c r="F170" s="338"/>
      <c r="G170" s="277" t="s">
        <v>35</v>
      </c>
      <c r="H170" s="332"/>
      <c r="I170" s="332"/>
      <c r="J170" s="332"/>
      <c r="K170" s="332"/>
      <c r="L170" s="332"/>
      <c r="M170" s="327"/>
      <c r="N170" s="328"/>
      <c r="O170" s="94"/>
      <c r="P170" s="95"/>
      <c r="Q170" s="95"/>
      <c r="R170" s="96"/>
      <c r="S170" s="94"/>
      <c r="T170" s="97"/>
      <c r="U170" s="97"/>
      <c r="V170" s="98"/>
      <c r="W170" s="94"/>
      <c r="X170" s="97"/>
      <c r="Y170" s="97"/>
      <c r="Z170" s="97"/>
      <c r="AA170" s="98"/>
      <c r="AB170" s="103"/>
      <c r="AC170" s="97"/>
      <c r="AD170" s="97"/>
      <c r="AE170" s="98"/>
      <c r="AF170" s="103"/>
      <c r="AG170" s="97"/>
      <c r="AH170" s="97"/>
      <c r="AI170" s="98"/>
      <c r="AJ170" s="103"/>
      <c r="AK170" s="97"/>
      <c r="AL170" s="97"/>
      <c r="AM170" s="98"/>
      <c r="AN170" s="103"/>
      <c r="AO170" s="97"/>
      <c r="AP170" s="97"/>
      <c r="AQ170" s="98"/>
      <c r="AR170" s="103"/>
      <c r="AS170" s="97"/>
      <c r="AT170" s="97"/>
      <c r="AU170" s="98"/>
      <c r="AV170" s="103"/>
      <c r="AW170" s="97"/>
      <c r="AX170" s="97"/>
      <c r="AY170" s="98"/>
      <c r="AZ170" s="103"/>
      <c r="BA170" s="97"/>
      <c r="BB170" s="97"/>
      <c r="BC170" s="104"/>
      <c r="BD170" s="98"/>
      <c r="BE170" s="103"/>
      <c r="BF170" s="97"/>
      <c r="BG170" s="97"/>
      <c r="BH170" s="98"/>
      <c r="BI170" s="103"/>
      <c r="BJ170" s="97"/>
      <c r="BK170" s="97"/>
      <c r="BL170" s="98"/>
      <c r="BM170" s="106">
        <f>COUNTIF(O170:AA170,"E")</f>
        <v>0</v>
      </c>
      <c r="BN170" s="107">
        <f>COUNTIF(AB170:AM170,"E")</f>
        <v>0</v>
      </c>
      <c r="BO170" s="107">
        <f>COUNTIF(AN170:AY170,"E")</f>
        <v>0</v>
      </c>
      <c r="BP170" s="107">
        <f>COUNTIF(AZ170:BL170,"E")</f>
        <v>0</v>
      </c>
      <c r="BQ170" s="108">
        <f t="shared" si="60"/>
        <v>0</v>
      </c>
      <c r="BR170" s="325"/>
      <c r="BS170" s="325"/>
      <c r="BT170" s="325"/>
      <c r="BU170" s="325"/>
      <c r="BV170" s="325"/>
      <c r="BW170" s="56"/>
    </row>
    <row r="171" spans="1:75" s="73" customFormat="1" ht="41.25" hidden="1" customHeight="1" outlineLevel="1" x14ac:dyDescent="0.25">
      <c r="A171" s="285"/>
      <c r="B171" s="438"/>
      <c r="C171" s="452"/>
      <c r="D171" s="340" t="s">
        <v>623</v>
      </c>
      <c r="E171" s="341"/>
      <c r="F171" s="337" t="s">
        <v>568</v>
      </c>
      <c r="G171" s="280" t="s">
        <v>34</v>
      </c>
      <c r="H171" s="331" t="s">
        <v>78</v>
      </c>
      <c r="I171" s="331"/>
      <c r="J171" s="331" t="s">
        <v>78</v>
      </c>
      <c r="K171" s="331" t="s">
        <v>78</v>
      </c>
      <c r="L171" s="331" t="s">
        <v>78</v>
      </c>
      <c r="M171" s="326" t="s">
        <v>527</v>
      </c>
      <c r="N171" s="328" t="s">
        <v>528</v>
      </c>
      <c r="O171" s="85"/>
      <c r="P171" s="298"/>
      <c r="Q171" s="298"/>
      <c r="R171" s="87"/>
      <c r="S171" s="85" t="s">
        <v>34</v>
      </c>
      <c r="T171" s="309"/>
      <c r="U171" s="309"/>
      <c r="V171" s="127"/>
      <c r="W171" s="85"/>
      <c r="X171" s="309"/>
      <c r="Y171" s="309"/>
      <c r="Z171" s="309"/>
      <c r="AA171" s="127"/>
      <c r="AB171" s="125"/>
      <c r="AC171" s="309"/>
      <c r="AD171" s="309"/>
      <c r="AE171" s="127"/>
      <c r="AF171" s="125" t="s">
        <v>34</v>
      </c>
      <c r="AG171" s="309"/>
      <c r="AH171" s="309"/>
      <c r="AI171" s="127"/>
      <c r="AJ171" s="125"/>
      <c r="AK171" s="309"/>
      <c r="AL171" s="309"/>
      <c r="AM171" s="127"/>
      <c r="AN171" s="125"/>
      <c r="AO171" s="309"/>
      <c r="AP171" s="309"/>
      <c r="AQ171" s="127"/>
      <c r="AR171" s="85"/>
      <c r="AS171" s="309"/>
      <c r="AT171" s="309"/>
      <c r="AU171" s="127"/>
      <c r="AV171" s="125" t="s">
        <v>34</v>
      </c>
      <c r="AW171" s="309"/>
      <c r="AX171" s="309"/>
      <c r="AY171" s="127"/>
      <c r="AZ171" s="125"/>
      <c r="BA171" s="309"/>
      <c r="BB171" s="309"/>
      <c r="BC171" s="128"/>
      <c r="BD171" s="127"/>
      <c r="BE171" s="125"/>
      <c r="BF171" s="309"/>
      <c r="BG171" s="309"/>
      <c r="BH171" s="127"/>
      <c r="BI171" s="125" t="s">
        <v>34</v>
      </c>
      <c r="BJ171" s="309"/>
      <c r="BK171" s="309"/>
      <c r="BL171" s="127"/>
      <c r="BM171" s="92">
        <f>COUNTIF(O171:AA171,"P")</f>
        <v>1</v>
      </c>
      <c r="BN171" s="93">
        <f>COUNTIF(AB171:AM171,"P")</f>
        <v>1</v>
      </c>
      <c r="BO171" s="93">
        <f>COUNTIF(AN171:AY171,"P")</f>
        <v>1</v>
      </c>
      <c r="BP171" s="93">
        <f>COUNTIF(AZ171:BL171,"P")</f>
        <v>1</v>
      </c>
      <c r="BQ171" s="93">
        <f t="shared" si="60"/>
        <v>4</v>
      </c>
      <c r="BR171" s="325">
        <f>+SUM(BM172)/(BM171)</f>
        <v>0</v>
      </c>
      <c r="BS171" s="325">
        <f>+SUM(BN172)/(BN171)</f>
        <v>0</v>
      </c>
      <c r="BT171" s="325">
        <f>+SUM(BO172)/(BO171)</f>
        <v>0</v>
      </c>
      <c r="BU171" s="325">
        <f>+SUM(BP172)/(BP171)</f>
        <v>0</v>
      </c>
      <c r="BV171" s="325">
        <f>+SUM(BQ172)/(BQ171)</f>
        <v>0</v>
      </c>
      <c r="BW171" s="56"/>
    </row>
    <row r="172" spans="1:75" s="73" customFormat="1" ht="26.25" hidden="1" customHeight="1" outlineLevel="1" x14ac:dyDescent="0.25">
      <c r="A172" s="285"/>
      <c r="B172" s="438"/>
      <c r="C172" s="452"/>
      <c r="D172" s="342"/>
      <c r="E172" s="343"/>
      <c r="F172" s="338"/>
      <c r="G172" s="277" t="s">
        <v>35</v>
      </c>
      <c r="H172" s="332"/>
      <c r="I172" s="332"/>
      <c r="J172" s="332"/>
      <c r="K172" s="332"/>
      <c r="L172" s="332"/>
      <c r="M172" s="327"/>
      <c r="N172" s="328"/>
      <c r="O172" s="94"/>
      <c r="P172" s="95"/>
      <c r="Q172" s="95"/>
      <c r="R172" s="96"/>
      <c r="S172" s="94"/>
      <c r="T172" s="97"/>
      <c r="U172" s="97"/>
      <c r="V172" s="98"/>
      <c r="W172" s="94"/>
      <c r="X172" s="97"/>
      <c r="Y172" s="97"/>
      <c r="Z172" s="97"/>
      <c r="AA172" s="98"/>
      <c r="AB172" s="103"/>
      <c r="AC172" s="97"/>
      <c r="AD172" s="97"/>
      <c r="AE172" s="98"/>
      <c r="AF172" s="103"/>
      <c r="AG172" s="97"/>
      <c r="AH172" s="97"/>
      <c r="AI172" s="98"/>
      <c r="AJ172" s="103"/>
      <c r="AK172" s="97"/>
      <c r="AL172" s="97"/>
      <c r="AM172" s="98"/>
      <c r="AN172" s="103"/>
      <c r="AO172" s="97"/>
      <c r="AP172" s="97"/>
      <c r="AQ172" s="98"/>
      <c r="AR172" s="103"/>
      <c r="AS172" s="97"/>
      <c r="AT172" s="97"/>
      <c r="AU172" s="98"/>
      <c r="AV172" s="103"/>
      <c r="AW172" s="97"/>
      <c r="AX172" s="97"/>
      <c r="AY172" s="98"/>
      <c r="AZ172" s="103"/>
      <c r="BA172" s="97"/>
      <c r="BB172" s="97"/>
      <c r="BC172" s="104"/>
      <c r="BD172" s="98"/>
      <c r="BE172" s="103"/>
      <c r="BF172" s="97"/>
      <c r="BG172" s="97"/>
      <c r="BH172" s="98"/>
      <c r="BI172" s="103"/>
      <c r="BJ172" s="97"/>
      <c r="BK172" s="97"/>
      <c r="BL172" s="98"/>
      <c r="BM172" s="106">
        <f>COUNTIF(O172:AA172,"E")</f>
        <v>0</v>
      </c>
      <c r="BN172" s="107">
        <f>COUNTIF(AB172:AM172,"E")</f>
        <v>0</v>
      </c>
      <c r="BO172" s="107">
        <f>COUNTIF(AN172:AY172,"E")</f>
        <v>0</v>
      </c>
      <c r="BP172" s="107">
        <f>COUNTIF(AZ172:BL172,"E")</f>
        <v>0</v>
      </c>
      <c r="BQ172" s="108">
        <f t="shared" si="60"/>
        <v>0</v>
      </c>
      <c r="BR172" s="325"/>
      <c r="BS172" s="325"/>
      <c r="BT172" s="325"/>
      <c r="BU172" s="325"/>
      <c r="BV172" s="325"/>
      <c r="BW172" s="56"/>
    </row>
    <row r="173" spans="1:75" s="73" customFormat="1" ht="30.75" hidden="1" customHeight="1" outlineLevel="1" x14ac:dyDescent="0.25">
      <c r="A173" s="285"/>
      <c r="B173" s="438"/>
      <c r="C173" s="452"/>
      <c r="D173" s="339" t="s">
        <v>624</v>
      </c>
      <c r="E173" s="334"/>
      <c r="F173" s="337" t="s">
        <v>566</v>
      </c>
      <c r="G173" s="280" t="s">
        <v>34</v>
      </c>
      <c r="H173" s="331" t="s">
        <v>78</v>
      </c>
      <c r="I173" s="331" t="s">
        <v>78</v>
      </c>
      <c r="J173" s="331"/>
      <c r="K173" s="331" t="s">
        <v>78</v>
      </c>
      <c r="L173" s="331" t="s">
        <v>78</v>
      </c>
      <c r="M173" s="326" t="s">
        <v>527</v>
      </c>
      <c r="N173" s="328" t="s">
        <v>528</v>
      </c>
      <c r="O173" s="85"/>
      <c r="P173" s="298"/>
      <c r="Q173" s="298"/>
      <c r="R173" s="87" t="s">
        <v>34</v>
      </c>
      <c r="S173" s="85"/>
      <c r="T173" s="309"/>
      <c r="U173" s="309"/>
      <c r="V173" s="127"/>
      <c r="W173" s="85"/>
      <c r="X173" s="309"/>
      <c r="Y173" s="309"/>
      <c r="Z173" s="309"/>
      <c r="AA173" s="127"/>
      <c r="AB173" s="125"/>
      <c r="AC173" s="309"/>
      <c r="AD173" s="309"/>
      <c r="AE173" s="127"/>
      <c r="AF173" s="125"/>
      <c r="AG173" s="309"/>
      <c r="AH173" s="309"/>
      <c r="AI173" s="127" t="s">
        <v>34</v>
      </c>
      <c r="AJ173" s="125"/>
      <c r="AK173" s="309"/>
      <c r="AL173" s="309"/>
      <c r="AM173" s="127"/>
      <c r="AN173" s="125"/>
      <c r="AO173" s="309"/>
      <c r="AP173" s="309"/>
      <c r="AQ173" s="127"/>
      <c r="AR173" s="85"/>
      <c r="AS173" s="309"/>
      <c r="AT173" s="309"/>
      <c r="AU173" s="127"/>
      <c r="AV173" s="125"/>
      <c r="AW173" s="309"/>
      <c r="AX173" s="309"/>
      <c r="AY173" s="127" t="s">
        <v>34</v>
      </c>
      <c r="AZ173" s="125"/>
      <c r="BA173" s="309"/>
      <c r="BB173" s="309"/>
      <c r="BC173" s="128"/>
      <c r="BD173" s="127"/>
      <c r="BE173" s="125"/>
      <c r="BF173" s="309"/>
      <c r="BG173" s="309"/>
      <c r="BH173" s="127"/>
      <c r="BI173" s="125"/>
      <c r="BJ173" s="309"/>
      <c r="BK173" s="309"/>
      <c r="BL173" s="127" t="s">
        <v>34</v>
      </c>
      <c r="BM173" s="92">
        <f>COUNTIF(O173:AA173,"P")</f>
        <v>1</v>
      </c>
      <c r="BN173" s="93">
        <f>COUNTIF(AB173:AM173,"P")</f>
        <v>1</v>
      </c>
      <c r="BO173" s="93">
        <f>COUNTIF(AN173:AY173,"P")</f>
        <v>1</v>
      </c>
      <c r="BP173" s="93">
        <f>COUNTIF(AZ173:BL173,"P")</f>
        <v>1</v>
      </c>
      <c r="BQ173" s="93">
        <f t="shared" si="60"/>
        <v>4</v>
      </c>
      <c r="BR173" s="325">
        <f>+SUM(BM174)/(BM173)</f>
        <v>0</v>
      </c>
      <c r="BS173" s="325">
        <f>+SUM(BN174)/(BN173)</f>
        <v>0</v>
      </c>
      <c r="BT173" s="325">
        <f>+SUM(BO174)/(BO173)</f>
        <v>0</v>
      </c>
      <c r="BU173" s="325">
        <f>+SUM(BP174)/(BP173)</f>
        <v>0</v>
      </c>
      <c r="BV173" s="325">
        <f>+SUM(BQ174)/(BQ173)</f>
        <v>0</v>
      </c>
      <c r="BW173" s="56"/>
    </row>
    <row r="174" spans="1:75" s="73" customFormat="1" ht="13.5" hidden="1" customHeight="1" outlineLevel="1" x14ac:dyDescent="0.25">
      <c r="A174" s="285"/>
      <c r="B174" s="438"/>
      <c r="C174" s="452"/>
      <c r="D174" s="335"/>
      <c r="E174" s="336"/>
      <c r="F174" s="338"/>
      <c r="G174" s="277" t="s">
        <v>35</v>
      </c>
      <c r="H174" s="332"/>
      <c r="I174" s="332"/>
      <c r="J174" s="332"/>
      <c r="K174" s="332"/>
      <c r="L174" s="332"/>
      <c r="M174" s="327"/>
      <c r="N174" s="328"/>
      <c r="O174" s="94"/>
      <c r="P174" s="95"/>
      <c r="Q174" s="95"/>
      <c r="R174" s="96"/>
      <c r="S174" s="94"/>
      <c r="T174" s="97"/>
      <c r="U174" s="97"/>
      <c r="V174" s="98"/>
      <c r="W174" s="94"/>
      <c r="X174" s="97"/>
      <c r="Y174" s="97"/>
      <c r="Z174" s="97"/>
      <c r="AA174" s="98"/>
      <c r="AB174" s="103"/>
      <c r="AC174" s="97"/>
      <c r="AD174" s="97"/>
      <c r="AE174" s="98"/>
      <c r="AF174" s="103"/>
      <c r="AG174" s="97"/>
      <c r="AH174" s="97"/>
      <c r="AI174" s="98"/>
      <c r="AJ174" s="103"/>
      <c r="AK174" s="97"/>
      <c r="AL174" s="97"/>
      <c r="AM174" s="98"/>
      <c r="AN174" s="103"/>
      <c r="AO174" s="97"/>
      <c r="AP174" s="97"/>
      <c r="AQ174" s="98"/>
      <c r="AR174" s="103"/>
      <c r="AS174" s="97"/>
      <c r="AT174" s="97"/>
      <c r="AU174" s="98"/>
      <c r="AV174" s="103"/>
      <c r="AW174" s="97"/>
      <c r="AX174" s="97"/>
      <c r="AY174" s="98"/>
      <c r="AZ174" s="103"/>
      <c r="BA174" s="97"/>
      <c r="BB174" s="97"/>
      <c r="BC174" s="104"/>
      <c r="BD174" s="98"/>
      <c r="BE174" s="103"/>
      <c r="BF174" s="97"/>
      <c r="BG174" s="97"/>
      <c r="BH174" s="98"/>
      <c r="BI174" s="103"/>
      <c r="BJ174" s="97"/>
      <c r="BK174" s="97"/>
      <c r="BL174" s="98"/>
      <c r="BM174" s="106">
        <f>COUNTIF(O174:AA174,"E")</f>
        <v>0</v>
      </c>
      <c r="BN174" s="107">
        <f>COUNTIF(AB174:AM174,"E")</f>
        <v>0</v>
      </c>
      <c r="BO174" s="107">
        <f>COUNTIF(AN174:AY174,"E")</f>
        <v>0</v>
      </c>
      <c r="BP174" s="107">
        <f>COUNTIF(AZ174:BL174,"E")</f>
        <v>0</v>
      </c>
      <c r="BQ174" s="108">
        <f t="shared" si="60"/>
        <v>0</v>
      </c>
      <c r="BR174" s="325"/>
      <c r="BS174" s="325"/>
      <c r="BT174" s="325"/>
      <c r="BU174" s="325"/>
      <c r="BV174" s="325"/>
      <c r="BW174" s="56"/>
    </row>
    <row r="175" spans="1:75" s="73" customFormat="1" ht="30.75" hidden="1" customHeight="1" outlineLevel="1" x14ac:dyDescent="0.25">
      <c r="A175" s="285"/>
      <c r="B175" s="438"/>
      <c r="C175" s="452"/>
      <c r="D175" s="333" t="s">
        <v>625</v>
      </c>
      <c r="E175" s="334"/>
      <c r="F175" s="337" t="s">
        <v>545</v>
      </c>
      <c r="G175" s="280" t="s">
        <v>34</v>
      </c>
      <c r="H175" s="331" t="s">
        <v>78</v>
      </c>
      <c r="I175" s="331"/>
      <c r="J175" s="331"/>
      <c r="K175" s="331" t="s">
        <v>78</v>
      </c>
      <c r="L175" s="331" t="s">
        <v>78</v>
      </c>
      <c r="M175" s="326" t="s">
        <v>527</v>
      </c>
      <c r="N175" s="328" t="s">
        <v>528</v>
      </c>
      <c r="O175" s="85"/>
      <c r="P175" s="298"/>
      <c r="Q175" s="298"/>
      <c r="R175" s="87"/>
      <c r="S175" s="85"/>
      <c r="T175" s="309"/>
      <c r="U175" s="309"/>
      <c r="V175" s="127"/>
      <c r="W175" s="85"/>
      <c r="X175" s="309"/>
      <c r="Y175" s="309"/>
      <c r="Z175" s="309"/>
      <c r="AA175" s="127"/>
      <c r="AB175" s="125"/>
      <c r="AC175" s="309"/>
      <c r="AD175" s="309"/>
      <c r="AE175" s="127"/>
      <c r="AF175" s="125"/>
      <c r="AG175" s="309"/>
      <c r="AH175" s="309"/>
      <c r="AI175" s="127" t="s">
        <v>34</v>
      </c>
      <c r="AJ175" s="125"/>
      <c r="AK175" s="309"/>
      <c r="AL175" s="309"/>
      <c r="AM175" s="127" t="s">
        <v>34</v>
      </c>
      <c r="AN175" s="127" t="s">
        <v>34</v>
      </c>
      <c r="AO175" s="309"/>
      <c r="AP175" s="309"/>
      <c r="AQ175" s="127"/>
      <c r="AR175" s="85"/>
      <c r="AS175" s="309"/>
      <c r="AT175" s="309"/>
      <c r="AU175" s="127"/>
      <c r="AV175" s="125"/>
      <c r="AW175" s="309"/>
      <c r="AX175" s="309"/>
      <c r="AY175" s="127"/>
      <c r="AZ175" s="125"/>
      <c r="BA175" s="309"/>
      <c r="BB175" s="309"/>
      <c r="BC175" s="128"/>
      <c r="BD175" s="127"/>
      <c r="BE175" s="125"/>
      <c r="BF175" s="309"/>
      <c r="BG175" s="309"/>
      <c r="BH175" s="127"/>
      <c r="BI175" s="125"/>
      <c r="BJ175" s="309"/>
      <c r="BK175" s="309"/>
      <c r="BL175" s="127"/>
      <c r="BM175" s="92">
        <f>COUNTIF(O175:AA175,"P")</f>
        <v>0</v>
      </c>
      <c r="BN175" s="93">
        <f>COUNTIF(AB175:AM175,"P")</f>
        <v>2</v>
      </c>
      <c r="BO175" s="93">
        <f>COUNTIF(AN175:AY175,"P")</f>
        <v>1</v>
      </c>
      <c r="BP175" s="93">
        <f>COUNTIF(AZ175:BL175,"P")</f>
        <v>0</v>
      </c>
      <c r="BQ175" s="93">
        <f t="shared" si="60"/>
        <v>3</v>
      </c>
      <c r="BR175" s="325" t="e">
        <f>+SUM(BM176)/(BM175)</f>
        <v>#DIV/0!</v>
      </c>
      <c r="BS175" s="325">
        <f>+SUM(BN176)/(BN175)</f>
        <v>0</v>
      </c>
      <c r="BT175" s="325">
        <f>+SUM(BO176)/(BO175)</f>
        <v>0</v>
      </c>
      <c r="BU175" s="325" t="e">
        <f>+SUM(BP176)/(BP175)</f>
        <v>#DIV/0!</v>
      </c>
      <c r="BV175" s="325">
        <f>+SUM(BQ176)/(BQ175)</f>
        <v>0</v>
      </c>
      <c r="BW175" s="56"/>
    </row>
    <row r="176" spans="1:75" s="73" customFormat="1" ht="24.75" hidden="1" customHeight="1" outlineLevel="1" x14ac:dyDescent="0.25">
      <c r="A176" s="285"/>
      <c r="B176" s="438"/>
      <c r="C176" s="452"/>
      <c r="D176" s="335"/>
      <c r="E176" s="336"/>
      <c r="F176" s="338"/>
      <c r="G176" s="277" t="s">
        <v>35</v>
      </c>
      <c r="H176" s="332"/>
      <c r="I176" s="332"/>
      <c r="J176" s="332"/>
      <c r="K176" s="332"/>
      <c r="L176" s="332"/>
      <c r="M176" s="327"/>
      <c r="N176" s="328"/>
      <c r="O176" s="94"/>
      <c r="P176" s="95"/>
      <c r="Q176" s="95"/>
      <c r="R176" s="96"/>
      <c r="S176" s="94"/>
      <c r="T176" s="97"/>
      <c r="U176" s="97"/>
      <c r="V176" s="98"/>
      <c r="W176" s="94"/>
      <c r="X176" s="97"/>
      <c r="Y176" s="97"/>
      <c r="Z176" s="97"/>
      <c r="AA176" s="98"/>
      <c r="AB176" s="103"/>
      <c r="AC176" s="97"/>
      <c r="AD176" s="97"/>
      <c r="AE176" s="98"/>
      <c r="AF176" s="103"/>
      <c r="AG176" s="97"/>
      <c r="AH176" s="97"/>
      <c r="AI176" s="98"/>
      <c r="AJ176" s="103"/>
      <c r="AK176" s="97"/>
      <c r="AL176" s="97"/>
      <c r="AM176" s="98"/>
      <c r="AN176" s="103"/>
      <c r="AO176" s="97"/>
      <c r="AP176" s="97"/>
      <c r="AQ176" s="98"/>
      <c r="AR176" s="103"/>
      <c r="AS176" s="97"/>
      <c r="AT176" s="97"/>
      <c r="AU176" s="98"/>
      <c r="AV176" s="103"/>
      <c r="AW176" s="97"/>
      <c r="AX176" s="97"/>
      <c r="AY176" s="98"/>
      <c r="AZ176" s="103"/>
      <c r="BA176" s="97"/>
      <c r="BB176" s="97"/>
      <c r="BC176" s="104"/>
      <c r="BD176" s="98"/>
      <c r="BE176" s="103"/>
      <c r="BF176" s="97"/>
      <c r="BG176" s="97"/>
      <c r="BH176" s="98"/>
      <c r="BI176" s="103"/>
      <c r="BJ176" s="97"/>
      <c r="BK176" s="97"/>
      <c r="BL176" s="98"/>
      <c r="BM176" s="106">
        <f>COUNTIF(O176:AA176,"E")</f>
        <v>0</v>
      </c>
      <c r="BN176" s="107">
        <f>COUNTIF(AB176:AM176,"E")</f>
        <v>0</v>
      </c>
      <c r="BO176" s="107">
        <f>COUNTIF(AN176:AY176,"E")</f>
        <v>0</v>
      </c>
      <c r="BP176" s="107">
        <f>COUNTIF(AZ176:BL176,"E")</f>
        <v>0</v>
      </c>
      <c r="BQ176" s="108">
        <f t="shared" si="60"/>
        <v>0</v>
      </c>
      <c r="BR176" s="325"/>
      <c r="BS176" s="325"/>
      <c r="BT176" s="325"/>
      <c r="BU176" s="325"/>
      <c r="BV176" s="325"/>
      <c r="BW176" s="56"/>
    </row>
    <row r="177" spans="1:75" s="73" customFormat="1" ht="30.75" hidden="1" customHeight="1" outlineLevel="1" x14ac:dyDescent="0.25">
      <c r="A177" s="285"/>
      <c r="B177" s="438"/>
      <c r="C177" s="452"/>
      <c r="D177" s="333" t="s">
        <v>538</v>
      </c>
      <c r="E177" s="334"/>
      <c r="F177" s="337" t="s">
        <v>546</v>
      </c>
      <c r="G177" s="280" t="s">
        <v>34</v>
      </c>
      <c r="H177" s="331" t="s">
        <v>78</v>
      </c>
      <c r="I177" s="331" t="s">
        <v>78</v>
      </c>
      <c r="J177" s="331" t="s">
        <v>78</v>
      </c>
      <c r="K177" s="331" t="s">
        <v>78</v>
      </c>
      <c r="L177" s="331" t="s">
        <v>78</v>
      </c>
      <c r="M177" s="326" t="s">
        <v>527</v>
      </c>
      <c r="N177" s="328" t="s">
        <v>528</v>
      </c>
      <c r="O177" s="85"/>
      <c r="P177" s="298"/>
      <c r="Q177" s="298"/>
      <c r="R177" s="87"/>
      <c r="S177" s="85"/>
      <c r="T177" s="309" t="s">
        <v>34</v>
      </c>
      <c r="U177" s="309"/>
      <c r="V177" s="127"/>
      <c r="W177" s="85"/>
      <c r="X177" s="309"/>
      <c r="Y177" s="309"/>
      <c r="Z177" s="309"/>
      <c r="AA177" s="127"/>
      <c r="AB177" s="125"/>
      <c r="AC177" s="309"/>
      <c r="AD177" s="309"/>
      <c r="AE177" s="127"/>
      <c r="AF177" s="125"/>
      <c r="AG177" s="309"/>
      <c r="AH177" s="309"/>
      <c r="AI177" s="127"/>
      <c r="AJ177" s="125"/>
      <c r="AK177" s="309"/>
      <c r="AL177" s="309"/>
      <c r="AM177" s="127"/>
      <c r="AN177" s="125"/>
      <c r="AO177" s="309"/>
      <c r="AP177" s="309"/>
      <c r="AQ177" s="127"/>
      <c r="AR177" s="85"/>
      <c r="AS177" s="309"/>
      <c r="AT177" s="309"/>
      <c r="AU177" s="127"/>
      <c r="AV177" s="125"/>
      <c r="AW177" s="309"/>
      <c r="AX177" s="309"/>
      <c r="AY177" s="127"/>
      <c r="AZ177" s="125"/>
      <c r="BA177" s="309"/>
      <c r="BB177" s="309"/>
      <c r="BC177" s="128"/>
      <c r="BD177" s="127"/>
      <c r="BE177" s="125"/>
      <c r="BF177" s="309"/>
      <c r="BG177" s="309"/>
      <c r="BH177" s="127"/>
      <c r="BI177" s="125"/>
      <c r="BJ177" s="309"/>
      <c r="BK177" s="309"/>
      <c r="BL177" s="127"/>
      <c r="BM177" s="92">
        <f>COUNTIF(O177:AA177,"P")</f>
        <v>1</v>
      </c>
      <c r="BN177" s="93">
        <f>COUNTIF(AB177:AM177,"P")</f>
        <v>0</v>
      </c>
      <c r="BO177" s="93">
        <f>COUNTIF(AN177:AY177,"P")</f>
        <v>0</v>
      </c>
      <c r="BP177" s="93">
        <f>COUNTIF(AZ177:BL177,"P")</f>
        <v>0</v>
      </c>
      <c r="BQ177" s="93">
        <f t="shared" si="60"/>
        <v>1</v>
      </c>
      <c r="BR177" s="325">
        <f>+SUM(BM178)/(BM177)</f>
        <v>0</v>
      </c>
      <c r="BS177" s="325" t="e">
        <f>+SUM(BN178)/(BN177)</f>
        <v>#DIV/0!</v>
      </c>
      <c r="BT177" s="325" t="e">
        <f>+SUM(BO178)/(BO177)</f>
        <v>#DIV/0!</v>
      </c>
      <c r="BU177" s="325" t="e">
        <f>+SUM(BP178)/(BP177)</f>
        <v>#DIV/0!</v>
      </c>
      <c r="BV177" s="325">
        <f>+SUM(BQ178)/(BQ177)</f>
        <v>0</v>
      </c>
      <c r="BW177" s="56"/>
    </row>
    <row r="178" spans="1:75" s="73" customFormat="1" ht="18" hidden="1" customHeight="1" outlineLevel="1" x14ac:dyDescent="0.25">
      <c r="A178" s="285"/>
      <c r="B178" s="438"/>
      <c r="C178" s="452"/>
      <c r="D178" s="335"/>
      <c r="E178" s="336"/>
      <c r="F178" s="338"/>
      <c r="G178" s="277" t="s">
        <v>35</v>
      </c>
      <c r="H178" s="332"/>
      <c r="I178" s="332"/>
      <c r="J178" s="332"/>
      <c r="K178" s="332"/>
      <c r="L178" s="332"/>
      <c r="M178" s="327"/>
      <c r="N178" s="328"/>
      <c r="O178" s="94"/>
      <c r="P178" s="95"/>
      <c r="Q178" s="95"/>
      <c r="R178" s="96"/>
      <c r="S178" s="94"/>
      <c r="T178" s="97"/>
      <c r="U178" s="97"/>
      <c r="V178" s="98"/>
      <c r="W178" s="94"/>
      <c r="X178" s="97"/>
      <c r="Y178" s="97"/>
      <c r="Z178" s="97"/>
      <c r="AA178" s="98"/>
      <c r="AB178" s="103"/>
      <c r="AC178" s="97"/>
      <c r="AD178" s="97"/>
      <c r="AE178" s="98"/>
      <c r="AF178" s="103"/>
      <c r="AG178" s="97"/>
      <c r="AH178" s="97"/>
      <c r="AI178" s="98"/>
      <c r="AJ178" s="103"/>
      <c r="AK178" s="97"/>
      <c r="AL178" s="97"/>
      <c r="AM178" s="98"/>
      <c r="AN178" s="103"/>
      <c r="AO178" s="97"/>
      <c r="AP178" s="97"/>
      <c r="AQ178" s="98"/>
      <c r="AR178" s="103"/>
      <c r="AS178" s="97"/>
      <c r="AT178" s="97"/>
      <c r="AU178" s="98"/>
      <c r="AV178" s="103"/>
      <c r="AW178" s="97"/>
      <c r="AX178" s="97"/>
      <c r="AY178" s="98"/>
      <c r="AZ178" s="103"/>
      <c r="BA178" s="97"/>
      <c r="BB178" s="97"/>
      <c r="BC178" s="104"/>
      <c r="BD178" s="98"/>
      <c r="BE178" s="103"/>
      <c r="BF178" s="97"/>
      <c r="BG178" s="97"/>
      <c r="BH178" s="98"/>
      <c r="BI178" s="103"/>
      <c r="BJ178" s="97"/>
      <c r="BK178" s="97"/>
      <c r="BL178" s="98"/>
      <c r="BM178" s="106">
        <f>COUNTIF(O178:AA178,"E")</f>
        <v>0</v>
      </c>
      <c r="BN178" s="107">
        <f>COUNTIF(AB178:AM178,"E")</f>
        <v>0</v>
      </c>
      <c r="BO178" s="107">
        <f>COUNTIF(AN178:AY178,"E")</f>
        <v>0</v>
      </c>
      <c r="BP178" s="107">
        <f>COUNTIF(AZ178:BL178,"E")</f>
        <v>0</v>
      </c>
      <c r="BQ178" s="108">
        <f t="shared" si="60"/>
        <v>0</v>
      </c>
      <c r="BR178" s="325"/>
      <c r="BS178" s="325"/>
      <c r="BT178" s="325"/>
      <c r="BU178" s="325"/>
      <c r="BV178" s="325"/>
      <c r="BW178" s="56"/>
    </row>
    <row r="179" spans="1:75" s="73" customFormat="1" ht="30.75" hidden="1" customHeight="1" outlineLevel="1" x14ac:dyDescent="0.25">
      <c r="A179" s="285"/>
      <c r="B179" s="438"/>
      <c r="C179" s="452"/>
      <c r="D179" s="333" t="s">
        <v>539</v>
      </c>
      <c r="E179" s="334"/>
      <c r="F179" s="337" t="s">
        <v>567</v>
      </c>
      <c r="G179" s="280" t="s">
        <v>34</v>
      </c>
      <c r="H179" s="331" t="s">
        <v>78</v>
      </c>
      <c r="I179" s="331"/>
      <c r="J179" s="331"/>
      <c r="K179" s="331"/>
      <c r="L179" s="331" t="s">
        <v>78</v>
      </c>
      <c r="M179" s="326" t="s">
        <v>527</v>
      </c>
      <c r="N179" s="328" t="s">
        <v>528</v>
      </c>
      <c r="O179" s="85"/>
      <c r="P179" s="298"/>
      <c r="Q179" s="298"/>
      <c r="R179" s="87" t="s">
        <v>34</v>
      </c>
      <c r="S179" s="85"/>
      <c r="T179" s="309"/>
      <c r="U179" s="309"/>
      <c r="V179" s="127"/>
      <c r="W179" s="85"/>
      <c r="X179" s="309"/>
      <c r="Y179" s="309"/>
      <c r="Z179" s="309"/>
      <c r="AA179" s="127"/>
      <c r="AB179" s="125"/>
      <c r="AC179" s="309"/>
      <c r="AD179" s="309"/>
      <c r="AE179" s="127"/>
      <c r="AF179" s="125" t="s">
        <v>34</v>
      </c>
      <c r="AG179" s="309"/>
      <c r="AH179" s="309"/>
      <c r="AI179" s="127"/>
      <c r="AJ179" s="125"/>
      <c r="AK179" s="309"/>
      <c r="AL179" s="309"/>
      <c r="AM179" s="127"/>
      <c r="AN179" s="125"/>
      <c r="AO179" s="309"/>
      <c r="AP179" s="309"/>
      <c r="AQ179" s="127"/>
      <c r="AR179" s="85"/>
      <c r="AS179" s="309"/>
      <c r="AT179" s="309"/>
      <c r="AU179" s="127"/>
      <c r="AV179" s="125" t="s">
        <v>34</v>
      </c>
      <c r="AW179" s="309"/>
      <c r="AX179" s="309"/>
      <c r="AY179" s="127"/>
      <c r="AZ179" s="125"/>
      <c r="BA179" s="309"/>
      <c r="BB179" s="309"/>
      <c r="BC179" s="128"/>
      <c r="BD179" s="127"/>
      <c r="BE179" s="125"/>
      <c r="BF179" s="309"/>
      <c r="BG179" s="309"/>
      <c r="BH179" s="127"/>
      <c r="BI179" s="125" t="s">
        <v>34</v>
      </c>
      <c r="BJ179" s="309"/>
      <c r="BK179" s="309"/>
      <c r="BL179" s="127"/>
      <c r="BM179" s="92">
        <f>COUNTIF(O179:AA179,"P")</f>
        <v>1</v>
      </c>
      <c r="BN179" s="93">
        <f>COUNTIF(AB179:AM179,"P")</f>
        <v>1</v>
      </c>
      <c r="BO179" s="93">
        <f>COUNTIF(AN179:AY179,"P")</f>
        <v>1</v>
      </c>
      <c r="BP179" s="93">
        <f>COUNTIF(AZ179:BL179,"P")</f>
        <v>1</v>
      </c>
      <c r="BQ179" s="93">
        <f t="shared" si="60"/>
        <v>4</v>
      </c>
      <c r="BR179" s="325">
        <f>+SUM(BM180)/(BM179)</f>
        <v>0</v>
      </c>
      <c r="BS179" s="325">
        <f>+SUM(BN180)/(BN179)</f>
        <v>0</v>
      </c>
      <c r="BT179" s="325">
        <f>+SUM(BO180)/(BO179)</f>
        <v>0</v>
      </c>
      <c r="BU179" s="325">
        <f>+SUM(BP180)/(BP179)</f>
        <v>0</v>
      </c>
      <c r="BV179" s="325">
        <f>+SUM(BQ180)/(BQ179)</f>
        <v>0</v>
      </c>
      <c r="BW179" s="56"/>
    </row>
    <row r="180" spans="1:75" s="73" customFormat="1" ht="20.25" hidden="1" customHeight="1" outlineLevel="1" x14ac:dyDescent="0.25">
      <c r="A180" s="285"/>
      <c r="B180" s="438"/>
      <c r="C180" s="452"/>
      <c r="D180" s="335"/>
      <c r="E180" s="336"/>
      <c r="F180" s="338"/>
      <c r="G180" s="277" t="s">
        <v>35</v>
      </c>
      <c r="H180" s="332"/>
      <c r="I180" s="332"/>
      <c r="J180" s="332"/>
      <c r="K180" s="332"/>
      <c r="L180" s="332"/>
      <c r="M180" s="327"/>
      <c r="N180" s="328"/>
      <c r="O180" s="94"/>
      <c r="P180" s="95"/>
      <c r="Q180" s="95"/>
      <c r="R180" s="96"/>
      <c r="S180" s="94"/>
      <c r="T180" s="97"/>
      <c r="U180" s="97"/>
      <c r="V180" s="98"/>
      <c r="W180" s="94"/>
      <c r="X180" s="97"/>
      <c r="Y180" s="97"/>
      <c r="Z180" s="97"/>
      <c r="AA180" s="98"/>
      <c r="AB180" s="103"/>
      <c r="AC180" s="97"/>
      <c r="AD180" s="97"/>
      <c r="AE180" s="98"/>
      <c r="AF180" s="103"/>
      <c r="AG180" s="97"/>
      <c r="AH180" s="97"/>
      <c r="AI180" s="98"/>
      <c r="AJ180" s="103"/>
      <c r="AK180" s="97"/>
      <c r="AL180" s="97"/>
      <c r="AM180" s="98"/>
      <c r="AN180" s="103"/>
      <c r="AO180" s="97"/>
      <c r="AP180" s="97"/>
      <c r="AQ180" s="98"/>
      <c r="AR180" s="103"/>
      <c r="AS180" s="97"/>
      <c r="AT180" s="97"/>
      <c r="AU180" s="98"/>
      <c r="AV180" s="103"/>
      <c r="AW180" s="97"/>
      <c r="AX180" s="97"/>
      <c r="AY180" s="98"/>
      <c r="AZ180" s="103"/>
      <c r="BA180" s="97"/>
      <c r="BB180" s="97"/>
      <c r="BC180" s="104"/>
      <c r="BD180" s="98"/>
      <c r="BE180" s="103"/>
      <c r="BF180" s="97"/>
      <c r="BG180" s="97"/>
      <c r="BH180" s="98"/>
      <c r="BI180" s="103"/>
      <c r="BJ180" s="97"/>
      <c r="BK180" s="97"/>
      <c r="BL180" s="98"/>
      <c r="BM180" s="106">
        <f>COUNTIF(O180:AA180,"E")</f>
        <v>0</v>
      </c>
      <c r="BN180" s="107">
        <f>COUNTIF(AB180:AM180,"E")</f>
        <v>0</v>
      </c>
      <c r="BO180" s="107">
        <f>COUNTIF(AN180:AY180,"E")</f>
        <v>0</v>
      </c>
      <c r="BP180" s="107">
        <f>COUNTIF(AZ180:BL180,"E")</f>
        <v>0</v>
      </c>
      <c r="BQ180" s="108">
        <f t="shared" si="60"/>
        <v>0</v>
      </c>
      <c r="BR180" s="325"/>
      <c r="BS180" s="325"/>
      <c r="BT180" s="325"/>
      <c r="BU180" s="325"/>
      <c r="BV180" s="325"/>
      <c r="BW180" s="56"/>
    </row>
    <row r="181" spans="1:75" s="73" customFormat="1" ht="31.5" hidden="1" customHeight="1" outlineLevel="1" x14ac:dyDescent="0.25">
      <c r="A181" s="285"/>
      <c r="B181" s="438"/>
      <c r="C181" s="452"/>
      <c r="D181" s="340" t="s">
        <v>626</v>
      </c>
      <c r="E181" s="341"/>
      <c r="F181" s="337" t="s">
        <v>547</v>
      </c>
      <c r="G181" s="280" t="s">
        <v>34</v>
      </c>
      <c r="H181" s="331" t="s">
        <v>78</v>
      </c>
      <c r="I181" s="331"/>
      <c r="J181" s="331"/>
      <c r="K181" s="331"/>
      <c r="L181" s="331" t="s">
        <v>78</v>
      </c>
      <c r="M181" s="326" t="s">
        <v>527</v>
      </c>
      <c r="N181" s="328" t="s">
        <v>528</v>
      </c>
      <c r="O181" s="85"/>
      <c r="P181" s="298"/>
      <c r="Q181" s="298"/>
      <c r="R181" s="87" t="s">
        <v>34</v>
      </c>
      <c r="S181" s="85"/>
      <c r="T181" s="309"/>
      <c r="U181" s="309"/>
      <c r="V181" s="127" t="s">
        <v>34</v>
      </c>
      <c r="W181" s="85"/>
      <c r="X181" s="309"/>
      <c r="Y181" s="309"/>
      <c r="Z181" s="309" t="s">
        <v>34</v>
      </c>
      <c r="AA181" s="127"/>
      <c r="AB181" s="125"/>
      <c r="AC181" s="309"/>
      <c r="AD181" s="309"/>
      <c r="AE181" s="127" t="s">
        <v>34</v>
      </c>
      <c r="AF181" s="125"/>
      <c r="AG181" s="309"/>
      <c r="AH181" s="309"/>
      <c r="AI181" s="127" t="s">
        <v>34</v>
      </c>
      <c r="AJ181" s="125"/>
      <c r="AK181" s="309"/>
      <c r="AL181" s="309"/>
      <c r="AM181" s="127" t="s">
        <v>34</v>
      </c>
      <c r="AN181" s="125"/>
      <c r="AO181" s="309"/>
      <c r="AP181" s="309"/>
      <c r="AQ181" s="127" t="s">
        <v>34</v>
      </c>
      <c r="AR181" s="85"/>
      <c r="AS181" s="309"/>
      <c r="AT181" s="309"/>
      <c r="AU181" s="127" t="s">
        <v>34</v>
      </c>
      <c r="AV181" s="125"/>
      <c r="AW181" s="309"/>
      <c r="AX181" s="309"/>
      <c r="AY181" s="127" t="s">
        <v>34</v>
      </c>
      <c r="AZ181" s="125"/>
      <c r="BA181" s="309"/>
      <c r="BB181" s="309"/>
      <c r="BC181" s="128"/>
      <c r="BD181" s="127" t="s">
        <v>34</v>
      </c>
      <c r="BE181" s="125"/>
      <c r="BF181" s="309"/>
      <c r="BG181" s="309"/>
      <c r="BH181" s="127" t="s">
        <v>34</v>
      </c>
      <c r="BI181" s="125"/>
      <c r="BJ181" s="309"/>
      <c r="BK181" s="309"/>
      <c r="BL181" s="127" t="s">
        <v>34</v>
      </c>
      <c r="BM181" s="92">
        <f>COUNTIF(O181:AA181,"P")</f>
        <v>3</v>
      </c>
      <c r="BN181" s="93">
        <f>COUNTIF(AB181:AM181,"P")</f>
        <v>3</v>
      </c>
      <c r="BO181" s="93">
        <f>COUNTIF(AN181:AY181,"P")</f>
        <v>3</v>
      </c>
      <c r="BP181" s="93">
        <f>COUNTIF(AZ181:BL181,"P")</f>
        <v>3</v>
      </c>
      <c r="BQ181" s="93">
        <f>SUM(BM181:BP181)</f>
        <v>12</v>
      </c>
      <c r="BR181" s="325">
        <f>+SUM(BM182)/(BM181)</f>
        <v>0</v>
      </c>
      <c r="BS181" s="325">
        <f>+SUM(BN182)/(BN181)</f>
        <v>0</v>
      </c>
      <c r="BT181" s="325">
        <f>+SUM(BO182)/(BO181)</f>
        <v>0</v>
      </c>
      <c r="BU181" s="325">
        <f>+SUM(BP182)/(BP181)</f>
        <v>0</v>
      </c>
      <c r="BV181" s="325">
        <f>+SUM(BQ182)/(BQ181)</f>
        <v>0</v>
      </c>
      <c r="BW181" s="56"/>
    </row>
    <row r="182" spans="1:75" s="73" customFormat="1" ht="34.5" hidden="1" customHeight="1" outlineLevel="1" x14ac:dyDescent="0.25">
      <c r="A182" s="285"/>
      <c r="B182" s="438"/>
      <c r="C182" s="452"/>
      <c r="D182" s="342"/>
      <c r="E182" s="343"/>
      <c r="F182" s="338"/>
      <c r="G182" s="277" t="s">
        <v>35</v>
      </c>
      <c r="H182" s="332"/>
      <c r="I182" s="332"/>
      <c r="J182" s="332"/>
      <c r="K182" s="332"/>
      <c r="L182" s="332"/>
      <c r="M182" s="327"/>
      <c r="N182" s="328"/>
      <c r="O182" s="94"/>
      <c r="P182" s="95"/>
      <c r="Q182" s="95"/>
      <c r="R182" s="96"/>
      <c r="S182" s="94"/>
      <c r="T182" s="97"/>
      <c r="U182" s="97"/>
      <c r="V182" s="98"/>
      <c r="W182" s="94"/>
      <c r="X182" s="97"/>
      <c r="Y182" s="97"/>
      <c r="Z182" s="97"/>
      <c r="AA182" s="98"/>
      <c r="AB182" s="103"/>
      <c r="AC182" s="97"/>
      <c r="AD182" s="97"/>
      <c r="AE182" s="98"/>
      <c r="AF182" s="103"/>
      <c r="AG182" s="97"/>
      <c r="AH182" s="97"/>
      <c r="AI182" s="98"/>
      <c r="AJ182" s="103"/>
      <c r="AK182" s="97"/>
      <c r="AL182" s="97"/>
      <c r="AM182" s="98"/>
      <c r="AN182" s="103"/>
      <c r="AO182" s="97"/>
      <c r="AP182" s="97"/>
      <c r="AQ182" s="98"/>
      <c r="AR182" s="103"/>
      <c r="AS182" s="97"/>
      <c r="AT182" s="97"/>
      <c r="AU182" s="98"/>
      <c r="AV182" s="103"/>
      <c r="AW182" s="97"/>
      <c r="AX182" s="97"/>
      <c r="AY182" s="98"/>
      <c r="AZ182" s="103"/>
      <c r="BA182" s="97"/>
      <c r="BB182" s="97"/>
      <c r="BC182" s="104"/>
      <c r="BD182" s="98"/>
      <c r="BE182" s="103"/>
      <c r="BF182" s="97"/>
      <c r="BG182" s="97"/>
      <c r="BH182" s="98"/>
      <c r="BI182" s="103"/>
      <c r="BJ182" s="97"/>
      <c r="BK182" s="97"/>
      <c r="BL182" s="98"/>
      <c r="BM182" s="106">
        <f>COUNTIF(O182:AA182,"E")</f>
        <v>0</v>
      </c>
      <c r="BN182" s="107">
        <f>COUNTIF(AB182:AM182,"E")</f>
        <v>0</v>
      </c>
      <c r="BO182" s="107">
        <f>COUNTIF(AN182:AY182,"E")</f>
        <v>0</v>
      </c>
      <c r="BP182" s="107">
        <f>COUNTIF(AZ182:BL182,"E")</f>
        <v>0</v>
      </c>
      <c r="BQ182" s="108">
        <f>SUM(BM182:BP182)</f>
        <v>0</v>
      </c>
      <c r="BR182" s="325"/>
      <c r="BS182" s="325"/>
      <c r="BT182" s="325"/>
      <c r="BU182" s="325"/>
      <c r="BV182" s="325"/>
      <c r="BW182" s="56"/>
    </row>
    <row r="183" spans="1:75" s="73" customFormat="1" ht="22.5" hidden="1" customHeight="1" outlineLevel="1" x14ac:dyDescent="0.25">
      <c r="A183" s="285"/>
      <c r="B183" s="438"/>
      <c r="C183" s="452"/>
      <c r="D183" s="339" t="s">
        <v>627</v>
      </c>
      <c r="E183" s="334"/>
      <c r="F183" s="337" t="s">
        <v>547</v>
      </c>
      <c r="G183" s="280" t="s">
        <v>34</v>
      </c>
      <c r="H183" s="331" t="s">
        <v>78</v>
      </c>
      <c r="I183" s="331"/>
      <c r="J183" s="331"/>
      <c r="K183" s="331"/>
      <c r="L183" s="331" t="s">
        <v>78</v>
      </c>
      <c r="M183" s="326" t="s">
        <v>527</v>
      </c>
      <c r="N183" s="328" t="s">
        <v>528</v>
      </c>
      <c r="O183" s="85"/>
      <c r="P183" s="298"/>
      <c r="Q183" s="298"/>
      <c r="R183" s="87" t="s">
        <v>34</v>
      </c>
      <c r="S183" s="85"/>
      <c r="T183" s="309"/>
      <c r="U183" s="309"/>
      <c r="V183" s="127"/>
      <c r="W183" s="85"/>
      <c r="X183" s="309"/>
      <c r="Y183" s="309"/>
      <c r="Z183" s="309"/>
      <c r="AA183" s="127"/>
      <c r="AB183" s="125"/>
      <c r="AC183" s="309"/>
      <c r="AD183" s="309"/>
      <c r="AE183" s="127"/>
      <c r="AF183" s="125"/>
      <c r="AG183" s="309"/>
      <c r="AH183" s="309"/>
      <c r="AI183" s="127"/>
      <c r="AJ183" s="125"/>
      <c r="AK183" s="309"/>
      <c r="AL183" s="309"/>
      <c r="AM183" s="127"/>
      <c r="AN183" s="125"/>
      <c r="AO183" s="309"/>
      <c r="AP183" s="309"/>
      <c r="AQ183" s="127"/>
      <c r="AR183" s="85"/>
      <c r="AS183" s="309"/>
      <c r="AT183" s="309"/>
      <c r="AU183" s="127"/>
      <c r="AV183" s="125"/>
      <c r="AW183" s="309"/>
      <c r="AX183" s="309"/>
      <c r="AY183" s="127"/>
      <c r="AZ183" s="125"/>
      <c r="BA183" s="309"/>
      <c r="BB183" s="309"/>
      <c r="BC183" s="128"/>
      <c r="BD183" s="127"/>
      <c r="BE183" s="125"/>
      <c r="BF183" s="309"/>
      <c r="BG183" s="309"/>
      <c r="BH183" s="127"/>
      <c r="BI183" s="125"/>
      <c r="BJ183" s="309"/>
      <c r="BK183" s="309" t="s">
        <v>34</v>
      </c>
      <c r="BL183" s="127"/>
      <c r="BM183" s="92">
        <f>COUNTIF(O183:AA183,"P")</f>
        <v>1</v>
      </c>
      <c r="BN183" s="93">
        <f>COUNTIF(AB183:AM183,"P")</f>
        <v>0</v>
      </c>
      <c r="BO183" s="93">
        <f>COUNTIF(AN183:AY183,"P")</f>
        <v>0</v>
      </c>
      <c r="BP183" s="93">
        <f>COUNTIF(AZ183:BL183,"P")</f>
        <v>1</v>
      </c>
      <c r="BQ183" s="93">
        <f t="shared" ref="BQ183:BQ194" si="61">SUM(BM183:BP183)</f>
        <v>2</v>
      </c>
      <c r="BR183" s="325">
        <f>+SUM(BM184)/(BM183)</f>
        <v>0</v>
      </c>
      <c r="BS183" s="325" t="e">
        <f>+SUM(BN184)/(BN183)</f>
        <v>#DIV/0!</v>
      </c>
      <c r="BT183" s="325" t="e">
        <f>+SUM(BO184)/(BO183)</f>
        <v>#DIV/0!</v>
      </c>
      <c r="BU183" s="325">
        <f>+SUM(BP184)/(BP183)</f>
        <v>0</v>
      </c>
      <c r="BV183" s="325">
        <f>+SUM(BQ184)/(BQ183)</f>
        <v>0</v>
      </c>
      <c r="BW183" s="56"/>
    </row>
    <row r="184" spans="1:75" s="73" customFormat="1" ht="18" hidden="1" customHeight="1" outlineLevel="1" x14ac:dyDescent="0.25">
      <c r="A184" s="285"/>
      <c r="B184" s="438"/>
      <c r="C184" s="452"/>
      <c r="D184" s="335"/>
      <c r="E184" s="336"/>
      <c r="F184" s="338"/>
      <c r="G184" s="277" t="s">
        <v>35</v>
      </c>
      <c r="H184" s="332"/>
      <c r="I184" s="332"/>
      <c r="J184" s="332"/>
      <c r="K184" s="332"/>
      <c r="L184" s="332"/>
      <c r="M184" s="327"/>
      <c r="N184" s="328"/>
      <c r="O184" s="94"/>
      <c r="P184" s="95"/>
      <c r="Q184" s="95"/>
      <c r="R184" s="96"/>
      <c r="S184" s="94"/>
      <c r="T184" s="97"/>
      <c r="U184" s="97"/>
      <c r="V184" s="98"/>
      <c r="W184" s="94"/>
      <c r="X184" s="97"/>
      <c r="Y184" s="97"/>
      <c r="Z184" s="97"/>
      <c r="AA184" s="98"/>
      <c r="AB184" s="103"/>
      <c r="AC184" s="97"/>
      <c r="AD184" s="97"/>
      <c r="AE184" s="98"/>
      <c r="AF184" s="103"/>
      <c r="AG184" s="97"/>
      <c r="AH184" s="97"/>
      <c r="AI184" s="98"/>
      <c r="AJ184" s="103"/>
      <c r="AK184" s="97"/>
      <c r="AL184" s="97"/>
      <c r="AM184" s="98"/>
      <c r="AN184" s="103"/>
      <c r="AO184" s="97"/>
      <c r="AP184" s="97"/>
      <c r="AQ184" s="98"/>
      <c r="AR184" s="103"/>
      <c r="AS184" s="97"/>
      <c r="AT184" s="97"/>
      <c r="AU184" s="98"/>
      <c r="AV184" s="103"/>
      <c r="AW184" s="97"/>
      <c r="AX184" s="97"/>
      <c r="AY184" s="98"/>
      <c r="AZ184" s="103"/>
      <c r="BA184" s="97"/>
      <c r="BB184" s="97"/>
      <c r="BC184" s="104"/>
      <c r="BD184" s="98"/>
      <c r="BE184" s="103"/>
      <c r="BF184" s="97"/>
      <c r="BG184" s="97"/>
      <c r="BH184" s="98"/>
      <c r="BI184" s="103"/>
      <c r="BJ184" s="97"/>
      <c r="BK184" s="97"/>
      <c r="BL184" s="98"/>
      <c r="BM184" s="106">
        <f>COUNTIF(O184:AA184,"E")</f>
        <v>0</v>
      </c>
      <c r="BN184" s="107">
        <f>COUNTIF(AB184:AM184,"E")</f>
        <v>0</v>
      </c>
      <c r="BO184" s="107">
        <f>COUNTIF(AN184:AY184,"E")</f>
        <v>0</v>
      </c>
      <c r="BP184" s="107">
        <f>COUNTIF(AZ184:BL184,"E")</f>
        <v>0</v>
      </c>
      <c r="BQ184" s="108">
        <f t="shared" si="61"/>
        <v>0</v>
      </c>
      <c r="BR184" s="325"/>
      <c r="BS184" s="325"/>
      <c r="BT184" s="325"/>
      <c r="BU184" s="325"/>
      <c r="BV184" s="325"/>
      <c r="BW184" s="56"/>
    </row>
    <row r="185" spans="1:75" s="73" customFormat="1" ht="21" hidden="1" customHeight="1" outlineLevel="1" x14ac:dyDescent="0.25">
      <c r="A185" s="285"/>
      <c r="B185" s="438"/>
      <c r="C185" s="452"/>
      <c r="D185" s="333" t="s">
        <v>540</v>
      </c>
      <c r="E185" s="334"/>
      <c r="F185" s="337" t="s">
        <v>548</v>
      </c>
      <c r="G185" s="280" t="s">
        <v>34</v>
      </c>
      <c r="H185" s="331" t="s">
        <v>78</v>
      </c>
      <c r="I185" s="331"/>
      <c r="J185" s="331" t="s">
        <v>78</v>
      </c>
      <c r="K185" s="331" t="s">
        <v>78</v>
      </c>
      <c r="L185" s="331" t="s">
        <v>78</v>
      </c>
      <c r="M185" s="326" t="s">
        <v>527</v>
      </c>
      <c r="N185" s="328" t="s">
        <v>528</v>
      </c>
      <c r="O185" s="85"/>
      <c r="P185" s="298"/>
      <c r="Q185" s="298"/>
      <c r="R185" s="87"/>
      <c r="S185" s="85"/>
      <c r="T185" s="309"/>
      <c r="U185" s="309"/>
      <c r="V185" s="127"/>
      <c r="W185" s="85"/>
      <c r="X185" s="309"/>
      <c r="Y185" s="309"/>
      <c r="Z185" s="309"/>
      <c r="AA185" s="127"/>
      <c r="AB185" s="125"/>
      <c r="AC185" s="309"/>
      <c r="AD185" s="309"/>
      <c r="AE185" s="127"/>
      <c r="AF185" s="125"/>
      <c r="AG185" s="309"/>
      <c r="AH185" s="309"/>
      <c r="AI185" s="127"/>
      <c r="AJ185" s="125"/>
      <c r="AK185" s="309"/>
      <c r="AL185" s="309"/>
      <c r="AM185" s="127"/>
      <c r="AN185" s="125"/>
      <c r="AO185" s="309"/>
      <c r="AP185" s="309" t="s">
        <v>34</v>
      </c>
      <c r="AQ185" s="127" t="s">
        <v>34</v>
      </c>
      <c r="AR185" s="85"/>
      <c r="AS185" s="309"/>
      <c r="AT185" s="309"/>
      <c r="AU185" s="127"/>
      <c r="AV185" s="125"/>
      <c r="AW185" s="309"/>
      <c r="AX185" s="309"/>
      <c r="AY185" s="127"/>
      <c r="AZ185" s="125"/>
      <c r="BA185" s="309"/>
      <c r="BB185" s="309"/>
      <c r="BC185" s="128"/>
      <c r="BD185" s="127"/>
      <c r="BE185" s="125"/>
      <c r="BF185" s="309"/>
      <c r="BG185" s="309"/>
      <c r="BH185" s="127"/>
      <c r="BI185" s="125"/>
      <c r="BJ185" s="309"/>
      <c r="BK185" s="309"/>
      <c r="BL185" s="127"/>
      <c r="BM185" s="92">
        <f>COUNTIF(O185:AA185,"P")</f>
        <v>0</v>
      </c>
      <c r="BN185" s="93">
        <f>COUNTIF(AB185:AM185,"P")</f>
        <v>0</v>
      </c>
      <c r="BO185" s="93">
        <f>COUNTIF(AN185:AY185,"P")</f>
        <v>2</v>
      </c>
      <c r="BP185" s="93">
        <f>COUNTIF(AZ185:BL185,"P")</f>
        <v>0</v>
      </c>
      <c r="BQ185" s="93">
        <f t="shared" si="61"/>
        <v>2</v>
      </c>
      <c r="BR185" s="325" t="e">
        <f>+SUM(BM186)/(BM185)</f>
        <v>#DIV/0!</v>
      </c>
      <c r="BS185" s="325" t="e">
        <f>+SUM(BN186)/(BN185)</f>
        <v>#DIV/0!</v>
      </c>
      <c r="BT185" s="325">
        <f>+SUM(BO186)/(BO185)</f>
        <v>0</v>
      </c>
      <c r="BU185" s="325" t="e">
        <f>+SUM(BP186)/(BP185)</f>
        <v>#DIV/0!</v>
      </c>
      <c r="BV185" s="325">
        <f>+SUM(BQ186)/(BQ185)</f>
        <v>0</v>
      </c>
      <c r="BW185" s="56"/>
    </row>
    <row r="186" spans="1:75" s="73" customFormat="1" ht="12.75" hidden="1" customHeight="1" outlineLevel="1" x14ac:dyDescent="0.25">
      <c r="A186" s="285"/>
      <c r="B186" s="438"/>
      <c r="C186" s="452"/>
      <c r="D186" s="335"/>
      <c r="E186" s="336"/>
      <c r="F186" s="338"/>
      <c r="G186" s="277" t="s">
        <v>35</v>
      </c>
      <c r="H186" s="332"/>
      <c r="I186" s="332"/>
      <c r="J186" s="332"/>
      <c r="K186" s="332"/>
      <c r="L186" s="332"/>
      <c r="M186" s="327"/>
      <c r="N186" s="328"/>
      <c r="O186" s="94"/>
      <c r="P186" s="95"/>
      <c r="Q186" s="95"/>
      <c r="R186" s="96"/>
      <c r="S186" s="94"/>
      <c r="T186" s="97"/>
      <c r="U186" s="97"/>
      <c r="V186" s="98"/>
      <c r="W186" s="94"/>
      <c r="X186" s="97"/>
      <c r="Y186" s="97"/>
      <c r="Z186" s="97"/>
      <c r="AA186" s="98"/>
      <c r="AB186" s="103"/>
      <c r="AC186" s="97"/>
      <c r="AD186" s="97"/>
      <c r="AE186" s="98"/>
      <c r="AF186" s="103"/>
      <c r="AG186" s="97"/>
      <c r="AH186" s="97"/>
      <c r="AI186" s="98"/>
      <c r="AJ186" s="103"/>
      <c r="AK186" s="97"/>
      <c r="AL186" s="97"/>
      <c r="AM186" s="98"/>
      <c r="AN186" s="103"/>
      <c r="AO186" s="97"/>
      <c r="AP186" s="97"/>
      <c r="AQ186" s="98"/>
      <c r="AR186" s="103"/>
      <c r="AS186" s="97"/>
      <c r="AT186" s="97"/>
      <c r="AU186" s="98"/>
      <c r="AV186" s="103"/>
      <c r="AW186" s="97"/>
      <c r="AX186" s="97"/>
      <c r="AY186" s="98"/>
      <c r="AZ186" s="103"/>
      <c r="BA186" s="97"/>
      <c r="BB186" s="97"/>
      <c r="BC186" s="104"/>
      <c r="BD186" s="98"/>
      <c r="BE186" s="103"/>
      <c r="BF186" s="97"/>
      <c r="BG186" s="97"/>
      <c r="BH186" s="98"/>
      <c r="BI186" s="103"/>
      <c r="BJ186" s="97"/>
      <c r="BK186" s="97"/>
      <c r="BL186" s="98"/>
      <c r="BM186" s="106">
        <f>COUNTIF(O186:AA186,"E")</f>
        <v>0</v>
      </c>
      <c r="BN186" s="107">
        <f>COUNTIF(AB186:AM186,"E")</f>
        <v>0</v>
      </c>
      <c r="BO186" s="107">
        <f>COUNTIF(AN186:AY186,"E")</f>
        <v>0</v>
      </c>
      <c r="BP186" s="107">
        <f>COUNTIF(AZ186:BL186,"E")</f>
        <v>0</v>
      </c>
      <c r="BQ186" s="108">
        <f t="shared" si="61"/>
        <v>0</v>
      </c>
      <c r="BR186" s="325"/>
      <c r="BS186" s="325"/>
      <c r="BT186" s="325"/>
      <c r="BU186" s="325"/>
      <c r="BV186" s="325"/>
      <c r="BW186" s="56"/>
    </row>
    <row r="187" spans="1:75" s="73" customFormat="1" ht="18.75" hidden="1" customHeight="1" outlineLevel="1" x14ac:dyDescent="0.25">
      <c r="A187" s="285"/>
      <c r="B187" s="438"/>
      <c r="C187" s="452"/>
      <c r="D187" s="333" t="s">
        <v>628</v>
      </c>
      <c r="E187" s="334"/>
      <c r="F187" s="337" t="s">
        <v>547</v>
      </c>
      <c r="G187" s="280" t="s">
        <v>34</v>
      </c>
      <c r="H187" s="331" t="s">
        <v>78</v>
      </c>
      <c r="I187" s="331"/>
      <c r="J187" s="331"/>
      <c r="K187" s="331"/>
      <c r="L187" s="331" t="s">
        <v>78</v>
      </c>
      <c r="M187" s="326" t="s">
        <v>527</v>
      </c>
      <c r="N187" s="328" t="s">
        <v>528</v>
      </c>
      <c r="O187" s="85"/>
      <c r="P187" s="298"/>
      <c r="Q187" s="298"/>
      <c r="R187" s="87" t="s">
        <v>34</v>
      </c>
      <c r="S187" s="85"/>
      <c r="T187" s="309"/>
      <c r="U187" s="309"/>
      <c r="V187" s="127" t="s">
        <v>34</v>
      </c>
      <c r="W187" s="85"/>
      <c r="X187" s="309"/>
      <c r="Y187" s="309"/>
      <c r="Z187" s="309" t="s">
        <v>34</v>
      </c>
      <c r="AA187" s="127"/>
      <c r="AB187" s="125"/>
      <c r="AC187" s="309"/>
      <c r="AD187" s="309"/>
      <c r="AE187" s="127" t="s">
        <v>34</v>
      </c>
      <c r="AF187" s="125"/>
      <c r="AG187" s="309"/>
      <c r="AH187" s="309"/>
      <c r="AI187" s="127" t="s">
        <v>34</v>
      </c>
      <c r="AJ187" s="125"/>
      <c r="AK187" s="309"/>
      <c r="AL187" s="309"/>
      <c r="AM187" s="127" t="s">
        <v>34</v>
      </c>
      <c r="AN187" s="125"/>
      <c r="AO187" s="309"/>
      <c r="AP187" s="309"/>
      <c r="AQ187" s="127" t="s">
        <v>34</v>
      </c>
      <c r="AR187" s="85"/>
      <c r="AS187" s="309"/>
      <c r="AT187" s="309"/>
      <c r="AU187" s="127" t="s">
        <v>34</v>
      </c>
      <c r="AV187" s="125"/>
      <c r="AW187" s="309"/>
      <c r="AX187" s="309"/>
      <c r="AY187" s="127" t="s">
        <v>34</v>
      </c>
      <c r="AZ187" s="125"/>
      <c r="BA187" s="309"/>
      <c r="BB187" s="309"/>
      <c r="BC187" s="128"/>
      <c r="BD187" s="127" t="s">
        <v>34</v>
      </c>
      <c r="BE187" s="125"/>
      <c r="BF187" s="309"/>
      <c r="BG187" s="309"/>
      <c r="BH187" s="127" t="s">
        <v>34</v>
      </c>
      <c r="BI187" s="125"/>
      <c r="BJ187" s="309"/>
      <c r="BK187" s="309"/>
      <c r="BL187" s="127" t="s">
        <v>34</v>
      </c>
      <c r="BM187" s="92">
        <f>COUNTIF(O187:AA187,"P")</f>
        <v>3</v>
      </c>
      <c r="BN187" s="93">
        <f>COUNTIF(AB187:AM187,"P")</f>
        <v>3</v>
      </c>
      <c r="BO187" s="93">
        <f>COUNTIF(AN187:AY187,"P")</f>
        <v>3</v>
      </c>
      <c r="BP187" s="93">
        <f>COUNTIF(AZ187:BL187,"P")</f>
        <v>3</v>
      </c>
      <c r="BQ187" s="93">
        <f t="shared" si="61"/>
        <v>12</v>
      </c>
      <c r="BR187" s="325">
        <f>+SUM(BM188)/(BM187)</f>
        <v>0</v>
      </c>
      <c r="BS187" s="325">
        <f>+SUM(BN188)/(BN187)</f>
        <v>0</v>
      </c>
      <c r="BT187" s="325">
        <f>+SUM(BO188)/(BO187)</f>
        <v>0</v>
      </c>
      <c r="BU187" s="325">
        <f>+SUM(BP188)/(BP187)</f>
        <v>0</v>
      </c>
      <c r="BV187" s="325">
        <f>+SUM(BQ188)/(BQ187)</f>
        <v>0</v>
      </c>
      <c r="BW187" s="56"/>
    </row>
    <row r="188" spans="1:75" s="73" customFormat="1" ht="14.25" hidden="1" outlineLevel="1" x14ac:dyDescent="0.25">
      <c r="A188" s="285"/>
      <c r="B188" s="438"/>
      <c r="C188" s="452"/>
      <c r="D188" s="335"/>
      <c r="E188" s="336"/>
      <c r="F188" s="338"/>
      <c r="G188" s="277" t="s">
        <v>35</v>
      </c>
      <c r="H188" s="332"/>
      <c r="I188" s="332"/>
      <c r="J188" s="332"/>
      <c r="K188" s="332"/>
      <c r="L188" s="332"/>
      <c r="M188" s="327"/>
      <c r="N188" s="328"/>
      <c r="O188" s="94"/>
      <c r="P188" s="95"/>
      <c r="Q188" s="95"/>
      <c r="R188" s="96"/>
      <c r="S188" s="94"/>
      <c r="T188" s="97"/>
      <c r="U188" s="97"/>
      <c r="V188" s="98"/>
      <c r="W188" s="94"/>
      <c r="X188" s="97"/>
      <c r="Y188" s="97"/>
      <c r="Z188" s="97"/>
      <c r="AA188" s="98"/>
      <c r="AB188" s="103"/>
      <c r="AC188" s="97"/>
      <c r="AD188" s="97"/>
      <c r="AE188" s="98"/>
      <c r="AF188" s="103"/>
      <c r="AG188" s="97"/>
      <c r="AH188" s="97"/>
      <c r="AI188" s="98"/>
      <c r="AJ188" s="103"/>
      <c r="AK188" s="97"/>
      <c r="AL188" s="97"/>
      <c r="AM188" s="98"/>
      <c r="AN188" s="103"/>
      <c r="AO188" s="97"/>
      <c r="AP188" s="97"/>
      <c r="AQ188" s="98"/>
      <c r="AR188" s="103"/>
      <c r="AS188" s="97"/>
      <c r="AT188" s="97"/>
      <c r="AU188" s="98"/>
      <c r="AV188" s="103"/>
      <c r="AW188" s="97"/>
      <c r="AX188" s="97"/>
      <c r="AY188" s="98"/>
      <c r="AZ188" s="103"/>
      <c r="BA188" s="97"/>
      <c r="BB188" s="97"/>
      <c r="BC188" s="104"/>
      <c r="BD188" s="98"/>
      <c r="BE188" s="103"/>
      <c r="BF188" s="97"/>
      <c r="BG188" s="97"/>
      <c r="BH188" s="98"/>
      <c r="BI188" s="103"/>
      <c r="BJ188" s="97"/>
      <c r="BK188" s="97"/>
      <c r="BL188" s="98"/>
      <c r="BM188" s="106">
        <f>COUNTIF(O188:AA188,"E")</f>
        <v>0</v>
      </c>
      <c r="BN188" s="107">
        <f>COUNTIF(AB188:AM188,"E")</f>
        <v>0</v>
      </c>
      <c r="BO188" s="107">
        <f>COUNTIF(AN188:AY188,"E")</f>
        <v>0</v>
      </c>
      <c r="BP188" s="107">
        <f>COUNTIF(AZ188:BL188,"E")</f>
        <v>0</v>
      </c>
      <c r="BQ188" s="108">
        <f t="shared" si="61"/>
        <v>0</v>
      </c>
      <c r="BR188" s="325"/>
      <c r="BS188" s="325"/>
      <c r="BT188" s="325"/>
      <c r="BU188" s="325"/>
      <c r="BV188" s="325"/>
      <c r="BW188" s="56"/>
    </row>
    <row r="189" spans="1:75" s="73" customFormat="1" ht="14.25" hidden="1" outlineLevel="1" x14ac:dyDescent="0.25">
      <c r="A189" s="285"/>
      <c r="B189" s="438"/>
      <c r="C189" s="452"/>
      <c r="D189" s="339" t="s">
        <v>629</v>
      </c>
      <c r="E189" s="334"/>
      <c r="F189" s="337" t="s">
        <v>549</v>
      </c>
      <c r="G189" s="280" t="s">
        <v>34</v>
      </c>
      <c r="H189" s="331" t="s">
        <v>78</v>
      </c>
      <c r="I189" s="331" t="s">
        <v>78</v>
      </c>
      <c r="J189" s="331" t="s">
        <v>78</v>
      </c>
      <c r="K189" s="331" t="s">
        <v>78</v>
      </c>
      <c r="L189" s="331" t="s">
        <v>78</v>
      </c>
      <c r="M189" s="326" t="s">
        <v>527</v>
      </c>
      <c r="N189" s="328" t="s">
        <v>528</v>
      </c>
      <c r="O189" s="85"/>
      <c r="P189" s="298"/>
      <c r="Q189" s="298"/>
      <c r="R189" s="87"/>
      <c r="S189" s="85"/>
      <c r="T189" s="309"/>
      <c r="U189" s="309"/>
      <c r="V189" s="127"/>
      <c r="W189" s="85"/>
      <c r="X189" s="309"/>
      <c r="Y189" s="309"/>
      <c r="Z189" s="309"/>
      <c r="AA189" s="127"/>
      <c r="AB189" s="125"/>
      <c r="AC189" s="309"/>
      <c r="AD189" s="309"/>
      <c r="AE189" s="127"/>
      <c r="AF189" s="125"/>
      <c r="AG189" s="309"/>
      <c r="AH189" s="309"/>
      <c r="AI189" s="127"/>
      <c r="AJ189" s="125"/>
      <c r="AK189" s="309"/>
      <c r="AL189" s="309"/>
      <c r="AM189" s="127"/>
      <c r="AN189" s="125"/>
      <c r="AO189" s="309"/>
      <c r="AP189" s="309"/>
      <c r="AQ189" s="127"/>
      <c r="AR189" s="85"/>
      <c r="AS189" s="309"/>
      <c r="AT189" s="309"/>
      <c r="AU189" s="127"/>
      <c r="AV189" s="125"/>
      <c r="AW189" s="309"/>
      <c r="AX189" s="309"/>
      <c r="AY189" s="127"/>
      <c r="AZ189" s="125"/>
      <c r="BA189" s="309"/>
      <c r="BB189" s="309"/>
      <c r="BC189" s="128"/>
      <c r="BD189" s="127"/>
      <c r="BE189" s="125"/>
      <c r="BF189" s="309"/>
      <c r="BG189" s="309"/>
      <c r="BH189" s="127"/>
      <c r="BI189" s="125"/>
      <c r="BJ189" s="309" t="s">
        <v>34</v>
      </c>
      <c r="BK189" s="309"/>
      <c r="BL189" s="127"/>
      <c r="BM189" s="92">
        <f>COUNTIF(O189:AA189,"P")</f>
        <v>0</v>
      </c>
      <c r="BN189" s="93">
        <f>COUNTIF(AB189:AM189,"P")</f>
        <v>0</v>
      </c>
      <c r="BO189" s="93">
        <f>COUNTIF(AN189:AY189,"P")</f>
        <v>0</v>
      </c>
      <c r="BP189" s="93">
        <f>COUNTIF(AZ189:BL189,"P")</f>
        <v>1</v>
      </c>
      <c r="BQ189" s="93">
        <f t="shared" si="61"/>
        <v>1</v>
      </c>
      <c r="BR189" s="325" t="e">
        <f>+SUM(BM190)/(BM189)</f>
        <v>#DIV/0!</v>
      </c>
      <c r="BS189" s="325" t="e">
        <f>+SUM(BN190)/(BN189)</f>
        <v>#DIV/0!</v>
      </c>
      <c r="BT189" s="325" t="e">
        <f>+SUM(BO190)/(BO189)</f>
        <v>#DIV/0!</v>
      </c>
      <c r="BU189" s="325">
        <f>+SUM(BP190)/(BP189)</f>
        <v>0</v>
      </c>
      <c r="BV189" s="325">
        <f>+SUM(BQ190)/(BQ189)</f>
        <v>0</v>
      </c>
      <c r="BW189" s="56"/>
    </row>
    <row r="190" spans="1:75" s="73" customFormat="1" ht="14.25" hidden="1" outlineLevel="1" x14ac:dyDescent="0.25">
      <c r="A190" s="285"/>
      <c r="B190" s="438"/>
      <c r="C190" s="452"/>
      <c r="D190" s="335"/>
      <c r="E190" s="336"/>
      <c r="F190" s="338"/>
      <c r="G190" s="277" t="s">
        <v>35</v>
      </c>
      <c r="H190" s="332"/>
      <c r="I190" s="332"/>
      <c r="J190" s="332"/>
      <c r="K190" s="332"/>
      <c r="L190" s="332"/>
      <c r="M190" s="327"/>
      <c r="N190" s="328"/>
      <c r="O190" s="94"/>
      <c r="P190" s="95"/>
      <c r="Q190" s="95"/>
      <c r="R190" s="96"/>
      <c r="S190" s="94"/>
      <c r="T190" s="97"/>
      <c r="U190" s="97"/>
      <c r="V190" s="98"/>
      <c r="W190" s="94"/>
      <c r="X190" s="97"/>
      <c r="Y190" s="97"/>
      <c r="Z190" s="97"/>
      <c r="AA190" s="98"/>
      <c r="AB190" s="103"/>
      <c r="AC190" s="97"/>
      <c r="AD190" s="97"/>
      <c r="AE190" s="98"/>
      <c r="AF190" s="103"/>
      <c r="AG190" s="97"/>
      <c r="AH190" s="97"/>
      <c r="AI190" s="98"/>
      <c r="AJ190" s="103"/>
      <c r="AK190" s="97"/>
      <c r="AL190" s="97"/>
      <c r="AM190" s="98"/>
      <c r="AN190" s="103"/>
      <c r="AO190" s="97"/>
      <c r="AP190" s="97"/>
      <c r="AQ190" s="98"/>
      <c r="AR190" s="103"/>
      <c r="AS190" s="97"/>
      <c r="AT190" s="97"/>
      <c r="AU190" s="98"/>
      <c r="AV190" s="103"/>
      <c r="AW190" s="97"/>
      <c r="AX190" s="97"/>
      <c r="AY190" s="98"/>
      <c r="AZ190" s="103"/>
      <c r="BA190" s="97"/>
      <c r="BB190" s="97"/>
      <c r="BC190" s="104"/>
      <c r="BD190" s="98"/>
      <c r="BE190" s="103"/>
      <c r="BF190" s="97"/>
      <c r="BG190" s="97"/>
      <c r="BH190" s="98"/>
      <c r="BI190" s="103"/>
      <c r="BJ190" s="97"/>
      <c r="BK190" s="97"/>
      <c r="BL190" s="98"/>
      <c r="BM190" s="106">
        <f>COUNTIF(O190:AA190,"E")</f>
        <v>0</v>
      </c>
      <c r="BN190" s="107">
        <f>COUNTIF(AB190:AM190,"E")</f>
        <v>0</v>
      </c>
      <c r="BO190" s="107">
        <f>COUNTIF(AN190:AY190,"E")</f>
        <v>0</v>
      </c>
      <c r="BP190" s="107">
        <f>COUNTIF(AZ190:BL190,"E")</f>
        <v>0</v>
      </c>
      <c r="BQ190" s="108">
        <f t="shared" si="61"/>
        <v>0</v>
      </c>
      <c r="BR190" s="325"/>
      <c r="BS190" s="325"/>
      <c r="BT190" s="325"/>
      <c r="BU190" s="325"/>
      <c r="BV190" s="325"/>
      <c r="BW190" s="56"/>
    </row>
    <row r="191" spans="1:75" s="73" customFormat="1" ht="14.25" hidden="1" outlineLevel="1" x14ac:dyDescent="0.25">
      <c r="A191" s="285"/>
      <c r="B191" s="438"/>
      <c r="C191" s="452"/>
      <c r="D191" s="339" t="s">
        <v>630</v>
      </c>
      <c r="E191" s="334"/>
      <c r="F191" s="337" t="s">
        <v>550</v>
      </c>
      <c r="G191" s="280" t="s">
        <v>34</v>
      </c>
      <c r="H191" s="331" t="s">
        <v>78</v>
      </c>
      <c r="I191" s="331" t="s">
        <v>78</v>
      </c>
      <c r="J191" s="331"/>
      <c r="K191" s="331" t="s">
        <v>78</v>
      </c>
      <c r="L191" s="331" t="s">
        <v>78</v>
      </c>
      <c r="M191" s="326" t="s">
        <v>527</v>
      </c>
      <c r="N191" s="328" t="s">
        <v>528</v>
      </c>
      <c r="O191" s="85"/>
      <c r="P191" s="298"/>
      <c r="Q191" s="298"/>
      <c r="R191" s="87"/>
      <c r="S191" s="85"/>
      <c r="T191" s="309"/>
      <c r="U191" s="309"/>
      <c r="V191" s="127" t="s">
        <v>34</v>
      </c>
      <c r="W191" s="85"/>
      <c r="X191" s="309"/>
      <c r="Y191" s="309" t="s">
        <v>34</v>
      </c>
      <c r="Z191" s="309" t="s">
        <v>34</v>
      </c>
      <c r="AA191" s="127"/>
      <c r="AB191" s="125"/>
      <c r="AC191" s="309"/>
      <c r="AD191" s="309"/>
      <c r="AE191" s="127"/>
      <c r="AF191" s="125"/>
      <c r="AG191" s="309"/>
      <c r="AH191" s="309"/>
      <c r="AI191" s="127"/>
      <c r="AJ191" s="125"/>
      <c r="AK191" s="309"/>
      <c r="AL191" s="309" t="s">
        <v>34</v>
      </c>
      <c r="AM191" s="127"/>
      <c r="AN191" s="125"/>
      <c r="AO191" s="309"/>
      <c r="AP191" s="309"/>
      <c r="AQ191" s="127"/>
      <c r="AR191" s="85"/>
      <c r="AS191" s="309"/>
      <c r="AT191" s="309"/>
      <c r="AU191" s="127"/>
      <c r="AX191" s="125" t="s">
        <v>34</v>
      </c>
      <c r="AY191" s="309"/>
      <c r="AZ191" s="309"/>
      <c r="BA191" s="127"/>
      <c r="BB191" s="125"/>
      <c r="BC191" s="309"/>
      <c r="BD191" s="309"/>
      <c r="BE191" s="128"/>
      <c r="BF191" s="127"/>
      <c r="BG191" s="125"/>
      <c r="BH191" s="127"/>
      <c r="BI191" s="125" t="s">
        <v>34</v>
      </c>
      <c r="BJ191" s="309"/>
      <c r="BK191" s="309"/>
      <c r="BL191" s="127"/>
      <c r="BM191" s="92">
        <f>COUNTIF(O191:AA191,"P")</f>
        <v>3</v>
      </c>
      <c r="BN191" s="93">
        <f>COUNTIF(AB191:AM191,"P")</f>
        <v>1</v>
      </c>
      <c r="BO191" s="93">
        <f>COUNTIF(AN191:BA191,"P")</f>
        <v>1</v>
      </c>
      <c r="BP191" s="93">
        <f>COUNTIF(BB191:BL191,"P")</f>
        <v>1</v>
      </c>
      <c r="BQ191" s="93">
        <f t="shared" si="61"/>
        <v>6</v>
      </c>
      <c r="BR191" s="325">
        <f>+SUM(BM192)/(BM191)</f>
        <v>0</v>
      </c>
      <c r="BS191" s="325">
        <f>+SUM(BN192)/(BN191)</f>
        <v>0</v>
      </c>
      <c r="BT191" s="325">
        <f>+SUM(BO192)/(BO191)</f>
        <v>0</v>
      </c>
      <c r="BU191" s="325">
        <f>+SUM(BP192)/(BP191)</f>
        <v>0</v>
      </c>
      <c r="BV191" s="325">
        <f>+SUM(BQ192)/(BQ191)</f>
        <v>0</v>
      </c>
      <c r="BW191" s="56"/>
    </row>
    <row r="192" spans="1:75" s="73" customFormat="1" ht="14.25" hidden="1" outlineLevel="1" x14ac:dyDescent="0.25">
      <c r="A192" s="285"/>
      <c r="B192" s="438"/>
      <c r="C192" s="452"/>
      <c r="D192" s="335"/>
      <c r="E192" s="336"/>
      <c r="F192" s="338"/>
      <c r="G192" s="277" t="s">
        <v>35</v>
      </c>
      <c r="H192" s="332"/>
      <c r="I192" s="332"/>
      <c r="J192" s="332"/>
      <c r="K192" s="332"/>
      <c r="L192" s="332"/>
      <c r="M192" s="327"/>
      <c r="N192" s="328"/>
      <c r="O192" s="94"/>
      <c r="P192" s="95"/>
      <c r="Q192" s="95"/>
      <c r="R192" s="96"/>
      <c r="S192" s="94"/>
      <c r="T192" s="97"/>
      <c r="U192" s="97"/>
      <c r="V192" s="98"/>
      <c r="W192" s="94"/>
      <c r="X192" s="97"/>
      <c r="Y192" s="97"/>
      <c r="Z192" s="97"/>
      <c r="AA192" s="98"/>
      <c r="AB192" s="103"/>
      <c r="AC192" s="97"/>
      <c r="AD192" s="97"/>
      <c r="AE192" s="98"/>
      <c r="AF192" s="103"/>
      <c r="AG192" s="97"/>
      <c r="AH192" s="97"/>
      <c r="AI192" s="98"/>
      <c r="AJ192" s="103"/>
      <c r="AK192" s="97"/>
      <c r="AL192" s="97"/>
      <c r="AM192" s="98"/>
      <c r="AN192" s="103"/>
      <c r="AO192" s="97"/>
      <c r="AP192" s="97"/>
      <c r="AQ192" s="98"/>
      <c r="AR192" s="103"/>
      <c r="AS192" s="97"/>
      <c r="AT192" s="97"/>
      <c r="AU192" s="98"/>
      <c r="AV192" s="103"/>
      <c r="AW192" s="97"/>
      <c r="AX192" s="97"/>
      <c r="AY192" s="98"/>
      <c r="AZ192" s="103"/>
      <c r="BA192" s="97"/>
      <c r="BB192" s="97"/>
      <c r="BC192" s="104"/>
      <c r="BD192" s="98"/>
      <c r="BE192" s="103"/>
      <c r="BF192" s="97"/>
      <c r="BG192" s="97"/>
      <c r="BH192" s="98"/>
      <c r="BI192" s="103"/>
      <c r="BJ192" s="97"/>
      <c r="BK192" s="97"/>
      <c r="BL192" s="98"/>
      <c r="BM192" s="106">
        <f>COUNTIF(O192:AA192,"E")</f>
        <v>0</v>
      </c>
      <c r="BN192" s="107">
        <f>COUNTIF(AB192:AM192,"E")</f>
        <v>0</v>
      </c>
      <c r="BO192" s="107">
        <f>COUNTIF(AN192:AY192,"E")</f>
        <v>0</v>
      </c>
      <c r="BP192" s="107">
        <f>COUNTIF(AZ192:BL192,"E")</f>
        <v>0</v>
      </c>
      <c r="BQ192" s="108">
        <f t="shared" si="61"/>
        <v>0</v>
      </c>
      <c r="BR192" s="325"/>
      <c r="BS192" s="325"/>
      <c r="BT192" s="325"/>
      <c r="BU192" s="325"/>
      <c r="BV192" s="325"/>
      <c r="BW192" s="56"/>
    </row>
    <row r="193" spans="1:75" s="73" customFormat="1" ht="14.25" hidden="1" outlineLevel="1" x14ac:dyDescent="0.25">
      <c r="A193" s="285"/>
      <c r="B193" s="438"/>
      <c r="C193" s="452"/>
      <c r="D193" s="333" t="s">
        <v>631</v>
      </c>
      <c r="E193" s="334"/>
      <c r="F193" s="337" t="s">
        <v>551</v>
      </c>
      <c r="G193" s="280" t="s">
        <v>34</v>
      </c>
      <c r="H193" s="331" t="s">
        <v>78</v>
      </c>
      <c r="I193" s="331"/>
      <c r="J193" s="331" t="s">
        <v>78</v>
      </c>
      <c r="K193" s="331" t="s">
        <v>78</v>
      </c>
      <c r="L193" s="331" t="s">
        <v>78</v>
      </c>
      <c r="M193" s="326" t="s">
        <v>527</v>
      </c>
      <c r="N193" s="328" t="s">
        <v>528</v>
      </c>
      <c r="O193" s="85"/>
      <c r="P193" s="298"/>
      <c r="Q193" s="298"/>
      <c r="R193" s="87"/>
      <c r="S193" s="85"/>
      <c r="T193" s="309"/>
      <c r="U193" s="309"/>
      <c r="V193" s="127"/>
      <c r="W193" s="85"/>
      <c r="X193" s="309" t="s">
        <v>34</v>
      </c>
      <c r="Y193" s="309"/>
      <c r="Z193" s="309"/>
      <c r="AA193" s="127"/>
      <c r="AB193" s="125"/>
      <c r="AC193" s="309"/>
      <c r="AD193" s="309"/>
      <c r="AE193" s="127"/>
      <c r="AF193" s="125"/>
      <c r="AG193" s="309"/>
      <c r="AH193" s="309"/>
      <c r="AI193" s="127"/>
      <c r="AJ193" s="125"/>
      <c r="AK193" s="309" t="s">
        <v>34</v>
      </c>
      <c r="AL193" s="309"/>
      <c r="AM193" s="127"/>
      <c r="AN193" s="125"/>
      <c r="AO193" s="309"/>
      <c r="AP193" s="309"/>
      <c r="AQ193" s="127"/>
      <c r="AR193" s="85"/>
      <c r="AS193" s="309"/>
      <c r="AT193" s="309"/>
      <c r="AU193" s="127"/>
      <c r="AV193" s="125"/>
      <c r="AW193" s="309" t="s">
        <v>34</v>
      </c>
      <c r="AX193" s="309"/>
      <c r="AY193" s="127"/>
      <c r="AZ193" s="125"/>
      <c r="BA193" s="309"/>
      <c r="BB193" s="309"/>
      <c r="BC193" s="128"/>
      <c r="BD193" s="127"/>
      <c r="BE193" s="125"/>
      <c r="BF193" s="309"/>
      <c r="BG193" s="309"/>
      <c r="BH193" s="127"/>
      <c r="BI193" s="125"/>
      <c r="BJ193" s="309" t="s">
        <v>34</v>
      </c>
      <c r="BK193" s="309"/>
      <c r="BL193" s="127"/>
      <c r="BM193" s="92">
        <f>COUNTIF(O193:AA193,"P")</f>
        <v>1</v>
      </c>
      <c r="BN193" s="93">
        <f>COUNTIF(AB193:AM193,"P")</f>
        <v>1</v>
      </c>
      <c r="BO193" s="93">
        <f>COUNTIF(AN193:AY193,"P")</f>
        <v>1</v>
      </c>
      <c r="BP193" s="93">
        <f>COUNTIF(AZ193:BL193,"P")</f>
        <v>1</v>
      </c>
      <c r="BQ193" s="93">
        <f t="shared" si="61"/>
        <v>4</v>
      </c>
      <c r="BR193" s="325">
        <f>+SUM(BM194)/(BM193)</f>
        <v>0</v>
      </c>
      <c r="BS193" s="325">
        <f>+SUM(BN194)/(BN193)</f>
        <v>0</v>
      </c>
      <c r="BT193" s="325">
        <f>+SUM(BO194)/(BO193)</f>
        <v>0</v>
      </c>
      <c r="BU193" s="325">
        <f>+SUM(BP194)/(BP193)</f>
        <v>0</v>
      </c>
      <c r="BV193" s="325">
        <f>+SUM(BQ194)/(BQ193)</f>
        <v>0</v>
      </c>
      <c r="BW193" s="56"/>
    </row>
    <row r="194" spans="1:75" s="73" customFormat="1" hidden="1" outlineLevel="1" thickBot="1" x14ac:dyDescent="0.3">
      <c r="A194" s="285"/>
      <c r="B194" s="438"/>
      <c r="C194" s="452"/>
      <c r="D194" s="335"/>
      <c r="E194" s="336"/>
      <c r="F194" s="338"/>
      <c r="G194" s="277" t="s">
        <v>35</v>
      </c>
      <c r="H194" s="332"/>
      <c r="I194" s="332"/>
      <c r="J194" s="332"/>
      <c r="K194" s="332"/>
      <c r="L194" s="332"/>
      <c r="M194" s="327"/>
      <c r="N194" s="328"/>
      <c r="O194" s="94"/>
      <c r="P194" s="95"/>
      <c r="Q194" s="95"/>
      <c r="R194" s="96"/>
      <c r="S194" s="94"/>
      <c r="T194" s="97"/>
      <c r="U194" s="97"/>
      <c r="V194" s="98"/>
      <c r="W194" s="94"/>
      <c r="X194" s="97"/>
      <c r="Y194" s="97"/>
      <c r="Z194" s="97"/>
      <c r="AA194" s="98"/>
      <c r="AB194" s="103"/>
      <c r="AC194" s="97"/>
      <c r="AD194" s="97"/>
      <c r="AE194" s="98"/>
      <c r="AF194" s="103"/>
      <c r="AG194" s="97"/>
      <c r="AH194" s="97"/>
      <c r="AI194" s="98"/>
      <c r="AJ194" s="103"/>
      <c r="AK194" s="97"/>
      <c r="AL194" s="97"/>
      <c r="AM194" s="98"/>
      <c r="AN194" s="103"/>
      <c r="AO194" s="97"/>
      <c r="AP194" s="97"/>
      <c r="AQ194" s="98"/>
      <c r="AR194" s="103"/>
      <c r="AS194" s="97"/>
      <c r="AT194" s="97"/>
      <c r="AU194" s="98"/>
      <c r="AV194" s="103"/>
      <c r="AW194" s="97"/>
      <c r="AX194" s="97"/>
      <c r="AY194" s="98"/>
      <c r="AZ194" s="103"/>
      <c r="BA194" s="97"/>
      <c r="BB194" s="97"/>
      <c r="BC194" s="104"/>
      <c r="BD194" s="98"/>
      <c r="BE194" s="103"/>
      <c r="BF194" s="97"/>
      <c r="BG194" s="97"/>
      <c r="BH194" s="98"/>
      <c r="BI194" s="103"/>
      <c r="BJ194" s="97"/>
      <c r="BK194" s="97"/>
      <c r="BL194" s="98"/>
      <c r="BM194" s="106">
        <f>COUNTIF(O194:AA194,"E")</f>
        <v>0</v>
      </c>
      <c r="BN194" s="107">
        <f>COUNTIF(AB194:AM194,"E")</f>
        <v>0</v>
      </c>
      <c r="BO194" s="107">
        <f>COUNTIF(AN194:AY194,"E")</f>
        <v>0</v>
      </c>
      <c r="BP194" s="107">
        <f>COUNTIF(AZ194:BL194,"E")</f>
        <v>0</v>
      </c>
      <c r="BQ194" s="108">
        <f t="shared" si="61"/>
        <v>0</v>
      </c>
      <c r="BR194" s="325"/>
      <c r="BS194" s="325"/>
      <c r="BT194" s="325"/>
      <c r="BU194" s="325"/>
      <c r="BV194" s="325"/>
      <c r="BW194" s="56"/>
    </row>
    <row r="195" spans="1:75" s="56" customFormat="1" ht="21.75" customHeight="1" collapsed="1" x14ac:dyDescent="0.25">
      <c r="A195" s="433"/>
      <c r="B195" s="435"/>
      <c r="C195" s="442"/>
      <c r="D195" s="473" t="s">
        <v>86</v>
      </c>
      <c r="E195" s="474"/>
      <c r="F195" s="418" t="s">
        <v>163</v>
      </c>
      <c r="G195" s="280" t="s">
        <v>34</v>
      </c>
      <c r="H195" s="331" t="s">
        <v>81</v>
      </c>
      <c r="I195" s="331" t="s">
        <v>81</v>
      </c>
      <c r="J195" s="331" t="s">
        <v>81</v>
      </c>
      <c r="K195" s="331" t="s">
        <v>81</v>
      </c>
      <c r="L195" s="331" t="s">
        <v>81</v>
      </c>
      <c r="M195" s="326" t="s">
        <v>202</v>
      </c>
      <c r="N195" s="328" t="s">
        <v>156</v>
      </c>
      <c r="O195" s="79">
        <f>COUNTIF(O197:O206,"P")</f>
        <v>0</v>
      </c>
      <c r="P195" s="80">
        <f t="shared" ref="P195:BL195" si="62">COUNTIF(P197:P206,"P")</f>
        <v>0</v>
      </c>
      <c r="Q195" s="80">
        <f t="shared" si="62"/>
        <v>0</v>
      </c>
      <c r="R195" s="81">
        <f t="shared" si="62"/>
        <v>0</v>
      </c>
      <c r="S195" s="79">
        <f t="shared" si="62"/>
        <v>0</v>
      </c>
      <c r="T195" s="80">
        <f t="shared" si="62"/>
        <v>0</v>
      </c>
      <c r="U195" s="80">
        <f t="shared" si="62"/>
        <v>0</v>
      </c>
      <c r="V195" s="81">
        <f t="shared" si="62"/>
        <v>0</v>
      </c>
      <c r="W195" s="79">
        <f t="shared" si="62"/>
        <v>1</v>
      </c>
      <c r="X195" s="80">
        <f t="shared" si="62"/>
        <v>0</v>
      </c>
      <c r="Y195" s="80">
        <f t="shared" si="62"/>
        <v>1</v>
      </c>
      <c r="Z195" s="80">
        <f t="shared" si="62"/>
        <v>2</v>
      </c>
      <c r="AA195" s="81"/>
      <c r="AB195" s="79">
        <f t="shared" si="62"/>
        <v>0</v>
      </c>
      <c r="AC195" s="80">
        <f t="shared" si="62"/>
        <v>1</v>
      </c>
      <c r="AD195" s="80">
        <f t="shared" si="62"/>
        <v>1</v>
      </c>
      <c r="AE195" s="81">
        <f t="shared" si="62"/>
        <v>0</v>
      </c>
      <c r="AF195" s="79">
        <f t="shared" si="62"/>
        <v>0</v>
      </c>
      <c r="AG195" s="80">
        <f t="shared" si="62"/>
        <v>1</v>
      </c>
      <c r="AH195" s="80">
        <f t="shared" si="62"/>
        <v>1</v>
      </c>
      <c r="AI195" s="81">
        <f t="shared" si="62"/>
        <v>0</v>
      </c>
      <c r="AJ195" s="79">
        <f t="shared" si="62"/>
        <v>0</v>
      </c>
      <c r="AK195" s="80">
        <f t="shared" si="62"/>
        <v>1</v>
      </c>
      <c r="AL195" s="80">
        <f t="shared" si="62"/>
        <v>0</v>
      </c>
      <c r="AM195" s="81">
        <f t="shared" si="62"/>
        <v>1</v>
      </c>
      <c r="AN195" s="79">
        <f t="shared" si="62"/>
        <v>0</v>
      </c>
      <c r="AO195" s="80">
        <f t="shared" si="62"/>
        <v>1</v>
      </c>
      <c r="AP195" s="80">
        <f t="shared" si="62"/>
        <v>1</v>
      </c>
      <c r="AQ195" s="81">
        <f t="shared" si="62"/>
        <v>0</v>
      </c>
      <c r="AR195" s="79">
        <f t="shared" si="62"/>
        <v>0</v>
      </c>
      <c r="AS195" s="80">
        <f t="shared" si="62"/>
        <v>1</v>
      </c>
      <c r="AT195" s="80">
        <f t="shared" si="62"/>
        <v>0</v>
      </c>
      <c r="AU195" s="81">
        <f t="shared" si="62"/>
        <v>0</v>
      </c>
      <c r="AV195" s="79">
        <f t="shared" si="62"/>
        <v>0</v>
      </c>
      <c r="AW195" s="80">
        <f t="shared" si="62"/>
        <v>1</v>
      </c>
      <c r="AX195" s="80">
        <f t="shared" si="62"/>
        <v>1</v>
      </c>
      <c r="AY195" s="81">
        <f t="shared" si="62"/>
        <v>1</v>
      </c>
      <c r="AZ195" s="79">
        <f t="shared" si="62"/>
        <v>0</v>
      </c>
      <c r="BA195" s="80">
        <f t="shared" si="62"/>
        <v>0</v>
      </c>
      <c r="BB195" s="80">
        <f t="shared" si="62"/>
        <v>2</v>
      </c>
      <c r="BC195" s="80">
        <f t="shared" si="62"/>
        <v>0</v>
      </c>
      <c r="BD195" s="81">
        <f t="shared" si="62"/>
        <v>0</v>
      </c>
      <c r="BE195" s="79">
        <f t="shared" si="62"/>
        <v>0</v>
      </c>
      <c r="BF195" s="80">
        <f t="shared" si="62"/>
        <v>1</v>
      </c>
      <c r="BG195" s="80">
        <f t="shared" si="62"/>
        <v>0</v>
      </c>
      <c r="BH195" s="81">
        <f t="shared" si="62"/>
        <v>0</v>
      </c>
      <c r="BI195" s="79">
        <f t="shared" si="62"/>
        <v>0</v>
      </c>
      <c r="BJ195" s="80">
        <f t="shared" si="62"/>
        <v>1</v>
      </c>
      <c r="BK195" s="80">
        <f t="shared" si="62"/>
        <v>0</v>
      </c>
      <c r="BL195" s="81">
        <f t="shared" si="62"/>
        <v>0</v>
      </c>
      <c r="BM195" s="346">
        <f>+SUM(BM198,BM200,BM202,BM204,BM206)/SUM(BM197,BM199,BM201,BM203,BM205)</f>
        <v>0</v>
      </c>
      <c r="BN195" s="346">
        <f>+SUM(BN198,BN200,BN202,BN204,BN206)/SUM(BN197,BN199,BN201,BN203,BN205)</f>
        <v>0</v>
      </c>
      <c r="BO195" s="346">
        <f>+SUM(BO198,BO200,BO202,BO204,BO206)/SUM(BO197,BO199,BO201,BO203,BO205)</f>
        <v>0</v>
      </c>
      <c r="BP195" s="346">
        <f>+SUM(BP198,BP200,BP202,BP204,BP206)/SUM(BP197,BP199,BP201,BP203,BP205)</f>
        <v>0</v>
      </c>
      <c r="BQ195" s="346">
        <f>+SUM(BQ198,BQ200,BQ202,BQ204,BQ206)/SUM(BQ197,BQ199,BQ201,BQ203,BQ205)</f>
        <v>0</v>
      </c>
      <c r="BR195" s="348"/>
      <c r="BS195" s="348"/>
      <c r="BT195" s="348"/>
      <c r="BU195" s="348"/>
      <c r="BV195" s="348"/>
    </row>
    <row r="196" spans="1:75" s="56" customFormat="1" ht="19.5" customHeight="1" thickBot="1" x14ac:dyDescent="0.3">
      <c r="A196" s="434"/>
      <c r="B196" s="436"/>
      <c r="C196" s="443"/>
      <c r="D196" s="475"/>
      <c r="E196" s="476"/>
      <c r="F196" s="419"/>
      <c r="G196" s="280" t="s">
        <v>35</v>
      </c>
      <c r="H196" s="345"/>
      <c r="I196" s="345"/>
      <c r="J196" s="345"/>
      <c r="K196" s="345"/>
      <c r="L196" s="345"/>
      <c r="M196" s="327"/>
      <c r="N196" s="328"/>
      <c r="O196" s="82">
        <f>COUNTIF(O197:O206,"E")</f>
        <v>0</v>
      </c>
      <c r="P196" s="83">
        <f t="shared" ref="P196:BL196" si="63">COUNTIF(P197:P206,"E")</f>
        <v>0</v>
      </c>
      <c r="Q196" s="83">
        <f t="shared" si="63"/>
        <v>0</v>
      </c>
      <c r="R196" s="84">
        <f t="shared" si="63"/>
        <v>0</v>
      </c>
      <c r="S196" s="82">
        <f t="shared" si="63"/>
        <v>0</v>
      </c>
      <c r="T196" s="83">
        <f t="shared" si="63"/>
        <v>0</v>
      </c>
      <c r="U196" s="83">
        <f t="shared" si="63"/>
        <v>0</v>
      </c>
      <c r="V196" s="84">
        <f t="shared" si="63"/>
        <v>0</v>
      </c>
      <c r="W196" s="82">
        <f t="shared" si="63"/>
        <v>0</v>
      </c>
      <c r="X196" s="83">
        <f t="shared" si="63"/>
        <v>0</v>
      </c>
      <c r="Y196" s="83">
        <f t="shared" si="63"/>
        <v>0</v>
      </c>
      <c r="Z196" s="83">
        <f t="shared" si="63"/>
        <v>0</v>
      </c>
      <c r="AA196" s="84"/>
      <c r="AB196" s="82">
        <f t="shared" si="63"/>
        <v>0</v>
      </c>
      <c r="AC196" s="83">
        <f t="shared" si="63"/>
        <v>0</v>
      </c>
      <c r="AD196" s="83">
        <f t="shared" si="63"/>
        <v>0</v>
      </c>
      <c r="AE196" s="84">
        <f t="shared" si="63"/>
        <v>0</v>
      </c>
      <c r="AF196" s="82">
        <f t="shared" si="63"/>
        <v>0</v>
      </c>
      <c r="AG196" s="83">
        <f t="shared" si="63"/>
        <v>0</v>
      </c>
      <c r="AH196" s="83">
        <f t="shared" si="63"/>
        <v>0</v>
      </c>
      <c r="AI196" s="84">
        <f t="shared" si="63"/>
        <v>0</v>
      </c>
      <c r="AJ196" s="82">
        <f t="shared" si="63"/>
        <v>0</v>
      </c>
      <c r="AK196" s="83">
        <f t="shared" si="63"/>
        <v>0</v>
      </c>
      <c r="AL196" s="83">
        <f t="shared" si="63"/>
        <v>0</v>
      </c>
      <c r="AM196" s="84">
        <f t="shared" si="63"/>
        <v>0</v>
      </c>
      <c r="AN196" s="82">
        <f t="shared" si="63"/>
        <v>0</v>
      </c>
      <c r="AO196" s="83">
        <f t="shared" si="63"/>
        <v>0</v>
      </c>
      <c r="AP196" s="83">
        <f t="shared" si="63"/>
        <v>0</v>
      </c>
      <c r="AQ196" s="84">
        <f t="shared" si="63"/>
        <v>0</v>
      </c>
      <c r="AR196" s="82">
        <f t="shared" si="63"/>
        <v>0</v>
      </c>
      <c r="AS196" s="83">
        <f t="shared" si="63"/>
        <v>0</v>
      </c>
      <c r="AT196" s="83">
        <f t="shared" si="63"/>
        <v>0</v>
      </c>
      <c r="AU196" s="84">
        <f t="shared" si="63"/>
        <v>0</v>
      </c>
      <c r="AV196" s="82">
        <f t="shared" si="63"/>
        <v>0</v>
      </c>
      <c r="AW196" s="83">
        <f t="shared" si="63"/>
        <v>0</v>
      </c>
      <c r="AX196" s="83">
        <f t="shared" si="63"/>
        <v>0</v>
      </c>
      <c r="AY196" s="84">
        <f t="shared" si="63"/>
        <v>0</v>
      </c>
      <c r="AZ196" s="82">
        <f t="shared" si="63"/>
        <v>0</v>
      </c>
      <c r="BA196" s="83">
        <f t="shared" si="63"/>
        <v>0</v>
      </c>
      <c r="BB196" s="83">
        <f t="shared" si="63"/>
        <v>0</v>
      </c>
      <c r="BC196" s="83">
        <f t="shared" si="63"/>
        <v>0</v>
      </c>
      <c r="BD196" s="84">
        <f t="shared" si="63"/>
        <v>0</v>
      </c>
      <c r="BE196" s="82">
        <f t="shared" si="63"/>
        <v>0</v>
      </c>
      <c r="BF196" s="83">
        <f t="shared" si="63"/>
        <v>0</v>
      </c>
      <c r="BG196" s="83">
        <f t="shared" si="63"/>
        <v>0</v>
      </c>
      <c r="BH196" s="84">
        <f t="shared" si="63"/>
        <v>0</v>
      </c>
      <c r="BI196" s="82">
        <f t="shared" si="63"/>
        <v>0</v>
      </c>
      <c r="BJ196" s="83">
        <f t="shared" si="63"/>
        <v>0</v>
      </c>
      <c r="BK196" s="83">
        <f t="shared" si="63"/>
        <v>0</v>
      </c>
      <c r="BL196" s="84">
        <f t="shared" si="63"/>
        <v>0</v>
      </c>
      <c r="BM196" s="347"/>
      <c r="BN196" s="347"/>
      <c r="BO196" s="347"/>
      <c r="BP196" s="347"/>
      <c r="BQ196" s="347"/>
      <c r="BR196" s="349"/>
      <c r="BS196" s="349"/>
      <c r="BT196" s="349"/>
      <c r="BU196" s="349"/>
      <c r="BV196" s="349"/>
    </row>
    <row r="197" spans="1:75" s="73" customFormat="1" ht="33.75" hidden="1" customHeight="1" outlineLevel="1" x14ac:dyDescent="0.25">
      <c r="A197" s="431">
        <v>58</v>
      </c>
      <c r="B197" s="435"/>
      <c r="C197" s="443"/>
      <c r="D197" s="350" t="s">
        <v>632</v>
      </c>
      <c r="E197" s="354"/>
      <c r="F197" s="418" t="s">
        <v>287</v>
      </c>
      <c r="G197" s="280" t="s">
        <v>34</v>
      </c>
      <c r="H197" s="357" t="s">
        <v>81</v>
      </c>
      <c r="I197" s="357"/>
      <c r="J197" s="357"/>
      <c r="K197" s="357"/>
      <c r="L197" s="357" t="s">
        <v>81</v>
      </c>
      <c r="M197" s="326" t="s">
        <v>223</v>
      </c>
      <c r="N197" s="328" t="s">
        <v>224</v>
      </c>
      <c r="O197" s="85"/>
      <c r="P197" s="298"/>
      <c r="Q197" s="298"/>
      <c r="R197" s="87"/>
      <c r="S197" s="85"/>
      <c r="T197" s="298"/>
      <c r="U197" s="298"/>
      <c r="V197" s="87"/>
      <c r="W197" s="85" t="s">
        <v>34</v>
      </c>
      <c r="X197" s="298"/>
      <c r="Y197" s="298"/>
      <c r="Z197" s="298"/>
      <c r="AA197" s="87"/>
      <c r="AB197" s="85"/>
      <c r="AC197" s="298"/>
      <c r="AD197" s="298"/>
      <c r="AE197" s="87"/>
      <c r="AF197" s="85"/>
      <c r="AG197" s="298"/>
      <c r="AH197" s="298"/>
      <c r="AI197" s="87"/>
      <c r="AJ197" s="85"/>
      <c r="AK197" s="298"/>
      <c r="AL197" s="298"/>
      <c r="AM197" s="87"/>
      <c r="AN197" s="85"/>
      <c r="AO197" s="298"/>
      <c r="AP197" s="298"/>
      <c r="AQ197" s="87"/>
      <c r="AR197" s="85"/>
      <c r="AS197" s="298"/>
      <c r="AT197" s="298"/>
      <c r="AU197" s="87"/>
      <c r="AV197" s="85"/>
      <c r="AW197" s="298"/>
      <c r="AX197" s="298"/>
      <c r="AY197" s="87"/>
      <c r="AZ197" s="85"/>
      <c r="BA197" s="298"/>
      <c r="BB197" s="298"/>
      <c r="BC197" s="91"/>
      <c r="BD197" s="87"/>
      <c r="BE197" s="85"/>
      <c r="BF197" s="298"/>
      <c r="BG197" s="298"/>
      <c r="BH197" s="87"/>
      <c r="BI197" s="85"/>
      <c r="BJ197" s="298"/>
      <c r="BK197" s="298"/>
      <c r="BL197" s="87"/>
      <c r="BM197" s="92">
        <f>COUNTIF(O197:AA197,"P")</f>
        <v>1</v>
      </c>
      <c r="BN197" s="93">
        <f>COUNTIF(AB197:AM197,"P")</f>
        <v>0</v>
      </c>
      <c r="BO197" s="93">
        <f>COUNTIF(AN197:AY197,"P")</f>
        <v>0</v>
      </c>
      <c r="BP197" s="93">
        <f>COUNTIF(AZ197:BL197,"P")</f>
        <v>0</v>
      </c>
      <c r="BQ197" s="93">
        <f>SUM(BM197:BP197)</f>
        <v>1</v>
      </c>
      <c r="BR197" s="325">
        <f>+SUM(BM198)/(BM197)</f>
        <v>0</v>
      </c>
      <c r="BS197" s="325" t="e">
        <f>+SUM(BN198)/(BN197)</f>
        <v>#DIV/0!</v>
      </c>
      <c r="BT197" s="325" t="e">
        <f>+SUM(BO198)/(BO197)</f>
        <v>#DIV/0!</v>
      </c>
      <c r="BU197" s="325" t="e">
        <f>+SUM(BP198)/(BP197)</f>
        <v>#DIV/0!</v>
      </c>
      <c r="BV197" s="325">
        <f>+SUM(BQ198)/(BQ197)</f>
        <v>0</v>
      </c>
      <c r="BW197" s="56"/>
    </row>
    <row r="198" spans="1:75" s="73" customFormat="1" ht="15.75" hidden="1" customHeight="1" outlineLevel="1" x14ac:dyDescent="0.25">
      <c r="A198" s="432"/>
      <c r="B198" s="438"/>
      <c r="C198" s="443"/>
      <c r="D198" s="355"/>
      <c r="E198" s="356"/>
      <c r="F198" s="419"/>
      <c r="G198" s="280" t="s">
        <v>35</v>
      </c>
      <c r="H198" s="357"/>
      <c r="I198" s="357"/>
      <c r="J198" s="357"/>
      <c r="K198" s="357"/>
      <c r="L198" s="357"/>
      <c r="M198" s="327"/>
      <c r="N198" s="328"/>
      <c r="O198" s="94"/>
      <c r="P198" s="95"/>
      <c r="Q198" s="95"/>
      <c r="R198" s="96"/>
      <c r="S198" s="94"/>
      <c r="T198" s="97"/>
      <c r="U198" s="97"/>
      <c r="V198" s="98"/>
      <c r="W198" s="94"/>
      <c r="X198" s="97"/>
      <c r="Y198" s="97"/>
      <c r="Z198" s="97"/>
      <c r="AA198" s="98"/>
      <c r="AB198" s="103"/>
      <c r="AC198" s="97"/>
      <c r="AD198" s="97"/>
      <c r="AE198" s="98"/>
      <c r="AF198" s="103"/>
      <c r="AG198" s="97"/>
      <c r="AH198" s="97"/>
      <c r="AI198" s="98"/>
      <c r="AJ198" s="103"/>
      <c r="AK198" s="97"/>
      <c r="AL198" s="97"/>
      <c r="AM198" s="98"/>
      <c r="AN198" s="103"/>
      <c r="AO198" s="97"/>
      <c r="AP198" s="97"/>
      <c r="AQ198" s="98"/>
      <c r="AR198" s="103"/>
      <c r="AS198" s="97"/>
      <c r="AT198" s="97"/>
      <c r="AU198" s="98"/>
      <c r="AV198" s="103"/>
      <c r="AW198" s="97"/>
      <c r="AX198" s="97"/>
      <c r="AY198" s="98"/>
      <c r="AZ198" s="103"/>
      <c r="BA198" s="97"/>
      <c r="BB198" s="97"/>
      <c r="BC198" s="104"/>
      <c r="BD198" s="98"/>
      <c r="BE198" s="103"/>
      <c r="BF198" s="97"/>
      <c r="BG198" s="97"/>
      <c r="BH198" s="98"/>
      <c r="BI198" s="103"/>
      <c r="BJ198" s="97"/>
      <c r="BK198" s="97"/>
      <c r="BL198" s="98"/>
      <c r="BM198" s="106">
        <f>COUNTIF(O198:AA198,"E")</f>
        <v>0</v>
      </c>
      <c r="BN198" s="107">
        <f>COUNTIF(AB198:AM198,"E")</f>
        <v>0</v>
      </c>
      <c r="BO198" s="107">
        <f>COUNTIF(AN198:AY198,"E")</f>
        <v>0</v>
      </c>
      <c r="BP198" s="107">
        <f>COUNTIF(AZ198:BL198,"E")</f>
        <v>0</v>
      </c>
      <c r="BQ198" s="108">
        <f>SUM(BM198:BP198)</f>
        <v>0</v>
      </c>
      <c r="BR198" s="325"/>
      <c r="BS198" s="325"/>
      <c r="BT198" s="325"/>
      <c r="BU198" s="325"/>
      <c r="BV198" s="325"/>
      <c r="BW198" s="56"/>
    </row>
    <row r="199" spans="1:75" s="73" customFormat="1" ht="35.25" hidden="1" customHeight="1" outlineLevel="1" x14ac:dyDescent="0.25">
      <c r="A199" s="290"/>
      <c r="B199" s="438"/>
      <c r="C199" s="443"/>
      <c r="D199" s="350" t="s">
        <v>633</v>
      </c>
      <c r="E199" s="354"/>
      <c r="F199" s="694" t="s">
        <v>481</v>
      </c>
      <c r="G199" s="280" t="s">
        <v>34</v>
      </c>
      <c r="H199" s="274"/>
      <c r="I199" s="274"/>
      <c r="J199" s="274"/>
      <c r="K199" s="274"/>
      <c r="L199" s="274"/>
      <c r="M199" s="326" t="s">
        <v>223</v>
      </c>
      <c r="N199" s="328" t="s">
        <v>224</v>
      </c>
      <c r="O199" s="110"/>
      <c r="P199" s="111"/>
      <c r="Q199" s="111"/>
      <c r="R199" s="86"/>
      <c r="S199" s="110"/>
      <c r="T199" s="112"/>
      <c r="U199" s="112"/>
      <c r="V199" s="113"/>
      <c r="W199" s="110"/>
      <c r="X199" s="112"/>
      <c r="Y199" s="112" t="s">
        <v>34</v>
      </c>
      <c r="Z199" s="112" t="s">
        <v>34</v>
      </c>
      <c r="AA199" s="113"/>
      <c r="AB199" s="114"/>
      <c r="AC199" s="112" t="s">
        <v>34</v>
      </c>
      <c r="AD199" s="112"/>
      <c r="AE199" s="113"/>
      <c r="AF199" s="114"/>
      <c r="AG199" s="112" t="s">
        <v>34</v>
      </c>
      <c r="AH199" s="112"/>
      <c r="AI199" s="113"/>
      <c r="AJ199" s="114"/>
      <c r="AK199" s="112" t="s">
        <v>34</v>
      </c>
      <c r="AL199" s="112"/>
      <c r="AM199" s="113"/>
      <c r="AN199" s="114"/>
      <c r="AO199" s="112" t="s">
        <v>34</v>
      </c>
      <c r="AP199" s="112"/>
      <c r="AQ199" s="113"/>
      <c r="AR199" s="114"/>
      <c r="AS199" s="112" t="s">
        <v>34</v>
      </c>
      <c r="AT199" s="112"/>
      <c r="AU199" s="113"/>
      <c r="AV199" s="114"/>
      <c r="AW199" s="112" t="s">
        <v>34</v>
      </c>
      <c r="AX199" s="112"/>
      <c r="AY199" s="113"/>
      <c r="AZ199" s="114"/>
      <c r="BA199" s="112"/>
      <c r="BB199" s="112" t="s">
        <v>34</v>
      </c>
      <c r="BC199" s="115"/>
      <c r="BD199" s="113"/>
      <c r="BE199" s="114"/>
      <c r="BF199" s="112" t="s">
        <v>34</v>
      </c>
      <c r="BG199" s="112"/>
      <c r="BH199" s="113"/>
      <c r="BI199" s="114"/>
      <c r="BJ199" s="112"/>
      <c r="BK199" s="112"/>
      <c r="BL199" s="113"/>
      <c r="BM199" s="92">
        <f>COUNTIF(O199:AA199,"P")</f>
        <v>2</v>
      </c>
      <c r="BN199" s="93">
        <f>COUNTIF(AB199:AM199,"P")</f>
        <v>3</v>
      </c>
      <c r="BO199" s="93">
        <f>COUNTIF(AN199:AY199,"P")</f>
        <v>3</v>
      </c>
      <c r="BP199" s="93">
        <f>COUNTIF(AZ199:BL199,"P")</f>
        <v>2</v>
      </c>
      <c r="BQ199" s="93">
        <f t="shared" ref="BQ199:BQ206" si="64">SUM(BM199:BP199)</f>
        <v>10</v>
      </c>
      <c r="BR199" s="325">
        <f>+SUM(BM200)/(BM199)</f>
        <v>0</v>
      </c>
      <c r="BS199" s="325">
        <f>+SUM(BN200)/(BN199)</f>
        <v>0</v>
      </c>
      <c r="BT199" s="325">
        <f>+SUM(BO200)/(BO199)</f>
        <v>0</v>
      </c>
      <c r="BU199" s="325">
        <f>+SUM(BP200)/(BP199)</f>
        <v>0</v>
      </c>
      <c r="BV199" s="325">
        <f>+SUM(BQ200)/(BQ199)</f>
        <v>0</v>
      </c>
      <c r="BW199" s="56"/>
    </row>
    <row r="200" spans="1:75" s="73" customFormat="1" ht="36" hidden="1" customHeight="1" outlineLevel="1" x14ac:dyDescent="0.25">
      <c r="A200" s="290"/>
      <c r="B200" s="438"/>
      <c r="C200" s="443"/>
      <c r="D200" s="355"/>
      <c r="E200" s="356"/>
      <c r="F200" s="419"/>
      <c r="G200" s="280" t="s">
        <v>35</v>
      </c>
      <c r="H200" s="274"/>
      <c r="I200" s="274"/>
      <c r="J200" s="274"/>
      <c r="K200" s="274"/>
      <c r="L200" s="274"/>
      <c r="M200" s="327"/>
      <c r="N200" s="328"/>
      <c r="O200" s="94"/>
      <c r="P200" s="95"/>
      <c r="Q200" s="95"/>
      <c r="R200" s="96"/>
      <c r="S200" s="94"/>
      <c r="T200" s="97"/>
      <c r="U200" s="97"/>
      <c r="V200" s="98"/>
      <c r="W200" s="94"/>
      <c r="X200" s="97"/>
      <c r="Y200" s="97"/>
      <c r="Z200" s="97"/>
      <c r="AA200" s="98"/>
      <c r="AB200" s="99"/>
      <c r="AC200" s="100"/>
      <c r="AD200" s="100"/>
      <c r="AE200" s="101"/>
      <c r="AF200" s="102"/>
      <c r="AG200" s="99"/>
      <c r="AH200" s="100"/>
      <c r="AI200" s="118"/>
      <c r="AJ200" s="103"/>
      <c r="AK200" s="99"/>
      <c r="AL200" s="97"/>
      <c r="AM200" s="99"/>
      <c r="AN200" s="103"/>
      <c r="AO200" s="97"/>
      <c r="AP200" s="97"/>
      <c r="AQ200" s="98"/>
      <c r="AR200" s="103"/>
      <c r="AS200" s="97"/>
      <c r="AT200" s="97"/>
      <c r="AU200" s="98"/>
      <c r="AV200" s="103"/>
      <c r="AW200" s="97"/>
      <c r="AX200" s="97"/>
      <c r="AY200" s="98"/>
      <c r="AZ200" s="103"/>
      <c r="BA200" s="97"/>
      <c r="BB200" s="97"/>
      <c r="BC200" s="104"/>
      <c r="BD200" s="98"/>
      <c r="BE200" s="103"/>
      <c r="BF200" s="97"/>
      <c r="BG200" s="97"/>
      <c r="BH200" s="98"/>
      <c r="BI200" s="103"/>
      <c r="BJ200" s="97"/>
      <c r="BK200" s="97"/>
      <c r="BL200" s="98"/>
      <c r="BM200" s="106">
        <f>COUNTIF(O200:AA200,"E")</f>
        <v>0</v>
      </c>
      <c r="BN200" s="107">
        <f>COUNTIF(AB200:AM200,"E")</f>
        <v>0</v>
      </c>
      <c r="BO200" s="107">
        <f>COUNTIF(AN200:AY200,"E")</f>
        <v>0</v>
      </c>
      <c r="BP200" s="107">
        <f>COUNTIF(AZ200:BL200,"E")</f>
        <v>0</v>
      </c>
      <c r="BQ200" s="108">
        <f t="shared" si="64"/>
        <v>0</v>
      </c>
      <c r="BR200" s="325"/>
      <c r="BS200" s="325"/>
      <c r="BT200" s="325"/>
      <c r="BU200" s="325"/>
      <c r="BV200" s="325"/>
      <c r="BW200" s="56"/>
    </row>
    <row r="201" spans="1:75" s="73" customFormat="1" ht="25.5" hidden="1" customHeight="1" outlineLevel="1" x14ac:dyDescent="0.25">
      <c r="A201" s="290"/>
      <c r="B201" s="438"/>
      <c r="C201" s="443"/>
      <c r="D201" s="350" t="s">
        <v>634</v>
      </c>
      <c r="E201" s="354"/>
      <c r="F201" s="423" t="s">
        <v>478</v>
      </c>
      <c r="G201" s="280" t="s">
        <v>34</v>
      </c>
      <c r="H201" s="274"/>
      <c r="I201" s="274"/>
      <c r="J201" s="274"/>
      <c r="K201" s="274"/>
      <c r="L201" s="274"/>
      <c r="M201" s="326" t="s">
        <v>223</v>
      </c>
      <c r="N201" s="328" t="s">
        <v>224</v>
      </c>
      <c r="O201" s="110"/>
      <c r="P201" s="111"/>
      <c r="Q201" s="111"/>
      <c r="R201" s="86"/>
      <c r="S201" s="110"/>
      <c r="T201" s="112"/>
      <c r="U201" s="112"/>
      <c r="V201" s="113"/>
      <c r="W201" s="110"/>
      <c r="X201" s="112"/>
      <c r="Y201" s="112"/>
      <c r="Z201" s="112"/>
      <c r="AA201" s="113"/>
      <c r="AB201" s="114"/>
      <c r="AC201" s="112"/>
      <c r="AD201" s="112" t="s">
        <v>34</v>
      </c>
      <c r="AE201" s="113"/>
      <c r="AF201" s="114"/>
      <c r="AG201" s="112"/>
      <c r="AH201" s="112"/>
      <c r="AI201" s="113"/>
      <c r="AJ201" s="114"/>
      <c r="AK201" s="112"/>
      <c r="AL201" s="112"/>
      <c r="AM201" s="113"/>
      <c r="AN201" s="114"/>
      <c r="AO201" s="112"/>
      <c r="AP201" s="112" t="s">
        <v>34</v>
      </c>
      <c r="AQ201" s="113"/>
      <c r="AR201" s="114"/>
      <c r="AS201" s="112"/>
      <c r="AT201" s="112"/>
      <c r="AU201" s="113"/>
      <c r="AV201" s="114"/>
      <c r="AW201" s="112"/>
      <c r="AX201" s="112"/>
      <c r="AY201" s="113"/>
      <c r="AZ201" s="114"/>
      <c r="BA201" s="112"/>
      <c r="BB201" s="112" t="s">
        <v>34</v>
      </c>
      <c r="BC201" s="115"/>
      <c r="BD201" s="113"/>
      <c r="BE201" s="114"/>
      <c r="BF201" s="112"/>
      <c r="BG201" s="112"/>
      <c r="BH201" s="113"/>
      <c r="BI201" s="114"/>
      <c r="BJ201" s="112"/>
      <c r="BK201" s="112"/>
      <c r="BL201" s="113"/>
      <c r="BM201" s="92">
        <f>COUNTIF(O201:AA201,"P")</f>
        <v>0</v>
      </c>
      <c r="BN201" s="93">
        <f>COUNTIF(AB201:AM201,"P")</f>
        <v>1</v>
      </c>
      <c r="BO201" s="93">
        <f>COUNTIF(AN201:AY201,"P")</f>
        <v>1</v>
      </c>
      <c r="BP201" s="93">
        <f>COUNTIF(AZ201:BL201,"P")</f>
        <v>1</v>
      </c>
      <c r="BQ201" s="93">
        <f t="shared" si="64"/>
        <v>3</v>
      </c>
      <c r="BR201" s="325" t="e">
        <f>+SUM(BM202)/(BM201)</f>
        <v>#DIV/0!</v>
      </c>
      <c r="BS201" s="325">
        <f>+SUM(BN202)/(BN201)</f>
        <v>0</v>
      </c>
      <c r="BT201" s="325">
        <f>+SUM(BO202)/(BO201)</f>
        <v>0</v>
      </c>
      <c r="BU201" s="325">
        <f>+SUM(BP202)/(BP201)</f>
        <v>0</v>
      </c>
      <c r="BV201" s="325">
        <f>+SUM(BQ202)/(BQ201)</f>
        <v>0</v>
      </c>
      <c r="BW201" s="56"/>
    </row>
    <row r="202" spans="1:75" s="73" customFormat="1" ht="43.5" hidden="1" customHeight="1" outlineLevel="1" x14ac:dyDescent="0.25">
      <c r="A202" s="290"/>
      <c r="B202" s="438"/>
      <c r="C202" s="443"/>
      <c r="D202" s="355"/>
      <c r="E202" s="356"/>
      <c r="F202" s="423"/>
      <c r="G202" s="280" t="s">
        <v>35</v>
      </c>
      <c r="H202" s="274"/>
      <c r="I202" s="274"/>
      <c r="J202" s="274"/>
      <c r="K202" s="274"/>
      <c r="L202" s="274"/>
      <c r="M202" s="327"/>
      <c r="N202" s="328"/>
      <c r="O202" s="94"/>
      <c r="P202" s="95"/>
      <c r="Q202" s="95"/>
      <c r="R202" s="96"/>
      <c r="S202" s="94"/>
      <c r="T202" s="97"/>
      <c r="U202" s="97"/>
      <c r="V202" s="98"/>
      <c r="W202" s="94"/>
      <c r="X202" s="97"/>
      <c r="Y202" s="97"/>
      <c r="Z202" s="97"/>
      <c r="AA202" s="98"/>
      <c r="AB202" s="99"/>
      <c r="AC202" s="100"/>
      <c r="AD202" s="100"/>
      <c r="AE202" s="101"/>
      <c r="AF202" s="102"/>
      <c r="AG202" s="100"/>
      <c r="AH202" s="100"/>
      <c r="AI202" s="118"/>
      <c r="AJ202" s="103"/>
      <c r="AK202" s="97"/>
      <c r="AL202" s="100"/>
      <c r="AM202" s="98"/>
      <c r="AN202" s="103"/>
      <c r="AO202" s="97"/>
      <c r="AP202" s="97"/>
      <c r="AQ202" s="98"/>
      <c r="AR202" s="103"/>
      <c r="AS202" s="97"/>
      <c r="AT202" s="97"/>
      <c r="AU202" s="98"/>
      <c r="AV202" s="103"/>
      <c r="AW202" s="97"/>
      <c r="AX202" s="97"/>
      <c r="AY202" s="98"/>
      <c r="AZ202" s="103"/>
      <c r="BA202" s="97"/>
      <c r="BB202" s="97"/>
      <c r="BC202" s="104"/>
      <c r="BD202" s="98"/>
      <c r="BE202" s="103"/>
      <c r="BF202" s="97"/>
      <c r="BG202" s="97"/>
      <c r="BH202" s="98"/>
      <c r="BI202" s="103"/>
      <c r="BJ202" s="97"/>
      <c r="BK202" s="97"/>
      <c r="BL202" s="98"/>
      <c r="BM202" s="106">
        <f>COUNTIF(O202:AA202,"E")</f>
        <v>0</v>
      </c>
      <c r="BN202" s="107">
        <f>COUNTIF(AB202:AM202,"E")</f>
        <v>0</v>
      </c>
      <c r="BO202" s="107">
        <f>COUNTIF(AN202:AY202,"E")</f>
        <v>0</v>
      </c>
      <c r="BP202" s="107">
        <f>COUNTIF(AZ202:BL202,"E")</f>
        <v>0</v>
      </c>
      <c r="BQ202" s="108">
        <f t="shared" si="64"/>
        <v>0</v>
      </c>
      <c r="BR202" s="325"/>
      <c r="BS202" s="325"/>
      <c r="BT202" s="325"/>
      <c r="BU202" s="325"/>
      <c r="BV202" s="325"/>
      <c r="BW202" s="56"/>
    </row>
    <row r="203" spans="1:75" s="73" customFormat="1" ht="36" hidden="1" customHeight="1" outlineLevel="1" x14ac:dyDescent="0.25">
      <c r="A203" s="290"/>
      <c r="B203" s="438"/>
      <c r="C203" s="443"/>
      <c r="D203" s="350" t="s">
        <v>635</v>
      </c>
      <c r="E203" s="354"/>
      <c r="F203" s="423" t="s">
        <v>479</v>
      </c>
      <c r="G203" s="280" t="s">
        <v>34</v>
      </c>
      <c r="H203" s="274"/>
      <c r="I203" s="274"/>
      <c r="J203" s="274"/>
      <c r="K203" s="274"/>
      <c r="L203" s="274"/>
      <c r="M203" s="326" t="s">
        <v>223</v>
      </c>
      <c r="N203" s="328" t="s">
        <v>224</v>
      </c>
      <c r="O203" s="110"/>
      <c r="P203" s="111"/>
      <c r="Q203" s="111"/>
      <c r="R203" s="86"/>
      <c r="S203" s="110"/>
      <c r="T203" s="112"/>
      <c r="U203" s="112"/>
      <c r="V203" s="113"/>
      <c r="W203" s="110"/>
      <c r="X203" s="112"/>
      <c r="Y203" s="112"/>
      <c r="Z203" s="112"/>
      <c r="AA203" s="113"/>
      <c r="AB203" s="114"/>
      <c r="AC203" s="112"/>
      <c r="AD203" s="112"/>
      <c r="AE203" s="113"/>
      <c r="AF203" s="114"/>
      <c r="AG203" s="112"/>
      <c r="AH203" s="112" t="s">
        <v>34</v>
      </c>
      <c r="AI203" s="113"/>
      <c r="AJ203" s="114"/>
      <c r="AK203" s="112"/>
      <c r="AL203" s="112"/>
      <c r="AM203" s="113"/>
      <c r="AN203" s="114"/>
      <c r="AO203" s="112"/>
      <c r="AP203" s="112"/>
      <c r="AQ203" s="113"/>
      <c r="AR203" s="114"/>
      <c r="AS203" s="112"/>
      <c r="AT203" s="112"/>
      <c r="AU203" s="113"/>
      <c r="AV203" s="114"/>
      <c r="AW203" s="112"/>
      <c r="AX203" s="112" t="s">
        <v>34</v>
      </c>
      <c r="AY203" s="113"/>
      <c r="AZ203" s="114"/>
      <c r="BA203" s="112"/>
      <c r="BB203" s="112"/>
      <c r="BC203" s="115"/>
      <c r="BD203" s="113"/>
      <c r="BE203" s="114"/>
      <c r="BF203" s="112"/>
      <c r="BG203" s="112"/>
      <c r="BH203" s="113"/>
      <c r="BI203" s="114"/>
      <c r="BJ203" s="112"/>
      <c r="BK203" s="112"/>
      <c r="BL203" s="113"/>
      <c r="BM203" s="92">
        <f>COUNTIF(O203:AA203,"P")</f>
        <v>0</v>
      </c>
      <c r="BN203" s="93">
        <f>COUNTIF(AB203:AM203,"P")</f>
        <v>1</v>
      </c>
      <c r="BO203" s="93">
        <f>COUNTIF(AN203:AY203,"P")</f>
        <v>1</v>
      </c>
      <c r="BP203" s="93">
        <f>COUNTIF(AZ203:BL203,"P")</f>
        <v>0</v>
      </c>
      <c r="BQ203" s="93">
        <f t="shared" si="64"/>
        <v>2</v>
      </c>
      <c r="BR203" s="325" t="e">
        <f>+SUM(BM204)/(BM203)</f>
        <v>#DIV/0!</v>
      </c>
      <c r="BS203" s="325">
        <f>+SUM(BN204)/(BN203)</f>
        <v>0</v>
      </c>
      <c r="BT203" s="325">
        <f>+SUM(BO204)/(BO203)</f>
        <v>0</v>
      </c>
      <c r="BU203" s="325" t="e">
        <f>+SUM(BP204)/(BP203)</f>
        <v>#DIV/0!</v>
      </c>
      <c r="BV203" s="325">
        <f>+SUM(BQ204)/(BQ203)</f>
        <v>0</v>
      </c>
      <c r="BW203" s="56"/>
    </row>
    <row r="204" spans="1:75" s="73" customFormat="1" ht="25.5" hidden="1" customHeight="1" outlineLevel="1" x14ac:dyDescent="0.25">
      <c r="A204" s="290"/>
      <c r="B204" s="438"/>
      <c r="C204" s="443"/>
      <c r="D204" s="355"/>
      <c r="E204" s="356"/>
      <c r="F204" s="423"/>
      <c r="G204" s="280" t="s">
        <v>35</v>
      </c>
      <c r="H204" s="274"/>
      <c r="I204" s="274"/>
      <c r="J204" s="274"/>
      <c r="K204" s="274"/>
      <c r="L204" s="274"/>
      <c r="M204" s="327"/>
      <c r="N204" s="328"/>
      <c r="O204" s="94"/>
      <c r="P204" s="95"/>
      <c r="Q204" s="95"/>
      <c r="R204" s="96"/>
      <c r="S204" s="94"/>
      <c r="T204" s="97"/>
      <c r="U204" s="97"/>
      <c r="V204" s="98"/>
      <c r="W204" s="94"/>
      <c r="X204" s="97"/>
      <c r="Y204" s="97"/>
      <c r="Z204" s="97"/>
      <c r="AA204" s="98"/>
      <c r="AB204" s="99"/>
      <c r="AC204" s="100"/>
      <c r="AD204" s="100"/>
      <c r="AE204" s="100"/>
      <c r="AF204" s="102"/>
      <c r="AG204" s="100"/>
      <c r="AH204" s="100"/>
      <c r="AI204" s="118"/>
      <c r="AJ204" s="103"/>
      <c r="AK204" s="97"/>
      <c r="AL204" s="97"/>
      <c r="AM204" s="100"/>
      <c r="AN204" s="103"/>
      <c r="AO204" s="97"/>
      <c r="AP204" s="97"/>
      <c r="AQ204" s="98"/>
      <c r="AR204" s="103"/>
      <c r="AS204" s="97"/>
      <c r="AT204" s="97"/>
      <c r="AU204" s="98"/>
      <c r="AV204" s="103"/>
      <c r="AW204" s="97"/>
      <c r="AX204" s="97"/>
      <c r="AY204" s="98"/>
      <c r="AZ204" s="103"/>
      <c r="BA204" s="97"/>
      <c r="BB204" s="97"/>
      <c r="BC204" s="104"/>
      <c r="BD204" s="98"/>
      <c r="BE204" s="103"/>
      <c r="BF204" s="97"/>
      <c r="BG204" s="97"/>
      <c r="BH204" s="98"/>
      <c r="BI204" s="103"/>
      <c r="BJ204" s="97"/>
      <c r="BK204" s="97"/>
      <c r="BL204" s="98"/>
      <c r="BM204" s="106">
        <f>COUNTIF(O204:AA204,"E")</f>
        <v>0</v>
      </c>
      <c r="BN204" s="107">
        <f>COUNTIF(AB204:AM204,"E")</f>
        <v>0</v>
      </c>
      <c r="BO204" s="107">
        <f>COUNTIF(AN204:AY204,"E")</f>
        <v>0</v>
      </c>
      <c r="BP204" s="107">
        <f>COUNTIF(AZ204:BL204,"E")</f>
        <v>0</v>
      </c>
      <c r="BQ204" s="108">
        <f t="shared" si="64"/>
        <v>0</v>
      </c>
      <c r="BR204" s="325"/>
      <c r="BS204" s="325"/>
      <c r="BT204" s="325"/>
      <c r="BU204" s="325"/>
      <c r="BV204" s="325"/>
      <c r="BW204" s="56"/>
    </row>
    <row r="205" spans="1:75" s="73" customFormat="1" ht="20.25" hidden="1" customHeight="1" outlineLevel="1" x14ac:dyDescent="0.25">
      <c r="A205" s="290"/>
      <c r="B205" s="438"/>
      <c r="C205" s="443"/>
      <c r="D205" s="350" t="s">
        <v>480</v>
      </c>
      <c r="E205" s="354"/>
      <c r="F205" s="281" t="s">
        <v>467</v>
      </c>
      <c r="G205" s="280" t="s">
        <v>34</v>
      </c>
      <c r="H205" s="274"/>
      <c r="I205" s="274"/>
      <c r="J205" s="274"/>
      <c r="K205" s="274"/>
      <c r="L205" s="274"/>
      <c r="M205" s="326" t="s">
        <v>223</v>
      </c>
      <c r="N205" s="366" t="s">
        <v>224</v>
      </c>
      <c r="O205" s="110"/>
      <c r="P205" s="111"/>
      <c r="Q205" s="111"/>
      <c r="R205" s="86"/>
      <c r="S205" s="110"/>
      <c r="T205" s="112"/>
      <c r="U205" s="112"/>
      <c r="V205" s="113"/>
      <c r="W205" s="110"/>
      <c r="X205" s="112"/>
      <c r="Y205" s="112"/>
      <c r="Z205" s="111" t="s">
        <v>34</v>
      </c>
      <c r="AA205" s="86"/>
      <c r="AB205" s="110"/>
      <c r="AC205" s="112"/>
      <c r="AD205" s="111"/>
      <c r="AE205" s="86"/>
      <c r="AF205" s="110"/>
      <c r="AG205" s="111"/>
      <c r="AH205" s="111"/>
      <c r="AI205" s="86"/>
      <c r="AJ205" s="110"/>
      <c r="AK205" s="111"/>
      <c r="AL205" s="111"/>
      <c r="AM205" s="86" t="s">
        <v>34</v>
      </c>
      <c r="AN205" s="110"/>
      <c r="AO205" s="111"/>
      <c r="AP205" s="111"/>
      <c r="AQ205" s="86"/>
      <c r="AR205" s="110"/>
      <c r="AS205" s="111"/>
      <c r="AT205" s="111"/>
      <c r="AU205" s="86"/>
      <c r="AV205" s="110"/>
      <c r="AW205" s="111"/>
      <c r="AX205" s="111"/>
      <c r="AY205" s="86" t="s">
        <v>34</v>
      </c>
      <c r="AZ205" s="110"/>
      <c r="BA205" s="111"/>
      <c r="BB205" s="111"/>
      <c r="BC205" s="134"/>
      <c r="BD205" s="86"/>
      <c r="BE205" s="110"/>
      <c r="BF205" s="111"/>
      <c r="BG205" s="111"/>
      <c r="BH205" s="86"/>
      <c r="BI205" s="110"/>
      <c r="BJ205" s="111" t="s">
        <v>34</v>
      </c>
      <c r="BK205" s="111"/>
      <c r="BL205" s="113"/>
      <c r="BM205" s="92">
        <f>COUNTIF(O205:AA205,"P")</f>
        <v>1</v>
      </c>
      <c r="BN205" s="93">
        <f>COUNTIF(AB205:AM205,"P")</f>
        <v>1</v>
      </c>
      <c r="BO205" s="93">
        <f>COUNTIF(AN205:AY205,"P")</f>
        <v>1</v>
      </c>
      <c r="BP205" s="93">
        <f>COUNTIF(AZ205:BL205,"P")</f>
        <v>1</v>
      </c>
      <c r="BQ205" s="93">
        <f t="shared" si="64"/>
        <v>4</v>
      </c>
      <c r="BR205" s="325">
        <f>+SUM(BM206)/(BM205)</f>
        <v>0</v>
      </c>
      <c r="BS205" s="325">
        <f>+SUM(BN206)/(BN205)</f>
        <v>0</v>
      </c>
      <c r="BT205" s="325">
        <f>+SUM(BO206)/(BO205)</f>
        <v>0</v>
      </c>
      <c r="BU205" s="325">
        <f>+SUM(BP206)/(BP205)</f>
        <v>0</v>
      </c>
      <c r="BV205" s="325">
        <f>+SUM(BQ206)/(BQ205)</f>
        <v>0</v>
      </c>
      <c r="BW205" s="56"/>
    </row>
    <row r="206" spans="1:75" s="73" customFormat="1" ht="18.75" hidden="1" customHeight="1" outlineLevel="1" thickBot="1" x14ac:dyDescent="0.3">
      <c r="A206" s="290"/>
      <c r="B206" s="438"/>
      <c r="C206" s="443"/>
      <c r="D206" s="355"/>
      <c r="E206" s="356"/>
      <c r="F206" s="281" t="s">
        <v>468</v>
      </c>
      <c r="G206" s="280" t="s">
        <v>35</v>
      </c>
      <c r="H206" s="274"/>
      <c r="I206" s="274"/>
      <c r="J206" s="274"/>
      <c r="K206" s="274"/>
      <c r="L206" s="274"/>
      <c r="M206" s="327"/>
      <c r="N206" s="367"/>
      <c r="O206" s="94"/>
      <c r="P206" s="95"/>
      <c r="Q206" s="95"/>
      <c r="R206" s="96"/>
      <c r="S206" s="94"/>
      <c r="T206" s="97"/>
      <c r="U206" s="97"/>
      <c r="V206" s="98"/>
      <c r="W206" s="94"/>
      <c r="X206" s="97"/>
      <c r="Y206" s="97"/>
      <c r="Z206" s="97"/>
      <c r="AA206" s="98"/>
      <c r="AB206" s="99"/>
      <c r="AC206" s="100"/>
      <c r="AD206" s="100"/>
      <c r="AE206" s="101"/>
      <c r="AF206" s="102"/>
      <c r="AG206" s="100"/>
      <c r="AH206" s="100"/>
      <c r="AI206" s="118"/>
      <c r="AJ206" s="103"/>
      <c r="AK206" s="100"/>
      <c r="AL206" s="97"/>
      <c r="AM206" s="98"/>
      <c r="AN206" s="94"/>
      <c r="AO206" s="95"/>
      <c r="AP206" s="95"/>
      <c r="AQ206" s="96"/>
      <c r="AR206" s="103"/>
      <c r="AS206" s="97"/>
      <c r="AT206" s="97"/>
      <c r="AU206" s="98"/>
      <c r="AV206" s="103"/>
      <c r="AW206" s="97"/>
      <c r="AX206" s="97"/>
      <c r="AY206" s="98"/>
      <c r="AZ206" s="103"/>
      <c r="BA206" s="97"/>
      <c r="BB206" s="97"/>
      <c r="BC206" s="104"/>
      <c r="BD206" s="98"/>
      <c r="BE206" s="103"/>
      <c r="BF206" s="97"/>
      <c r="BG206" s="97"/>
      <c r="BH206" s="98"/>
      <c r="BI206" s="103"/>
      <c r="BJ206" s="97"/>
      <c r="BK206" s="97"/>
      <c r="BL206" s="98"/>
      <c r="BM206" s="106">
        <f>COUNTIF(O206:AA206,"E")</f>
        <v>0</v>
      </c>
      <c r="BN206" s="107">
        <f>COUNTIF(AB206:AM206,"E")</f>
        <v>0</v>
      </c>
      <c r="BO206" s="107">
        <f>COUNTIF(AN206:AY206,"E")</f>
        <v>0</v>
      </c>
      <c r="BP206" s="107">
        <f>COUNTIF(AZ206:BL206,"E")</f>
        <v>0</v>
      </c>
      <c r="BQ206" s="108">
        <f t="shared" si="64"/>
        <v>0</v>
      </c>
      <c r="BR206" s="325"/>
      <c r="BS206" s="325"/>
      <c r="BT206" s="325"/>
      <c r="BU206" s="325"/>
      <c r="BV206" s="325"/>
      <c r="BW206" s="56"/>
    </row>
    <row r="207" spans="1:75" s="56" customFormat="1" ht="21.75" customHeight="1" collapsed="1" x14ac:dyDescent="0.25">
      <c r="A207" s="485"/>
      <c r="B207" s="435"/>
      <c r="C207" s="526"/>
      <c r="D207" s="473" t="s">
        <v>85</v>
      </c>
      <c r="E207" s="474"/>
      <c r="F207" s="469"/>
      <c r="G207" s="298" t="s">
        <v>34</v>
      </c>
      <c r="H207" s="357" t="s">
        <v>81</v>
      </c>
      <c r="I207" s="357" t="s">
        <v>81</v>
      </c>
      <c r="J207" s="357"/>
      <c r="K207" s="357" t="s">
        <v>81</v>
      </c>
      <c r="L207" s="357" t="s">
        <v>81</v>
      </c>
      <c r="M207" s="326" t="s">
        <v>79</v>
      </c>
      <c r="N207" s="328" t="s">
        <v>338</v>
      </c>
      <c r="O207" s="79">
        <f>COUNTIF(O209:O224,"P")</f>
        <v>0</v>
      </c>
      <c r="P207" s="80">
        <f t="shared" ref="P207:BL207" si="65">COUNTIF(P209:P224,"P")</f>
        <v>0</v>
      </c>
      <c r="Q207" s="80">
        <f t="shared" si="65"/>
        <v>1</v>
      </c>
      <c r="R207" s="81">
        <f t="shared" si="65"/>
        <v>2</v>
      </c>
      <c r="S207" s="79">
        <f t="shared" si="65"/>
        <v>1</v>
      </c>
      <c r="T207" s="80">
        <f t="shared" si="65"/>
        <v>1</v>
      </c>
      <c r="U207" s="80">
        <f t="shared" si="65"/>
        <v>2</v>
      </c>
      <c r="V207" s="81">
        <f t="shared" si="65"/>
        <v>0</v>
      </c>
      <c r="W207" s="79">
        <f t="shared" si="65"/>
        <v>0</v>
      </c>
      <c r="X207" s="80">
        <f t="shared" si="65"/>
        <v>2</v>
      </c>
      <c r="Y207" s="80">
        <f t="shared" si="65"/>
        <v>1</v>
      </c>
      <c r="Z207" s="80">
        <f t="shared" si="65"/>
        <v>1</v>
      </c>
      <c r="AA207" s="81"/>
      <c r="AB207" s="79">
        <f t="shared" si="65"/>
        <v>0</v>
      </c>
      <c r="AC207" s="80">
        <f t="shared" si="65"/>
        <v>1</v>
      </c>
      <c r="AD207" s="80">
        <f t="shared" si="65"/>
        <v>2</v>
      </c>
      <c r="AE207" s="81">
        <f t="shared" si="65"/>
        <v>0</v>
      </c>
      <c r="AF207" s="79">
        <f t="shared" si="65"/>
        <v>0</v>
      </c>
      <c r="AG207" s="80">
        <f t="shared" si="65"/>
        <v>1</v>
      </c>
      <c r="AH207" s="80">
        <f t="shared" si="65"/>
        <v>2</v>
      </c>
      <c r="AI207" s="81">
        <f t="shared" si="65"/>
        <v>0</v>
      </c>
      <c r="AJ207" s="79">
        <f t="shared" si="65"/>
        <v>0</v>
      </c>
      <c r="AK207" s="80">
        <f t="shared" si="65"/>
        <v>1</v>
      </c>
      <c r="AL207" s="80">
        <f t="shared" si="65"/>
        <v>2</v>
      </c>
      <c r="AM207" s="81">
        <f t="shared" si="65"/>
        <v>1</v>
      </c>
      <c r="AN207" s="79">
        <f t="shared" si="65"/>
        <v>0</v>
      </c>
      <c r="AO207" s="80">
        <f t="shared" si="65"/>
        <v>1</v>
      </c>
      <c r="AP207" s="80">
        <f t="shared" si="65"/>
        <v>2</v>
      </c>
      <c r="AQ207" s="81">
        <f t="shared" si="65"/>
        <v>0</v>
      </c>
      <c r="AR207" s="79">
        <f t="shared" si="65"/>
        <v>0</v>
      </c>
      <c r="AS207" s="80">
        <f t="shared" si="65"/>
        <v>0</v>
      </c>
      <c r="AT207" s="80">
        <f t="shared" si="65"/>
        <v>1</v>
      </c>
      <c r="AU207" s="81">
        <f t="shared" si="65"/>
        <v>0</v>
      </c>
      <c r="AV207" s="79">
        <f t="shared" si="65"/>
        <v>0</v>
      </c>
      <c r="AW207" s="80">
        <f t="shared" si="65"/>
        <v>0</v>
      </c>
      <c r="AX207" s="80">
        <f t="shared" si="65"/>
        <v>2</v>
      </c>
      <c r="AY207" s="81">
        <f t="shared" si="65"/>
        <v>1</v>
      </c>
      <c r="AZ207" s="79">
        <f t="shared" si="65"/>
        <v>0</v>
      </c>
      <c r="BA207" s="80">
        <f t="shared" si="65"/>
        <v>1</v>
      </c>
      <c r="BB207" s="80">
        <f t="shared" si="65"/>
        <v>2</v>
      </c>
      <c r="BC207" s="80">
        <f t="shared" si="65"/>
        <v>0</v>
      </c>
      <c r="BD207" s="81">
        <f t="shared" si="65"/>
        <v>0</v>
      </c>
      <c r="BE207" s="79">
        <f t="shared" si="65"/>
        <v>0</v>
      </c>
      <c r="BF207" s="80">
        <f t="shared" si="65"/>
        <v>0</v>
      </c>
      <c r="BG207" s="80">
        <f t="shared" si="65"/>
        <v>2</v>
      </c>
      <c r="BH207" s="81">
        <f t="shared" si="65"/>
        <v>1</v>
      </c>
      <c r="BI207" s="79">
        <f t="shared" si="65"/>
        <v>0</v>
      </c>
      <c r="BJ207" s="80">
        <f t="shared" si="65"/>
        <v>2</v>
      </c>
      <c r="BK207" s="80">
        <f t="shared" si="65"/>
        <v>0</v>
      </c>
      <c r="BL207" s="81">
        <f t="shared" si="65"/>
        <v>0</v>
      </c>
      <c r="BM207" s="346">
        <f>+SUM(BM210,BM212,BM214,BM216,BM218,BM220,BM222,BM224)/SUM(BM209,BM211,BM213,BM215,BM217,BM219,BM221,BM223)</f>
        <v>0</v>
      </c>
      <c r="BN207" s="346">
        <f>+SUM(BN210,BN212,BN214,BN216,BN218,BN220,BN222,BN224)/SUM(BN209,BN211,BN213,BN215,BN217,BN219,BN221,BN223)</f>
        <v>0</v>
      </c>
      <c r="BO207" s="346">
        <f>+SUM(BO210,BO212,BO214,BO216,BO218,BO220,BO222,BO224)/SUM(BO209,BO211,BO213,BO215,BO217,BO219,BO221,BO223)</f>
        <v>0</v>
      </c>
      <c r="BP207" s="346">
        <f>+SUM(BP210,BP212,BP214,BP216,BP218,BP220,BP222,BP224)/SUM(BP209,BP211,BP213,BP215,BP217,BP219,BP221,BP223)</f>
        <v>0</v>
      </c>
      <c r="BQ207" s="346">
        <f>+SUM(BQ210,BQ212,BQ214,BQ216,BQ218,BQ220,BQ222,BQ224)/SUM(BQ209,BQ211,BQ213,BQ215,BQ217,BQ219,BQ221,BQ223)</f>
        <v>0</v>
      </c>
      <c r="BR207" s="348"/>
      <c r="BS207" s="348"/>
      <c r="BT207" s="348"/>
      <c r="BU207" s="348"/>
      <c r="BV207" s="348"/>
    </row>
    <row r="208" spans="1:75" s="56" customFormat="1" ht="29.25" customHeight="1" thickBot="1" x14ac:dyDescent="0.3">
      <c r="A208" s="485"/>
      <c r="B208" s="436"/>
      <c r="C208" s="526"/>
      <c r="D208" s="475"/>
      <c r="E208" s="476"/>
      <c r="F208" s="470"/>
      <c r="G208" s="298" t="s">
        <v>35</v>
      </c>
      <c r="H208" s="331"/>
      <c r="I208" s="331"/>
      <c r="J208" s="331"/>
      <c r="K208" s="331"/>
      <c r="L208" s="331"/>
      <c r="M208" s="327"/>
      <c r="N208" s="328"/>
      <c r="O208" s="82">
        <f>COUNTIF(O209:O224,"E")</f>
        <v>0</v>
      </c>
      <c r="P208" s="83">
        <f t="shared" ref="P208:BL208" si="66">COUNTIF(P209:P224,"E")</f>
        <v>0</v>
      </c>
      <c r="Q208" s="83">
        <f t="shared" si="66"/>
        <v>0</v>
      </c>
      <c r="R208" s="84">
        <f t="shared" si="66"/>
        <v>0</v>
      </c>
      <c r="S208" s="82">
        <f t="shared" si="66"/>
        <v>0</v>
      </c>
      <c r="T208" s="83">
        <f t="shared" si="66"/>
        <v>0</v>
      </c>
      <c r="U208" s="83">
        <f t="shared" si="66"/>
        <v>0</v>
      </c>
      <c r="V208" s="84">
        <f t="shared" si="66"/>
        <v>0</v>
      </c>
      <c r="W208" s="82">
        <f t="shared" si="66"/>
        <v>0</v>
      </c>
      <c r="X208" s="83">
        <f t="shared" si="66"/>
        <v>0</v>
      </c>
      <c r="Y208" s="83">
        <f t="shared" si="66"/>
        <v>0</v>
      </c>
      <c r="Z208" s="83">
        <f t="shared" si="66"/>
        <v>0</v>
      </c>
      <c r="AA208" s="84"/>
      <c r="AB208" s="82">
        <f t="shared" si="66"/>
        <v>0</v>
      </c>
      <c r="AC208" s="83">
        <f t="shared" si="66"/>
        <v>0</v>
      </c>
      <c r="AD208" s="83">
        <f t="shared" si="66"/>
        <v>0</v>
      </c>
      <c r="AE208" s="84">
        <f t="shared" si="66"/>
        <v>0</v>
      </c>
      <c r="AF208" s="82">
        <f t="shared" si="66"/>
        <v>0</v>
      </c>
      <c r="AG208" s="83">
        <f t="shared" si="66"/>
        <v>0</v>
      </c>
      <c r="AH208" s="83">
        <f t="shared" si="66"/>
        <v>0</v>
      </c>
      <c r="AI208" s="84">
        <f t="shared" si="66"/>
        <v>0</v>
      </c>
      <c r="AJ208" s="82">
        <f t="shared" si="66"/>
        <v>0</v>
      </c>
      <c r="AK208" s="83">
        <f t="shared" si="66"/>
        <v>0</v>
      </c>
      <c r="AL208" s="83">
        <f t="shared" si="66"/>
        <v>0</v>
      </c>
      <c r="AM208" s="84">
        <f t="shared" si="66"/>
        <v>0</v>
      </c>
      <c r="AN208" s="82">
        <f t="shared" si="66"/>
        <v>0</v>
      </c>
      <c r="AO208" s="83">
        <f t="shared" si="66"/>
        <v>0</v>
      </c>
      <c r="AP208" s="83">
        <f t="shared" si="66"/>
        <v>0</v>
      </c>
      <c r="AQ208" s="84">
        <f t="shared" si="66"/>
        <v>0</v>
      </c>
      <c r="AR208" s="82">
        <f t="shared" si="66"/>
        <v>0</v>
      </c>
      <c r="AS208" s="83">
        <f t="shared" si="66"/>
        <v>0</v>
      </c>
      <c r="AT208" s="83">
        <f t="shared" si="66"/>
        <v>0</v>
      </c>
      <c r="AU208" s="84">
        <f t="shared" si="66"/>
        <v>0</v>
      </c>
      <c r="AV208" s="82">
        <f t="shared" si="66"/>
        <v>0</v>
      </c>
      <c r="AW208" s="83">
        <f t="shared" si="66"/>
        <v>0</v>
      </c>
      <c r="AX208" s="83">
        <f t="shared" si="66"/>
        <v>0</v>
      </c>
      <c r="AY208" s="84">
        <f t="shared" si="66"/>
        <v>0</v>
      </c>
      <c r="AZ208" s="82">
        <f t="shared" si="66"/>
        <v>0</v>
      </c>
      <c r="BA208" s="83">
        <f t="shared" si="66"/>
        <v>0</v>
      </c>
      <c r="BB208" s="83">
        <f t="shared" si="66"/>
        <v>0</v>
      </c>
      <c r="BC208" s="83">
        <f t="shared" si="66"/>
        <v>0</v>
      </c>
      <c r="BD208" s="84">
        <f t="shared" si="66"/>
        <v>0</v>
      </c>
      <c r="BE208" s="82">
        <f t="shared" si="66"/>
        <v>0</v>
      </c>
      <c r="BF208" s="83">
        <f t="shared" si="66"/>
        <v>0</v>
      </c>
      <c r="BG208" s="83">
        <f t="shared" si="66"/>
        <v>0</v>
      </c>
      <c r="BH208" s="84">
        <f t="shared" si="66"/>
        <v>0</v>
      </c>
      <c r="BI208" s="82">
        <f t="shared" si="66"/>
        <v>0</v>
      </c>
      <c r="BJ208" s="83">
        <f t="shared" si="66"/>
        <v>0</v>
      </c>
      <c r="BK208" s="83">
        <f t="shared" si="66"/>
        <v>0</v>
      </c>
      <c r="BL208" s="84">
        <f t="shared" si="66"/>
        <v>0</v>
      </c>
      <c r="BM208" s="347"/>
      <c r="BN208" s="347"/>
      <c r="BO208" s="347"/>
      <c r="BP208" s="347"/>
      <c r="BQ208" s="347"/>
      <c r="BR208" s="349"/>
      <c r="BS208" s="349"/>
      <c r="BT208" s="349"/>
      <c r="BU208" s="349"/>
      <c r="BV208" s="349"/>
    </row>
    <row r="209" spans="1:75" s="117" customFormat="1" ht="15.75" hidden="1" customHeight="1" outlineLevel="1" x14ac:dyDescent="0.25">
      <c r="A209" s="456">
        <v>67</v>
      </c>
      <c r="B209" s="438"/>
      <c r="C209" s="526"/>
      <c r="D209" s="350" t="s">
        <v>487</v>
      </c>
      <c r="E209" s="466"/>
      <c r="F209" s="576" t="s">
        <v>488</v>
      </c>
      <c r="G209" s="135" t="s">
        <v>34</v>
      </c>
      <c r="H209" s="331" t="s">
        <v>81</v>
      </c>
      <c r="I209" s="357" t="s">
        <v>81</v>
      </c>
      <c r="J209" s="357"/>
      <c r="K209" s="357"/>
      <c r="L209" s="331" t="s">
        <v>81</v>
      </c>
      <c r="M209" s="326" t="s">
        <v>79</v>
      </c>
      <c r="N209" s="328" t="s">
        <v>338</v>
      </c>
      <c r="O209" s="110"/>
      <c r="P209" s="136"/>
      <c r="Q209" s="111"/>
      <c r="R209" s="86"/>
      <c r="S209" s="110"/>
      <c r="T209" s="112"/>
      <c r="U209" s="112"/>
      <c r="V209" s="113"/>
      <c r="W209" s="110"/>
      <c r="X209" s="112"/>
      <c r="Y209" s="112"/>
      <c r="Z209" s="112"/>
      <c r="AA209" s="113"/>
      <c r="AB209" s="114"/>
      <c r="AC209" s="112"/>
      <c r="AD209" s="112"/>
      <c r="AE209" s="113"/>
      <c r="AF209" s="114"/>
      <c r="AG209" s="112"/>
      <c r="AH209" s="112"/>
      <c r="AI209" s="113"/>
      <c r="AJ209" s="114"/>
      <c r="AK209" s="112"/>
      <c r="AL209" s="112"/>
      <c r="AM209" s="113"/>
      <c r="AN209" s="114"/>
      <c r="AO209" s="112"/>
      <c r="AP209" s="112"/>
      <c r="AQ209" s="113"/>
      <c r="AR209" s="114"/>
      <c r="AS209" s="112"/>
      <c r="AT209" s="112"/>
      <c r="AU209" s="113"/>
      <c r="AV209" s="114"/>
      <c r="AW209" s="112"/>
      <c r="AX209" s="112"/>
      <c r="AY209" s="113"/>
      <c r="AZ209" s="114"/>
      <c r="BA209" s="112"/>
      <c r="BB209" s="112"/>
      <c r="BC209" s="115"/>
      <c r="BD209" s="113"/>
      <c r="BE209" s="114"/>
      <c r="BF209" s="112"/>
      <c r="BG209" s="112"/>
      <c r="BH209" s="113"/>
      <c r="BI209" s="114"/>
      <c r="BJ209" s="112"/>
      <c r="BK209" s="112"/>
      <c r="BL209" s="113"/>
      <c r="BM209" s="92">
        <f>COUNTIF(O209:AA209,"P")</f>
        <v>0</v>
      </c>
      <c r="BN209" s="93">
        <f>COUNTIF(AB209:AM209,"P")</f>
        <v>0</v>
      </c>
      <c r="BO209" s="93">
        <f>COUNTIF(AN209:AY209,"P")</f>
        <v>0</v>
      </c>
      <c r="BP209" s="93">
        <f>COUNTIF(AZ209:BL209,"P")</f>
        <v>0</v>
      </c>
      <c r="BQ209" s="93">
        <f>SUM(BM209:BP209)</f>
        <v>0</v>
      </c>
      <c r="BR209" s="325" t="e">
        <f>+SUM(BM210)/(BM209)</f>
        <v>#DIV/0!</v>
      </c>
      <c r="BS209" s="325" t="e">
        <f>+SUM(BN210)/(BN209)</f>
        <v>#DIV/0!</v>
      </c>
      <c r="BT209" s="325" t="e">
        <f>+SUM(BO210)/(BO209)</f>
        <v>#DIV/0!</v>
      </c>
      <c r="BU209" s="325" t="e">
        <f>+SUM(BP210)/(BP209)</f>
        <v>#DIV/0!</v>
      </c>
      <c r="BV209" s="325" t="e">
        <f>+SUM(BQ210)/(BQ209)</f>
        <v>#DIV/0!</v>
      </c>
      <c r="BW209" s="116"/>
    </row>
    <row r="210" spans="1:75" s="73" customFormat="1" ht="13.5" hidden="1" customHeight="1" outlineLevel="1" thickBot="1" x14ac:dyDescent="0.3">
      <c r="A210" s="457"/>
      <c r="B210" s="438"/>
      <c r="C210" s="526"/>
      <c r="D210" s="355"/>
      <c r="E210" s="479"/>
      <c r="F210" s="577"/>
      <c r="G210" s="298" t="s">
        <v>35</v>
      </c>
      <c r="H210" s="345"/>
      <c r="I210" s="357"/>
      <c r="J210" s="357"/>
      <c r="K210" s="357"/>
      <c r="L210" s="345"/>
      <c r="M210" s="327"/>
      <c r="N210" s="328"/>
      <c r="O210" s="94"/>
      <c r="P210" s="136"/>
      <c r="Q210" s="95"/>
      <c r="R210" s="96"/>
      <c r="S210" s="94"/>
      <c r="T210" s="97"/>
      <c r="U210" s="97"/>
      <c r="V210" s="98"/>
      <c r="W210" s="94"/>
      <c r="X210" s="97"/>
      <c r="Y210" s="97"/>
      <c r="Z210" s="97"/>
      <c r="AA210" s="98"/>
      <c r="AB210" s="103"/>
      <c r="AC210" s="97"/>
      <c r="AD210" s="97"/>
      <c r="AE210" s="98"/>
      <c r="AF210" s="103"/>
      <c r="AG210" s="97"/>
      <c r="AH210" s="97"/>
      <c r="AI210" s="98"/>
      <c r="AJ210" s="103"/>
      <c r="AK210" s="97"/>
      <c r="AL210" s="97"/>
      <c r="AM210" s="98"/>
      <c r="AN210" s="103"/>
      <c r="AO210" s="97"/>
      <c r="AP210" s="97"/>
      <c r="AQ210" s="98"/>
      <c r="AR210" s="103"/>
      <c r="AS210" s="97"/>
      <c r="AT210" s="97"/>
      <c r="AU210" s="98"/>
      <c r="AV210" s="103"/>
      <c r="AW210" s="97"/>
      <c r="AX210" s="97"/>
      <c r="AY210" s="98"/>
      <c r="AZ210" s="103"/>
      <c r="BA210" s="97"/>
      <c r="BB210" s="97"/>
      <c r="BC210" s="104"/>
      <c r="BD210" s="98"/>
      <c r="BE210" s="103"/>
      <c r="BF210" s="97"/>
      <c r="BG210" s="97"/>
      <c r="BH210" s="98" t="s">
        <v>34</v>
      </c>
      <c r="BI210" s="103"/>
      <c r="BJ210" s="97"/>
      <c r="BK210" s="97"/>
      <c r="BL210" s="98"/>
      <c r="BM210" s="106">
        <f>COUNTIF(O210:AA210,"E")</f>
        <v>0</v>
      </c>
      <c r="BN210" s="107">
        <f>COUNTIF(AB210:AM210,"E")</f>
        <v>0</v>
      </c>
      <c r="BO210" s="107">
        <f>COUNTIF(AN210:AY210,"E")</f>
        <v>0</v>
      </c>
      <c r="BP210" s="107">
        <f>COUNTIF(AZ210:BL210,"E")</f>
        <v>0</v>
      </c>
      <c r="BQ210" s="108">
        <f>SUM(BM210:BP210)</f>
        <v>0</v>
      </c>
      <c r="BR210" s="325"/>
      <c r="BS210" s="325"/>
      <c r="BT210" s="325"/>
      <c r="BU210" s="325"/>
      <c r="BV210" s="325"/>
      <c r="BW210" s="56"/>
    </row>
    <row r="211" spans="1:75" s="73" customFormat="1" ht="15.75" hidden="1" customHeight="1" outlineLevel="1" x14ac:dyDescent="0.25">
      <c r="A211" s="431">
        <v>68</v>
      </c>
      <c r="B211" s="438"/>
      <c r="C211" s="526"/>
      <c r="D211" s="350" t="s">
        <v>636</v>
      </c>
      <c r="E211" s="466"/>
      <c r="F211" s="576" t="s">
        <v>225</v>
      </c>
      <c r="G211" s="298" t="s">
        <v>34</v>
      </c>
      <c r="H211" s="331" t="s">
        <v>81</v>
      </c>
      <c r="I211" s="357" t="s">
        <v>81</v>
      </c>
      <c r="J211" s="357"/>
      <c r="K211" s="357"/>
      <c r="L211" s="357" t="s">
        <v>81</v>
      </c>
      <c r="M211" s="326" t="s">
        <v>79</v>
      </c>
      <c r="N211" s="328" t="s">
        <v>338</v>
      </c>
      <c r="O211" s="85"/>
      <c r="P211" s="137"/>
      <c r="Q211" s="298" t="s">
        <v>34</v>
      </c>
      <c r="R211" s="87" t="s">
        <v>34</v>
      </c>
      <c r="S211" s="85"/>
      <c r="T211" s="298" t="s">
        <v>34</v>
      </c>
      <c r="U211" s="298" t="s">
        <v>34</v>
      </c>
      <c r="V211" s="87"/>
      <c r="AA211" s="87"/>
      <c r="AC211" s="85" t="s">
        <v>34</v>
      </c>
      <c r="AD211" s="85" t="s">
        <v>34</v>
      </c>
      <c r="AE211" s="87"/>
      <c r="AG211" s="85" t="s">
        <v>34</v>
      </c>
      <c r="AH211" s="298"/>
      <c r="AI211" s="87"/>
      <c r="AK211" s="85" t="s">
        <v>34</v>
      </c>
      <c r="AL211" s="85" t="s">
        <v>34</v>
      </c>
      <c r="AM211" s="87"/>
      <c r="AN211" s="85"/>
      <c r="AO211" s="298"/>
      <c r="AP211" s="298"/>
      <c r="AQ211" s="87"/>
      <c r="AR211" s="85"/>
      <c r="AS211" s="298"/>
      <c r="AT211" s="298"/>
      <c r="AU211" s="87"/>
      <c r="AV211" s="85"/>
      <c r="AW211" s="298"/>
      <c r="AX211" s="298"/>
      <c r="AY211" s="87"/>
      <c r="AZ211" s="85"/>
      <c r="BA211" s="298"/>
      <c r="BB211" s="298"/>
      <c r="BC211" s="91"/>
      <c r="BD211" s="87"/>
      <c r="BE211" s="85"/>
      <c r="BF211" s="298"/>
      <c r="BG211" s="298"/>
      <c r="BH211" s="87"/>
      <c r="BI211" s="85"/>
      <c r="BJ211" s="298"/>
      <c r="BK211" s="298"/>
      <c r="BL211" s="87"/>
      <c r="BM211" s="92">
        <f>COUNTIF(O211:AA211,"P")</f>
        <v>4</v>
      </c>
      <c r="BN211" s="93">
        <f>COUNTIF(AC211:AM211,"P")</f>
        <v>5</v>
      </c>
      <c r="BO211" s="93">
        <f>COUNTIF(AN211:AY211,"P")</f>
        <v>0</v>
      </c>
      <c r="BP211" s="93">
        <f>COUNTIF(AZ211:BL211,"P")</f>
        <v>0</v>
      </c>
      <c r="BQ211" s="93">
        <f t="shared" ref="BQ211:BQ224" si="67">SUM(BM211:BP211)</f>
        <v>9</v>
      </c>
      <c r="BR211" s="325">
        <f>+SUM(BM212)/(BM211)</f>
        <v>0</v>
      </c>
      <c r="BS211" s="325">
        <f>+SUM(BN212)/(BN211)</f>
        <v>0</v>
      </c>
      <c r="BT211" s="325" t="e">
        <f>+SUM(BO212)/(BO211)</f>
        <v>#DIV/0!</v>
      </c>
      <c r="BU211" s="325" t="e">
        <f>+SUM(BP212)/(BP211)</f>
        <v>#DIV/0!</v>
      </c>
      <c r="BV211" s="325">
        <f>+SUM(BQ212)/(BQ211)</f>
        <v>0</v>
      </c>
      <c r="BW211" s="56"/>
    </row>
    <row r="212" spans="1:75" s="73" customFormat="1" ht="23.25" hidden="1" customHeight="1" outlineLevel="1" x14ac:dyDescent="0.25">
      <c r="A212" s="432"/>
      <c r="B212" s="438"/>
      <c r="C212" s="526"/>
      <c r="D212" s="355"/>
      <c r="E212" s="479"/>
      <c r="F212" s="577"/>
      <c r="G212" s="298" t="s">
        <v>35</v>
      </c>
      <c r="H212" s="345"/>
      <c r="I212" s="357"/>
      <c r="J212" s="357"/>
      <c r="K212" s="357"/>
      <c r="L212" s="357"/>
      <c r="M212" s="327"/>
      <c r="N212" s="328"/>
      <c r="O212" s="94"/>
      <c r="P212" s="136"/>
      <c r="Q212" s="95"/>
      <c r="R212" s="96"/>
      <c r="S212" s="94"/>
      <c r="T212" s="97"/>
      <c r="U212" s="97"/>
      <c r="V212" s="98"/>
      <c r="W212" s="94"/>
      <c r="X212" s="97"/>
      <c r="Y212" s="97"/>
      <c r="Z212" s="97"/>
      <c r="AA212" s="98"/>
      <c r="AB212" s="103"/>
      <c r="AC212" s="97"/>
      <c r="AD212" s="97"/>
      <c r="AE212" s="98"/>
      <c r="AF212" s="103"/>
      <c r="AG212" s="97"/>
      <c r="AH212" s="97"/>
      <c r="AI212" s="98"/>
      <c r="AJ212" s="103"/>
      <c r="AK212" s="97"/>
      <c r="AL212" s="97"/>
      <c r="AM212" s="98"/>
      <c r="AN212" s="103"/>
      <c r="AO212" s="97"/>
      <c r="AP212" s="97"/>
      <c r="AQ212" s="98"/>
      <c r="AR212" s="103"/>
      <c r="AS212" s="97"/>
      <c r="AT212" s="97"/>
      <c r="AU212" s="98"/>
      <c r="AV212" s="103"/>
      <c r="AW212" s="97"/>
      <c r="AX212" s="97"/>
      <c r="AY212" s="98"/>
      <c r="AZ212" s="103"/>
      <c r="BA212" s="97"/>
      <c r="BB212" s="97"/>
      <c r="BC212" s="104"/>
      <c r="BD212" s="98"/>
      <c r="BE212" s="103"/>
      <c r="BF212" s="97"/>
      <c r="BG212" s="97"/>
      <c r="BH212" s="98"/>
      <c r="BI212" s="103"/>
      <c r="BJ212" s="97"/>
      <c r="BK212" s="97"/>
      <c r="BL212" s="98"/>
      <c r="BM212" s="106">
        <f>COUNTIF(O212:AA212,"E")</f>
        <v>0</v>
      </c>
      <c r="BN212" s="107">
        <f>COUNTIF(AB212:AM212,"E")</f>
        <v>0</v>
      </c>
      <c r="BO212" s="107">
        <f>COUNTIF(AN212:AY212,"E")</f>
        <v>0</v>
      </c>
      <c r="BP212" s="107">
        <f>COUNTIF(AZ212:BL212,"E")</f>
        <v>0</v>
      </c>
      <c r="BQ212" s="108">
        <f t="shared" si="67"/>
        <v>0</v>
      </c>
      <c r="BR212" s="325"/>
      <c r="BS212" s="325"/>
      <c r="BT212" s="325"/>
      <c r="BU212" s="325"/>
      <c r="BV212" s="325"/>
      <c r="BW212" s="56"/>
    </row>
    <row r="213" spans="1:75" s="73" customFormat="1" ht="23.25" hidden="1" customHeight="1" outlineLevel="1" x14ac:dyDescent="0.25">
      <c r="A213" s="437">
        <v>69</v>
      </c>
      <c r="B213" s="438"/>
      <c r="C213" s="526"/>
      <c r="D213" s="350" t="s">
        <v>226</v>
      </c>
      <c r="E213" s="466"/>
      <c r="F213" s="460" t="s">
        <v>227</v>
      </c>
      <c r="G213" s="298" t="s">
        <v>34</v>
      </c>
      <c r="H213" s="331" t="s">
        <v>81</v>
      </c>
      <c r="I213" s="357" t="s">
        <v>81</v>
      </c>
      <c r="J213" s="357"/>
      <c r="K213" s="357" t="s">
        <v>81</v>
      </c>
      <c r="L213" s="357" t="s">
        <v>81</v>
      </c>
      <c r="M213" s="326" t="s">
        <v>79</v>
      </c>
      <c r="N213" s="328" t="s">
        <v>338</v>
      </c>
      <c r="O213" s="85"/>
      <c r="P213" s="137"/>
      <c r="Q213" s="298"/>
      <c r="S213" s="85"/>
      <c r="T213" s="298"/>
      <c r="U213" s="298"/>
      <c r="V213" s="87"/>
      <c r="W213" s="85"/>
      <c r="X213" s="298"/>
      <c r="Y213" s="298"/>
      <c r="Z213" s="298"/>
      <c r="AA213" s="87"/>
      <c r="AB213" s="85"/>
      <c r="AC213" s="298"/>
      <c r="AD213" s="298"/>
      <c r="AE213" s="87"/>
      <c r="AF213" s="85"/>
      <c r="AG213" s="298"/>
      <c r="AH213" s="298"/>
      <c r="AI213" s="87"/>
      <c r="AJ213" s="85"/>
      <c r="AK213" s="298"/>
      <c r="AL213" s="298"/>
      <c r="AM213" s="87"/>
      <c r="AN213" s="85"/>
      <c r="AO213" s="298"/>
      <c r="AP213" s="298"/>
      <c r="AQ213" s="87"/>
      <c r="AR213" s="85"/>
      <c r="AS213" s="298"/>
      <c r="AT213" s="298"/>
      <c r="AU213" s="87"/>
      <c r="AV213" s="85"/>
      <c r="AW213" s="298"/>
      <c r="AX213" s="298"/>
      <c r="AY213" s="87"/>
      <c r="AZ213" s="85"/>
      <c r="BA213" s="298" t="s">
        <v>34</v>
      </c>
      <c r="BB213" s="298" t="s">
        <v>34</v>
      </c>
      <c r="BC213" s="91"/>
      <c r="BD213" s="87"/>
      <c r="BE213" s="85"/>
      <c r="BF213" s="298"/>
      <c r="BG213" s="298"/>
      <c r="BH213" s="87"/>
      <c r="BI213" s="85"/>
      <c r="BJ213" s="298"/>
      <c r="BK213" s="298"/>
      <c r="BL213" s="87"/>
      <c r="BM213" s="92">
        <f>COUNTIF(O213:AA213,"P")</f>
        <v>0</v>
      </c>
      <c r="BN213" s="93">
        <f>COUNTIF(AB213:AM213,"P")</f>
        <v>0</v>
      </c>
      <c r="BO213" s="93">
        <f>COUNTIF(AN213:AY213,"P")</f>
        <v>0</v>
      </c>
      <c r="BP213" s="93">
        <f>COUNTIF(AZ213:BL213,"P")</f>
        <v>2</v>
      </c>
      <c r="BQ213" s="93">
        <f t="shared" si="67"/>
        <v>2</v>
      </c>
      <c r="BR213" s="325" t="e">
        <f>+SUM(BM214)/(BM213)</f>
        <v>#DIV/0!</v>
      </c>
      <c r="BS213" s="325" t="e">
        <f>+SUM(BN214)/(BN213)</f>
        <v>#DIV/0!</v>
      </c>
      <c r="BT213" s="325" t="e">
        <f>+SUM(BO214)/(BO213)</f>
        <v>#DIV/0!</v>
      </c>
      <c r="BU213" s="325">
        <f>+SUM(BP214)/(BP213)</f>
        <v>0</v>
      </c>
      <c r="BV213" s="325">
        <f>+SUM(BQ214)/(BQ213)</f>
        <v>0</v>
      </c>
      <c r="BW213" s="56"/>
    </row>
    <row r="214" spans="1:75" s="73" customFormat="1" ht="18" hidden="1" customHeight="1" outlineLevel="1" x14ac:dyDescent="0.25">
      <c r="A214" s="432"/>
      <c r="B214" s="438"/>
      <c r="C214" s="526"/>
      <c r="D214" s="355"/>
      <c r="E214" s="479"/>
      <c r="F214" s="460"/>
      <c r="G214" s="298" t="s">
        <v>35</v>
      </c>
      <c r="H214" s="345"/>
      <c r="I214" s="357"/>
      <c r="J214" s="357"/>
      <c r="K214" s="357"/>
      <c r="L214" s="357"/>
      <c r="M214" s="327"/>
      <c r="N214" s="328"/>
      <c r="O214" s="94"/>
      <c r="P214" s="136"/>
      <c r="Q214" s="95"/>
      <c r="R214" s="96"/>
      <c r="S214" s="94"/>
      <c r="T214" s="97"/>
      <c r="U214" s="97"/>
      <c r="V214" s="98"/>
      <c r="W214" s="94"/>
      <c r="X214" s="97"/>
      <c r="Y214" s="97"/>
      <c r="Z214" s="97"/>
      <c r="AA214" s="98"/>
      <c r="AB214" s="103"/>
      <c r="AC214" s="97"/>
      <c r="AD214" s="97"/>
      <c r="AE214" s="98"/>
      <c r="AF214" s="103"/>
      <c r="AG214" s="97"/>
      <c r="AH214" s="97"/>
      <c r="AI214" s="98"/>
      <c r="AJ214" s="103"/>
      <c r="AK214" s="97"/>
      <c r="AL214" s="97"/>
      <c r="AM214" s="98"/>
      <c r="AN214" s="103"/>
      <c r="AO214" s="97"/>
      <c r="AP214" s="97"/>
      <c r="AQ214" s="98"/>
      <c r="AR214" s="103"/>
      <c r="AS214" s="97"/>
      <c r="AT214" s="97"/>
      <c r="AU214" s="98"/>
      <c r="AV214" s="103"/>
      <c r="AW214" s="97"/>
      <c r="AX214" s="97"/>
      <c r="AY214" s="98"/>
      <c r="AZ214" s="103"/>
      <c r="BA214" s="97"/>
      <c r="BB214" s="97"/>
      <c r="BC214" s="104"/>
      <c r="BD214" s="98"/>
      <c r="BE214" s="103"/>
      <c r="BF214" s="97"/>
      <c r="BG214" s="97"/>
      <c r="BH214" s="98"/>
      <c r="BI214" s="103"/>
      <c r="BJ214" s="97"/>
      <c r="BK214" s="97"/>
      <c r="BL214" s="98"/>
      <c r="BM214" s="106">
        <f>COUNTIF(O214:AA214,"E")</f>
        <v>0</v>
      </c>
      <c r="BN214" s="107">
        <f>COUNTIF(AB214:AM214,"E")</f>
        <v>0</v>
      </c>
      <c r="BO214" s="107">
        <f>COUNTIF(AN214:AY214,"E")</f>
        <v>0</v>
      </c>
      <c r="BP214" s="107">
        <f>COUNTIF(AZ214:BL214,"E")</f>
        <v>0</v>
      </c>
      <c r="BQ214" s="108">
        <f t="shared" si="67"/>
        <v>0</v>
      </c>
      <c r="BR214" s="325"/>
      <c r="BS214" s="325"/>
      <c r="BT214" s="325"/>
      <c r="BU214" s="325"/>
      <c r="BV214" s="325"/>
      <c r="BW214" s="56"/>
    </row>
    <row r="215" spans="1:75" s="73" customFormat="1" ht="23.25" hidden="1" customHeight="1" outlineLevel="1" x14ac:dyDescent="0.25">
      <c r="A215" s="431">
        <v>70</v>
      </c>
      <c r="B215" s="438"/>
      <c r="C215" s="526"/>
      <c r="D215" s="350" t="s">
        <v>637</v>
      </c>
      <c r="E215" s="466"/>
      <c r="F215" s="460"/>
      <c r="G215" s="298" t="s">
        <v>34</v>
      </c>
      <c r="H215" s="331" t="s">
        <v>81</v>
      </c>
      <c r="I215" s="357" t="s">
        <v>81</v>
      </c>
      <c r="J215" s="357" t="s">
        <v>81</v>
      </c>
      <c r="K215" s="357"/>
      <c r="L215" s="357" t="s">
        <v>81</v>
      </c>
      <c r="M215" s="326" t="s">
        <v>79</v>
      </c>
      <c r="N215" s="328" t="s">
        <v>338</v>
      </c>
      <c r="O215" s="85"/>
      <c r="P215" s="137"/>
      <c r="Q215" s="298"/>
      <c r="R215" s="87" t="s">
        <v>34</v>
      </c>
      <c r="S215" s="85"/>
      <c r="T215" s="298"/>
      <c r="U215" s="298" t="s">
        <v>34</v>
      </c>
      <c r="V215" s="87"/>
      <c r="W215" s="85"/>
      <c r="X215" s="298" t="s">
        <v>34</v>
      </c>
      <c r="Y215" s="298"/>
      <c r="Z215" s="298"/>
      <c r="AA215" s="87"/>
      <c r="AB215" s="85"/>
      <c r="AC215" s="298"/>
      <c r="AD215" s="298" t="s">
        <v>34</v>
      </c>
      <c r="AE215" s="87"/>
      <c r="AF215" s="85"/>
      <c r="AG215" s="298"/>
      <c r="AH215" s="298" t="s">
        <v>34</v>
      </c>
      <c r="AI215" s="87"/>
      <c r="AJ215" s="85"/>
      <c r="AK215" s="298"/>
      <c r="AL215" s="298" t="s">
        <v>34</v>
      </c>
      <c r="AM215" s="87"/>
      <c r="AN215" s="85"/>
      <c r="AO215" s="298"/>
      <c r="AP215" s="298" t="s">
        <v>34</v>
      </c>
      <c r="AQ215" s="87"/>
      <c r="AR215" s="85"/>
      <c r="AS215" s="298"/>
      <c r="AT215" s="298" t="s">
        <v>34</v>
      </c>
      <c r="AU215" s="87"/>
      <c r="AV215" s="85"/>
      <c r="AW215" s="298"/>
      <c r="AX215" s="298" t="s">
        <v>34</v>
      </c>
      <c r="AY215" s="87"/>
      <c r="AZ215" s="85"/>
      <c r="BA215" s="298"/>
      <c r="BB215" s="298" t="s">
        <v>34</v>
      </c>
      <c r="BC215" s="91"/>
      <c r="BD215" s="87"/>
      <c r="BE215" s="85"/>
      <c r="BF215" s="298"/>
      <c r="BG215" s="298" t="s">
        <v>34</v>
      </c>
      <c r="BH215" s="87"/>
      <c r="BI215" s="85"/>
      <c r="BJ215" s="298" t="s">
        <v>34</v>
      </c>
      <c r="BK215" s="298"/>
      <c r="BL215" s="87"/>
      <c r="BM215" s="92">
        <f>COUNTIF(O215:AA215,"P")</f>
        <v>3</v>
      </c>
      <c r="BN215" s="93">
        <f>COUNTIF(AB215:AM215,"P")</f>
        <v>3</v>
      </c>
      <c r="BO215" s="93">
        <f>COUNTIF(AN215:AY215,"P")</f>
        <v>3</v>
      </c>
      <c r="BP215" s="93">
        <f>COUNTIF(AZ215:BL215,"P")</f>
        <v>3</v>
      </c>
      <c r="BQ215" s="93">
        <f t="shared" si="67"/>
        <v>12</v>
      </c>
      <c r="BR215" s="325">
        <f>+SUM(BM216)/(BM215)</f>
        <v>0</v>
      </c>
      <c r="BS215" s="325">
        <f>+SUM(BN216)/(BN215)</f>
        <v>0</v>
      </c>
      <c r="BT215" s="325">
        <f>+SUM(BO216)/(BO215)</f>
        <v>0</v>
      </c>
      <c r="BU215" s="325">
        <f>+SUM(BP216)/(BP215)</f>
        <v>0</v>
      </c>
      <c r="BV215" s="325">
        <f>+SUM(BQ216)/(BQ215)</f>
        <v>0</v>
      </c>
      <c r="BW215" s="56"/>
    </row>
    <row r="216" spans="1:75" s="73" customFormat="1" ht="66.75" hidden="1" customHeight="1" outlineLevel="1" x14ac:dyDescent="0.25">
      <c r="A216" s="432"/>
      <c r="B216" s="438"/>
      <c r="C216" s="526"/>
      <c r="D216" s="355"/>
      <c r="E216" s="479"/>
      <c r="F216" s="460"/>
      <c r="G216" s="298" t="s">
        <v>35</v>
      </c>
      <c r="H216" s="345"/>
      <c r="I216" s="357"/>
      <c r="J216" s="357"/>
      <c r="K216" s="357"/>
      <c r="L216" s="357"/>
      <c r="M216" s="327"/>
      <c r="N216" s="328"/>
      <c r="O216" s="94"/>
      <c r="P216" s="136"/>
      <c r="Q216" s="95"/>
      <c r="R216" s="96"/>
      <c r="S216" s="94"/>
      <c r="T216" s="97"/>
      <c r="U216" s="97"/>
      <c r="V216" s="98"/>
      <c r="W216" s="94"/>
      <c r="X216" s="97"/>
      <c r="Y216" s="97"/>
      <c r="Z216" s="97"/>
      <c r="AA216" s="98"/>
      <c r="AB216" s="103"/>
      <c r="AC216" s="97"/>
      <c r="AD216" s="97"/>
      <c r="AE216" s="98"/>
      <c r="AF216" s="103"/>
      <c r="AG216" s="97"/>
      <c r="AH216" s="97"/>
      <c r="AI216" s="98"/>
      <c r="AJ216" s="103"/>
      <c r="AK216" s="97"/>
      <c r="AL216" s="97"/>
      <c r="AM216" s="98"/>
      <c r="AN216" s="103"/>
      <c r="AO216" s="97"/>
      <c r="AP216" s="97"/>
      <c r="AQ216" s="98"/>
      <c r="AR216" s="103"/>
      <c r="AS216" s="97"/>
      <c r="AT216" s="97"/>
      <c r="AU216" s="98"/>
      <c r="AV216" s="103"/>
      <c r="AW216" s="97"/>
      <c r="AX216" s="97"/>
      <c r="AY216" s="98"/>
      <c r="AZ216" s="103"/>
      <c r="BA216" s="97"/>
      <c r="BB216" s="97"/>
      <c r="BC216" s="104"/>
      <c r="BD216" s="98"/>
      <c r="BE216" s="103"/>
      <c r="BF216" s="97"/>
      <c r="BG216" s="97"/>
      <c r="BH216" s="98"/>
      <c r="BI216" s="103"/>
      <c r="BJ216" s="97"/>
      <c r="BK216" s="97"/>
      <c r="BL216" s="98"/>
      <c r="BM216" s="106">
        <f>COUNTIF(O216:AA216,"E")</f>
        <v>0</v>
      </c>
      <c r="BN216" s="107">
        <f>COUNTIF(AB216:AM216,"E")</f>
        <v>0</v>
      </c>
      <c r="BO216" s="107">
        <f>COUNTIF(AN216:AY216,"E")</f>
        <v>0</v>
      </c>
      <c r="BP216" s="107">
        <f>COUNTIF(AZ216:BL216,"E")</f>
        <v>0</v>
      </c>
      <c r="BQ216" s="108">
        <f t="shared" si="67"/>
        <v>0</v>
      </c>
      <c r="BR216" s="325"/>
      <c r="BS216" s="325"/>
      <c r="BT216" s="325"/>
      <c r="BU216" s="325"/>
      <c r="BV216" s="325"/>
      <c r="BW216" s="56"/>
    </row>
    <row r="217" spans="1:75" s="140" customFormat="1" ht="29.25" hidden="1" customHeight="1" outlineLevel="1" x14ac:dyDescent="0.25">
      <c r="A217" s="431">
        <v>72</v>
      </c>
      <c r="B217" s="438"/>
      <c r="C217" s="526"/>
      <c r="D217" s="350" t="s">
        <v>638</v>
      </c>
      <c r="E217" s="466"/>
      <c r="F217" s="460" t="s">
        <v>335</v>
      </c>
      <c r="G217" s="297" t="s">
        <v>34</v>
      </c>
      <c r="H217" s="492" t="s">
        <v>81</v>
      </c>
      <c r="I217" s="401" t="s">
        <v>81</v>
      </c>
      <c r="J217" s="401"/>
      <c r="K217" s="401" t="s">
        <v>81</v>
      </c>
      <c r="L217" s="401" t="s">
        <v>81</v>
      </c>
      <c r="M217" s="326" t="s">
        <v>79</v>
      </c>
      <c r="N217" s="328" t="s">
        <v>338</v>
      </c>
      <c r="O217" s="138"/>
      <c r="P217" s="139"/>
      <c r="Q217" s="297"/>
      <c r="S217" s="138"/>
      <c r="T217" s="297"/>
      <c r="U217" s="297"/>
      <c r="V217" s="141"/>
      <c r="W217" s="138"/>
      <c r="X217" s="297"/>
      <c r="Y217" s="298" t="s">
        <v>34</v>
      </c>
      <c r="Z217" s="297"/>
      <c r="AA217" s="141"/>
      <c r="AB217" s="138"/>
      <c r="AC217" s="297"/>
      <c r="AD217" s="297"/>
      <c r="AE217" s="141"/>
      <c r="AF217" s="138"/>
      <c r="AG217" s="297"/>
      <c r="AH217" s="297"/>
      <c r="AI217" s="141"/>
      <c r="AJ217" s="138"/>
      <c r="AK217" s="297"/>
      <c r="AL217" s="297"/>
      <c r="AM217" s="141"/>
      <c r="AN217" s="138"/>
      <c r="AO217" s="298" t="s">
        <v>34</v>
      </c>
      <c r="AP217" s="297"/>
      <c r="AQ217" s="141"/>
      <c r="AR217" s="138"/>
      <c r="AS217" s="297"/>
      <c r="AT217" s="297"/>
      <c r="AU217" s="141"/>
      <c r="AV217" s="138"/>
      <c r="AW217" s="297"/>
      <c r="AX217" s="297"/>
      <c r="AY217" s="141"/>
      <c r="AZ217" s="138"/>
      <c r="BA217" s="297"/>
      <c r="BB217" s="297"/>
      <c r="BC217" s="142"/>
      <c r="BD217" s="141"/>
      <c r="BE217" s="138"/>
      <c r="BF217" s="297"/>
      <c r="BG217" s="297"/>
      <c r="BH217" s="141"/>
      <c r="BI217" s="138"/>
      <c r="BJ217" s="297"/>
      <c r="BK217" s="297"/>
      <c r="BL217" s="141"/>
      <c r="BM217" s="92">
        <f>COUNTIF(O217:AA217,"P")</f>
        <v>1</v>
      </c>
      <c r="BN217" s="93">
        <f>COUNTIF(AB217:AM217,"P")</f>
        <v>0</v>
      </c>
      <c r="BO217" s="93">
        <f>COUNTIF(AN217:AY217,"P")</f>
        <v>1</v>
      </c>
      <c r="BP217" s="93">
        <f>COUNTIF(AZ217:BL217,"P")</f>
        <v>0</v>
      </c>
      <c r="BQ217" s="93">
        <f t="shared" si="67"/>
        <v>2</v>
      </c>
      <c r="BR217" s="325">
        <f>+SUM(BM218)/(BM217)</f>
        <v>0</v>
      </c>
      <c r="BS217" s="325" t="e">
        <f>+SUM(BN218)/(BN217)</f>
        <v>#DIV/0!</v>
      </c>
      <c r="BT217" s="325">
        <f>+SUM(BO218)/(BO217)</f>
        <v>0</v>
      </c>
      <c r="BU217" s="325" t="e">
        <f>+SUM(BP218)/(BP217)</f>
        <v>#DIV/0!</v>
      </c>
      <c r="BV217" s="325">
        <f>+SUM(BQ218)/(BQ217)</f>
        <v>0</v>
      </c>
      <c r="BW217" s="143"/>
    </row>
    <row r="218" spans="1:75" s="140" customFormat="1" ht="29.25" hidden="1" customHeight="1" outlineLevel="1" x14ac:dyDescent="0.25">
      <c r="A218" s="432"/>
      <c r="B218" s="438"/>
      <c r="C218" s="526"/>
      <c r="D218" s="355"/>
      <c r="E218" s="479"/>
      <c r="F218" s="460"/>
      <c r="G218" s="297" t="s">
        <v>35</v>
      </c>
      <c r="H218" s="493"/>
      <c r="I218" s="401"/>
      <c r="J218" s="401"/>
      <c r="K218" s="401"/>
      <c r="L218" s="401"/>
      <c r="M218" s="327"/>
      <c r="N218" s="328"/>
      <c r="O218" s="144"/>
      <c r="P218" s="145"/>
      <c r="Q218" s="146"/>
      <c r="R218" s="147"/>
      <c r="S218" s="144"/>
      <c r="T218" s="148"/>
      <c r="U218" s="148"/>
      <c r="V218" s="149"/>
      <c r="W218" s="144"/>
      <c r="X218" s="97"/>
      <c r="Y218" s="148"/>
      <c r="Z218" s="148"/>
      <c r="AA218" s="149"/>
      <c r="AB218" s="150"/>
      <c r="AC218" s="148"/>
      <c r="AD218" s="148"/>
      <c r="AE218" s="149"/>
      <c r="AF218" s="150"/>
      <c r="AG218" s="148"/>
      <c r="AH218" s="148"/>
      <c r="AI218" s="149"/>
      <c r="AJ218" s="150"/>
      <c r="AK218" s="148"/>
      <c r="AL218" s="148"/>
      <c r="AM218" s="149"/>
      <c r="AN218" s="150"/>
      <c r="AO218" s="148"/>
      <c r="AP218" s="148"/>
      <c r="AQ218" s="149"/>
      <c r="AR218" s="150"/>
      <c r="AS218" s="148"/>
      <c r="AT218" s="148"/>
      <c r="AU218" s="149"/>
      <c r="AV218" s="150"/>
      <c r="AW218" s="148"/>
      <c r="AX218" s="148"/>
      <c r="AY218" s="149"/>
      <c r="AZ218" s="150"/>
      <c r="BA218" s="148"/>
      <c r="BB218" s="148"/>
      <c r="BC218" s="151"/>
      <c r="BD218" s="149"/>
      <c r="BE218" s="150"/>
      <c r="BF218" s="148"/>
      <c r="BG218" s="148"/>
      <c r="BH218" s="149"/>
      <c r="BI218" s="150"/>
      <c r="BJ218" s="148"/>
      <c r="BK218" s="148"/>
      <c r="BL218" s="149"/>
      <c r="BM218" s="106">
        <f>COUNTIF(O218:AA218,"E")</f>
        <v>0</v>
      </c>
      <c r="BN218" s="107">
        <f>COUNTIF(AB218:AM218,"E")</f>
        <v>0</v>
      </c>
      <c r="BO218" s="107">
        <f>COUNTIF(AN218:AY218,"E")</f>
        <v>0</v>
      </c>
      <c r="BP218" s="107">
        <f>COUNTIF(AZ218:BL218,"E")</f>
        <v>0</v>
      </c>
      <c r="BQ218" s="108">
        <f t="shared" si="67"/>
        <v>0</v>
      </c>
      <c r="BR218" s="325"/>
      <c r="BS218" s="325"/>
      <c r="BT218" s="325"/>
      <c r="BU218" s="325"/>
      <c r="BV218" s="325"/>
      <c r="BW218" s="143"/>
    </row>
    <row r="219" spans="1:75" s="140" customFormat="1" ht="29.25" hidden="1" customHeight="1" outlineLevel="1" x14ac:dyDescent="0.25">
      <c r="A219" s="437">
        <v>73</v>
      </c>
      <c r="B219" s="438"/>
      <c r="C219" s="526"/>
      <c r="D219" s="350" t="s">
        <v>228</v>
      </c>
      <c r="E219" s="466"/>
      <c r="F219" s="460" t="s">
        <v>229</v>
      </c>
      <c r="G219" s="297" t="s">
        <v>34</v>
      </c>
      <c r="H219" s="492" t="s">
        <v>81</v>
      </c>
      <c r="I219" s="401" t="s">
        <v>81</v>
      </c>
      <c r="J219" s="401" t="s">
        <v>81</v>
      </c>
      <c r="K219" s="401"/>
      <c r="L219" s="401" t="s">
        <v>81</v>
      </c>
      <c r="M219" s="326" t="s">
        <v>79</v>
      </c>
      <c r="N219" s="328" t="s">
        <v>338</v>
      </c>
      <c r="O219" s="138"/>
      <c r="P219" s="139"/>
      <c r="Q219" s="297"/>
      <c r="R219" s="141"/>
      <c r="S219" s="138"/>
      <c r="T219" s="297"/>
      <c r="U219" s="298"/>
      <c r="V219" s="141"/>
      <c r="W219" s="138"/>
      <c r="X219" s="298" t="s">
        <v>34</v>
      </c>
      <c r="Y219" s="297"/>
      <c r="Z219" s="297"/>
      <c r="AA219" s="141"/>
      <c r="AB219" s="138"/>
      <c r="AC219" s="297"/>
      <c r="AD219" s="297"/>
      <c r="AE219" s="141"/>
      <c r="AF219" s="138"/>
      <c r="AG219" s="297"/>
      <c r="AH219" s="298" t="s">
        <v>34</v>
      </c>
      <c r="AI219" s="141"/>
      <c r="AJ219" s="138"/>
      <c r="AK219" s="297"/>
      <c r="AL219" s="297"/>
      <c r="AM219" s="141"/>
      <c r="AN219" s="138"/>
      <c r="AO219" s="297"/>
      <c r="AP219" s="298" t="s">
        <v>34</v>
      </c>
      <c r="AQ219" s="141"/>
      <c r="AR219" s="138"/>
      <c r="AS219" s="297"/>
      <c r="AT219" s="297"/>
      <c r="AU219" s="141"/>
      <c r="AV219" s="138"/>
      <c r="AW219" s="297"/>
      <c r="AX219" s="298" t="s">
        <v>34</v>
      </c>
      <c r="AY219" s="141"/>
      <c r="AZ219" s="138"/>
      <c r="BA219" s="297"/>
      <c r="BB219" s="297"/>
      <c r="BC219" s="142"/>
      <c r="BD219" s="141"/>
      <c r="BE219" s="138"/>
      <c r="BF219" s="297"/>
      <c r="BG219" s="298" t="s">
        <v>34</v>
      </c>
      <c r="BH219" s="141"/>
      <c r="BI219" s="138"/>
      <c r="BJ219" s="297"/>
      <c r="BK219" s="297"/>
      <c r="BL219" s="141"/>
      <c r="BM219" s="92">
        <f>COUNTIF(O219:AA219,"P")</f>
        <v>1</v>
      </c>
      <c r="BN219" s="93">
        <f>COUNTIF(AB219:AM219,"P")</f>
        <v>1</v>
      </c>
      <c r="BO219" s="93">
        <f>COUNTIF(AN219:AY219,"P")</f>
        <v>2</v>
      </c>
      <c r="BP219" s="93">
        <f>COUNTIF(AZ219:BL219,"P")</f>
        <v>1</v>
      </c>
      <c r="BQ219" s="93">
        <f t="shared" si="67"/>
        <v>5</v>
      </c>
      <c r="BR219" s="325">
        <f>+SUM(BM220)/(BM219)</f>
        <v>0</v>
      </c>
      <c r="BS219" s="325">
        <f>+SUM(BN220)/(BN219)</f>
        <v>0</v>
      </c>
      <c r="BT219" s="325">
        <f>+SUM(BO220)/(BO219)</f>
        <v>0</v>
      </c>
      <c r="BU219" s="325">
        <f>+SUM(BP220)/(BP219)</f>
        <v>0</v>
      </c>
      <c r="BV219" s="325">
        <f>+SUM(BQ220)/(BQ219)</f>
        <v>0</v>
      </c>
      <c r="BW219" s="143"/>
    </row>
    <row r="220" spans="1:75" s="140" customFormat="1" ht="29.25" hidden="1" customHeight="1" outlineLevel="1" x14ac:dyDescent="0.25">
      <c r="A220" s="432"/>
      <c r="B220" s="438"/>
      <c r="C220" s="526"/>
      <c r="D220" s="355"/>
      <c r="E220" s="479"/>
      <c r="F220" s="460"/>
      <c r="G220" s="297" t="s">
        <v>35</v>
      </c>
      <c r="H220" s="493"/>
      <c r="I220" s="401"/>
      <c r="J220" s="401"/>
      <c r="K220" s="401"/>
      <c r="L220" s="401"/>
      <c r="M220" s="327"/>
      <c r="N220" s="328"/>
      <c r="O220" s="144"/>
      <c r="P220" s="145"/>
      <c r="Q220" s="146"/>
      <c r="R220" s="147"/>
      <c r="S220" s="144"/>
      <c r="T220" s="146"/>
      <c r="U220" s="146"/>
      <c r="V220" s="147"/>
      <c r="W220" s="144"/>
      <c r="X220" s="146"/>
      <c r="Y220" s="146"/>
      <c r="Z220" s="146"/>
      <c r="AA220" s="147"/>
      <c r="AB220" s="144"/>
      <c r="AC220" s="146"/>
      <c r="AD220" s="146"/>
      <c r="AE220" s="147"/>
      <c r="AF220" s="144"/>
      <c r="AG220" s="146"/>
      <c r="AH220" s="146"/>
      <c r="AI220" s="147"/>
      <c r="AJ220" s="144"/>
      <c r="AK220" s="146"/>
      <c r="AL220" s="146"/>
      <c r="AM220" s="147"/>
      <c r="AN220" s="144"/>
      <c r="AO220" s="146"/>
      <c r="AP220" s="146"/>
      <c r="AQ220" s="147"/>
      <c r="AR220" s="144"/>
      <c r="AS220" s="146"/>
      <c r="AT220" s="146"/>
      <c r="AU220" s="147"/>
      <c r="AV220" s="144"/>
      <c r="AW220" s="146"/>
      <c r="AX220" s="146"/>
      <c r="AY220" s="147"/>
      <c r="AZ220" s="144"/>
      <c r="BA220" s="146"/>
      <c r="BB220" s="146"/>
      <c r="BC220" s="152"/>
      <c r="BD220" s="147"/>
      <c r="BE220" s="144"/>
      <c r="BF220" s="146"/>
      <c r="BG220" s="146"/>
      <c r="BH220" s="147"/>
      <c r="BI220" s="144"/>
      <c r="BJ220" s="146"/>
      <c r="BK220" s="146"/>
      <c r="BL220" s="147"/>
      <c r="BM220" s="106">
        <f>COUNTIF(O220:AA220,"E")</f>
        <v>0</v>
      </c>
      <c r="BN220" s="107">
        <f>COUNTIF(AB220:AM220,"E")</f>
        <v>0</v>
      </c>
      <c r="BO220" s="107">
        <f>COUNTIF(AN220:AY220,"E")</f>
        <v>0</v>
      </c>
      <c r="BP220" s="107">
        <f>COUNTIF(AZ220:BL220,"E")</f>
        <v>0</v>
      </c>
      <c r="BQ220" s="108">
        <f t="shared" si="67"/>
        <v>0</v>
      </c>
      <c r="BR220" s="325"/>
      <c r="BS220" s="325"/>
      <c r="BT220" s="325"/>
      <c r="BU220" s="325"/>
      <c r="BV220" s="325"/>
      <c r="BW220" s="143"/>
    </row>
    <row r="221" spans="1:75" s="140" customFormat="1" ht="18.75" hidden="1" customHeight="1" outlineLevel="1" x14ac:dyDescent="0.25">
      <c r="A221" s="317">
        <v>74</v>
      </c>
      <c r="B221" s="438"/>
      <c r="C221" s="526"/>
      <c r="D221" s="350" t="s">
        <v>489</v>
      </c>
      <c r="E221" s="466"/>
      <c r="F221" s="480" t="s">
        <v>240</v>
      </c>
      <c r="G221" s="297" t="s">
        <v>34</v>
      </c>
      <c r="H221" s="492" t="s">
        <v>81</v>
      </c>
      <c r="I221" s="401" t="s">
        <v>81</v>
      </c>
      <c r="J221" s="401" t="s">
        <v>81</v>
      </c>
      <c r="K221" s="401"/>
      <c r="L221" s="401" t="s">
        <v>81</v>
      </c>
      <c r="M221" s="326" t="s">
        <v>79</v>
      </c>
      <c r="N221" s="328" t="s">
        <v>338</v>
      </c>
      <c r="O221" s="153"/>
      <c r="P221" s="145"/>
      <c r="Q221" s="154"/>
      <c r="R221" s="155"/>
      <c r="S221" s="110" t="s">
        <v>34</v>
      </c>
      <c r="T221" s="154"/>
      <c r="U221" s="154"/>
      <c r="V221" s="86"/>
      <c r="W221" s="153"/>
      <c r="X221" s="154"/>
      <c r="Y221" s="154"/>
      <c r="Z221" s="154"/>
      <c r="AA221" s="155"/>
      <c r="AB221" s="153"/>
      <c r="AC221" s="154"/>
      <c r="AD221" s="154"/>
      <c r="AE221" s="155"/>
      <c r="AF221" s="153"/>
      <c r="AG221" s="154"/>
      <c r="AH221" s="154"/>
      <c r="AI221" s="155"/>
      <c r="AJ221" s="153"/>
      <c r="AK221" s="154"/>
      <c r="AL221" s="154"/>
      <c r="AM221" s="155"/>
      <c r="AN221" s="153"/>
      <c r="AO221" s="154"/>
      <c r="AP221" s="154"/>
      <c r="AQ221" s="155"/>
      <c r="AR221" s="153"/>
      <c r="AS221" s="154"/>
      <c r="AT221" s="154"/>
      <c r="AU221" s="155"/>
      <c r="AV221" s="153"/>
      <c r="AW221" s="154"/>
      <c r="AX221" s="154"/>
      <c r="AY221" s="155"/>
      <c r="AZ221" s="153"/>
      <c r="BA221" s="154"/>
      <c r="BB221" s="154"/>
      <c r="BC221" s="156"/>
      <c r="BD221" s="155"/>
      <c r="BE221" s="153"/>
      <c r="BF221" s="154"/>
      <c r="BG221" s="154"/>
      <c r="BH221" s="155"/>
      <c r="BI221" s="153"/>
      <c r="BJ221" s="154"/>
      <c r="BK221" s="154"/>
      <c r="BL221" s="155"/>
      <c r="BM221" s="92">
        <f>COUNTIF(O221:AA221,"P")</f>
        <v>1</v>
      </c>
      <c r="BN221" s="93">
        <f>COUNTIF(AB221:AM221,"P")</f>
        <v>0</v>
      </c>
      <c r="BO221" s="93">
        <f>COUNTIF(AN221:AY221,"P")</f>
        <v>0</v>
      </c>
      <c r="BP221" s="93">
        <f>COUNTIF(AZ221:BL221,"P")</f>
        <v>0</v>
      </c>
      <c r="BQ221" s="93">
        <f t="shared" si="67"/>
        <v>1</v>
      </c>
      <c r="BR221" s="325">
        <f>+SUM(BM222)/(BM221)</f>
        <v>0</v>
      </c>
      <c r="BS221" s="325" t="e">
        <f>+SUM(BN222)/(BN221)</f>
        <v>#DIV/0!</v>
      </c>
      <c r="BT221" s="325" t="e">
        <f>+SUM(BO222)/(BO221)</f>
        <v>#DIV/0!</v>
      </c>
      <c r="BU221" s="325" t="e">
        <f>+SUM(BP222)/(BP221)</f>
        <v>#DIV/0!</v>
      </c>
      <c r="BV221" s="325">
        <f>+SUM(BQ222)/(BQ221)</f>
        <v>0</v>
      </c>
      <c r="BW221" s="143"/>
    </row>
    <row r="222" spans="1:75" s="140" customFormat="1" ht="18" hidden="1" customHeight="1" outlineLevel="1" x14ac:dyDescent="0.25">
      <c r="A222" s="318"/>
      <c r="B222" s="438"/>
      <c r="C222" s="526"/>
      <c r="D222" s="355"/>
      <c r="E222" s="479"/>
      <c r="F222" s="481"/>
      <c r="G222" s="297" t="s">
        <v>35</v>
      </c>
      <c r="H222" s="493"/>
      <c r="I222" s="401"/>
      <c r="J222" s="401"/>
      <c r="K222" s="401"/>
      <c r="L222" s="401"/>
      <c r="M222" s="327"/>
      <c r="N222" s="328"/>
      <c r="O222" s="144"/>
      <c r="P222" s="145"/>
      <c r="Q222" s="146"/>
      <c r="R222" s="147"/>
      <c r="S222" s="144"/>
      <c r="T222" s="146"/>
      <c r="U222" s="146"/>
      <c r="V222" s="147"/>
      <c r="W222" s="144"/>
      <c r="X222" s="146"/>
      <c r="Y222" s="146"/>
      <c r="Z222" s="146"/>
      <c r="AA222" s="147"/>
      <c r="AB222" s="144"/>
      <c r="AC222" s="146"/>
      <c r="AD222" s="146"/>
      <c r="AE222" s="147"/>
      <c r="AF222" s="144"/>
      <c r="AG222" s="146"/>
      <c r="AH222" s="146"/>
      <c r="AI222" s="147"/>
      <c r="AJ222" s="144"/>
      <c r="AK222" s="146"/>
      <c r="AL222" s="146"/>
      <c r="AM222" s="147"/>
      <c r="AN222" s="144"/>
      <c r="AO222" s="146"/>
      <c r="AP222" s="146"/>
      <c r="AQ222" s="147"/>
      <c r="AR222" s="144"/>
      <c r="AS222" s="146"/>
      <c r="AT222" s="146"/>
      <c r="AU222" s="147"/>
      <c r="AV222" s="144"/>
      <c r="AW222" s="146"/>
      <c r="AX222" s="146"/>
      <c r="AY222" s="147"/>
      <c r="AZ222" s="144"/>
      <c r="BA222" s="146"/>
      <c r="BB222" s="146"/>
      <c r="BC222" s="152"/>
      <c r="BD222" s="147"/>
      <c r="BE222" s="144"/>
      <c r="BF222" s="146"/>
      <c r="BG222" s="146"/>
      <c r="BH222" s="147"/>
      <c r="BI222" s="144"/>
      <c r="BJ222" s="146"/>
      <c r="BK222" s="146"/>
      <c r="BL222" s="147"/>
      <c r="BM222" s="106">
        <f>COUNTIF(O222:AA222,"E")</f>
        <v>0</v>
      </c>
      <c r="BN222" s="107">
        <f>COUNTIF(AB222:AM222,"E")</f>
        <v>0</v>
      </c>
      <c r="BO222" s="107">
        <f>COUNTIF(AN222:AY222,"E")</f>
        <v>0</v>
      </c>
      <c r="BP222" s="107">
        <f>COUNTIF(AZ222:BL222,"E")</f>
        <v>0</v>
      </c>
      <c r="BQ222" s="108">
        <f t="shared" si="67"/>
        <v>0</v>
      </c>
      <c r="BR222" s="325"/>
      <c r="BS222" s="325"/>
      <c r="BT222" s="325"/>
      <c r="BU222" s="325"/>
      <c r="BV222" s="325"/>
      <c r="BW222" s="143"/>
    </row>
    <row r="223" spans="1:75" s="73" customFormat="1" ht="23.25" hidden="1" customHeight="1" outlineLevel="1" x14ac:dyDescent="0.25">
      <c r="A223" s="431">
        <v>77</v>
      </c>
      <c r="B223" s="438"/>
      <c r="C223" s="526"/>
      <c r="D223" s="350" t="s">
        <v>474</v>
      </c>
      <c r="E223" s="466"/>
      <c r="F223" s="460" t="s">
        <v>230</v>
      </c>
      <c r="G223" s="298" t="s">
        <v>34</v>
      </c>
      <c r="H223" s="331" t="s">
        <v>81</v>
      </c>
      <c r="I223" s="357" t="s">
        <v>81</v>
      </c>
      <c r="J223" s="357"/>
      <c r="K223" s="357"/>
      <c r="L223" s="357" t="s">
        <v>81</v>
      </c>
      <c r="M223" s="326" t="s">
        <v>79</v>
      </c>
      <c r="N223" s="328" t="s">
        <v>338</v>
      </c>
      <c r="O223" s="110"/>
      <c r="P223" s="145"/>
      <c r="Q223" s="111"/>
      <c r="R223" s="86"/>
      <c r="S223" s="110"/>
      <c r="T223" s="112"/>
      <c r="U223" s="112"/>
      <c r="V223" s="113"/>
      <c r="W223" s="110"/>
      <c r="X223" s="112"/>
      <c r="Y223" s="112"/>
      <c r="Z223" s="111" t="s">
        <v>34</v>
      </c>
      <c r="AA223" s="86"/>
      <c r="AB223" s="110"/>
      <c r="AC223" s="112"/>
      <c r="AD223" s="111"/>
      <c r="AE223" s="86"/>
      <c r="AF223" s="110"/>
      <c r="AG223" s="111"/>
      <c r="AH223" s="111"/>
      <c r="AI223" s="86"/>
      <c r="AJ223" s="110"/>
      <c r="AK223" s="111"/>
      <c r="AL223" s="111"/>
      <c r="AM223" s="86" t="s">
        <v>34</v>
      </c>
      <c r="AN223" s="110"/>
      <c r="AO223" s="111"/>
      <c r="AP223" s="111"/>
      <c r="AQ223" s="86"/>
      <c r="AR223" s="110"/>
      <c r="AS223" s="111"/>
      <c r="AT223" s="111"/>
      <c r="AU223" s="86"/>
      <c r="AV223" s="110"/>
      <c r="AW223" s="111"/>
      <c r="AX223" s="111"/>
      <c r="AY223" s="86" t="s">
        <v>34</v>
      </c>
      <c r="AZ223" s="110"/>
      <c r="BA223" s="111"/>
      <c r="BB223" s="111"/>
      <c r="BC223" s="134"/>
      <c r="BD223" s="86"/>
      <c r="BE223" s="110"/>
      <c r="BF223" s="111"/>
      <c r="BG223" s="298"/>
      <c r="BH223" s="87"/>
      <c r="BI223" s="85"/>
      <c r="BJ223" s="111" t="s">
        <v>34</v>
      </c>
      <c r="BK223" s="298"/>
      <c r="BL223" s="87"/>
      <c r="BM223" s="92">
        <f>COUNTIF(O223:AA223,"P")</f>
        <v>1</v>
      </c>
      <c r="BN223" s="93">
        <f>COUNTIF(AB223:AM223,"P")</f>
        <v>1</v>
      </c>
      <c r="BO223" s="93">
        <f>COUNTIF(AN223:AY223,"P")</f>
        <v>1</v>
      </c>
      <c r="BP223" s="93">
        <f>COUNTIF(AZ223:BL223,"P")</f>
        <v>1</v>
      </c>
      <c r="BQ223" s="93">
        <f t="shared" si="67"/>
        <v>4</v>
      </c>
      <c r="BR223" s="325">
        <f>+SUM(BM224)/(BM223)</f>
        <v>0</v>
      </c>
      <c r="BS223" s="325">
        <f>+SUM(BN224)/(BN223)</f>
        <v>0</v>
      </c>
      <c r="BT223" s="325">
        <f>+SUM(BO224)/(BO223)</f>
        <v>0</v>
      </c>
      <c r="BU223" s="325">
        <f>+SUM(BP224)/(BP223)</f>
        <v>0</v>
      </c>
      <c r="BV223" s="325">
        <f>+SUM(BQ224)/(BQ223)</f>
        <v>0</v>
      </c>
      <c r="BW223" s="56"/>
    </row>
    <row r="224" spans="1:75" s="73" customFormat="1" ht="25.5" hidden="1" customHeight="1" outlineLevel="1" thickBot="1" x14ac:dyDescent="0.3">
      <c r="A224" s="432"/>
      <c r="B224" s="438"/>
      <c r="C224" s="526"/>
      <c r="D224" s="467"/>
      <c r="E224" s="468"/>
      <c r="F224" s="461"/>
      <c r="G224" s="298" t="s">
        <v>35</v>
      </c>
      <c r="H224" s="569"/>
      <c r="I224" s="568"/>
      <c r="J224" s="568"/>
      <c r="K224" s="568"/>
      <c r="L224" s="568"/>
      <c r="M224" s="327"/>
      <c r="N224" s="328"/>
      <c r="O224" s="94"/>
      <c r="P224" s="136"/>
      <c r="Q224" s="95"/>
      <c r="R224" s="96"/>
      <c r="S224" s="94"/>
      <c r="T224" s="95"/>
      <c r="U224" s="95"/>
      <c r="V224" s="96"/>
      <c r="W224" s="94"/>
      <c r="X224" s="95"/>
      <c r="Y224" s="95"/>
      <c r="Z224" s="95"/>
      <c r="AA224" s="96"/>
      <c r="AB224" s="94"/>
      <c r="AC224" s="95"/>
      <c r="AD224" s="95"/>
      <c r="AE224" s="96"/>
      <c r="AF224" s="94"/>
      <c r="AG224" s="95"/>
      <c r="AH224" s="95"/>
      <c r="AI224" s="96"/>
      <c r="AJ224" s="94"/>
      <c r="AK224" s="95"/>
      <c r="AL224" s="95"/>
      <c r="AM224" s="96"/>
      <c r="AN224" s="94"/>
      <c r="AO224" s="95"/>
      <c r="AP224" s="95"/>
      <c r="AQ224" s="96"/>
      <c r="AR224" s="94"/>
      <c r="AS224" s="95"/>
      <c r="AT224" s="95"/>
      <c r="AU224" s="96"/>
      <c r="AV224" s="94"/>
      <c r="AW224" s="95"/>
      <c r="AX224" s="95"/>
      <c r="AY224" s="96"/>
      <c r="AZ224" s="94"/>
      <c r="BA224" s="95"/>
      <c r="BB224" s="95"/>
      <c r="BC224" s="119"/>
      <c r="BD224" s="96"/>
      <c r="BE224" s="94"/>
      <c r="BF224" s="95"/>
      <c r="BG224" s="95"/>
      <c r="BH224" s="96"/>
      <c r="BI224" s="94"/>
      <c r="BJ224" s="95"/>
      <c r="BK224" s="95"/>
      <c r="BL224" s="96"/>
      <c r="BM224" s="106">
        <f>COUNTIF(O224:AA224,"E")</f>
        <v>0</v>
      </c>
      <c r="BN224" s="107">
        <f>COUNTIF(AB224:AM224,"E")</f>
        <v>0</v>
      </c>
      <c r="BO224" s="107">
        <f>COUNTIF(AN224:AY224,"E")</f>
        <v>0</v>
      </c>
      <c r="BP224" s="107">
        <f>COUNTIF(AZ224:BL224,"E")</f>
        <v>0</v>
      </c>
      <c r="BQ224" s="108">
        <f t="shared" si="67"/>
        <v>0</v>
      </c>
      <c r="BR224" s="325"/>
      <c r="BS224" s="325"/>
      <c r="BT224" s="325"/>
      <c r="BU224" s="325"/>
      <c r="BV224" s="325"/>
      <c r="BW224" s="56"/>
    </row>
    <row r="225" spans="1:75" s="56" customFormat="1" ht="18" customHeight="1" collapsed="1" x14ac:dyDescent="0.25">
      <c r="A225" s="485"/>
      <c r="B225" s="435"/>
      <c r="C225" s="442"/>
      <c r="D225" s="462" t="s">
        <v>179</v>
      </c>
      <c r="E225" s="463"/>
      <c r="F225" s="641" t="s">
        <v>163</v>
      </c>
      <c r="G225" s="298" t="s">
        <v>34</v>
      </c>
      <c r="H225" s="357" t="s">
        <v>81</v>
      </c>
      <c r="I225" s="357" t="s">
        <v>81</v>
      </c>
      <c r="J225" s="357"/>
      <c r="K225" s="357" t="s">
        <v>81</v>
      </c>
      <c r="L225" s="357" t="s">
        <v>81</v>
      </c>
      <c r="M225" s="326" t="s">
        <v>337</v>
      </c>
      <c r="N225" s="328" t="s">
        <v>156</v>
      </c>
      <c r="O225" s="79">
        <f>COUNTIF(O227:O232,"P")</f>
        <v>0</v>
      </c>
      <c r="P225" s="80">
        <f t="shared" ref="P225:BL225" si="68">COUNTIF(P227:P232,"P")</f>
        <v>0</v>
      </c>
      <c r="Q225" s="80">
        <f t="shared" si="68"/>
        <v>0</v>
      </c>
      <c r="R225" s="81">
        <f t="shared" si="68"/>
        <v>0</v>
      </c>
      <c r="S225" s="79">
        <f t="shared" si="68"/>
        <v>0</v>
      </c>
      <c r="T225" s="80">
        <f t="shared" si="68"/>
        <v>0</v>
      </c>
      <c r="U225" s="80">
        <f t="shared" si="68"/>
        <v>0</v>
      </c>
      <c r="V225" s="81">
        <f t="shared" si="68"/>
        <v>0</v>
      </c>
      <c r="W225" s="79">
        <f t="shared" si="68"/>
        <v>0</v>
      </c>
      <c r="X225" s="80">
        <f t="shared" si="68"/>
        <v>0</v>
      </c>
      <c r="Y225" s="80">
        <f t="shared" si="68"/>
        <v>0</v>
      </c>
      <c r="Z225" s="80">
        <f t="shared" si="68"/>
        <v>0</v>
      </c>
      <c r="AA225" s="81"/>
      <c r="AB225" s="79">
        <f t="shared" si="68"/>
        <v>0</v>
      </c>
      <c r="AC225" s="80">
        <f t="shared" si="68"/>
        <v>0</v>
      </c>
      <c r="AD225" s="80">
        <f t="shared" si="68"/>
        <v>0</v>
      </c>
      <c r="AE225" s="81">
        <f t="shared" si="68"/>
        <v>0</v>
      </c>
      <c r="AF225" s="79">
        <f t="shared" si="68"/>
        <v>0</v>
      </c>
      <c r="AG225" s="80">
        <f t="shared" si="68"/>
        <v>0</v>
      </c>
      <c r="AH225" s="80">
        <f t="shared" si="68"/>
        <v>0</v>
      </c>
      <c r="AI225" s="81">
        <f t="shared" si="68"/>
        <v>0</v>
      </c>
      <c r="AJ225" s="79">
        <f t="shared" si="68"/>
        <v>0</v>
      </c>
      <c r="AK225" s="80">
        <f t="shared" si="68"/>
        <v>0</v>
      </c>
      <c r="AL225" s="80">
        <f t="shared" si="68"/>
        <v>0</v>
      </c>
      <c r="AM225" s="81">
        <f t="shared" si="68"/>
        <v>0</v>
      </c>
      <c r="AN225" s="79">
        <f t="shared" si="68"/>
        <v>0</v>
      </c>
      <c r="AO225" s="80">
        <f t="shared" si="68"/>
        <v>0</v>
      </c>
      <c r="AP225" s="80">
        <f t="shared" si="68"/>
        <v>0</v>
      </c>
      <c r="AQ225" s="81">
        <f t="shared" si="68"/>
        <v>0</v>
      </c>
      <c r="AR225" s="79">
        <f t="shared" si="68"/>
        <v>0</v>
      </c>
      <c r="AS225" s="80">
        <f t="shared" si="68"/>
        <v>0</v>
      </c>
      <c r="AT225" s="80">
        <f t="shared" si="68"/>
        <v>0</v>
      </c>
      <c r="AU225" s="81">
        <f t="shared" si="68"/>
        <v>0</v>
      </c>
      <c r="AV225" s="79">
        <f t="shared" si="68"/>
        <v>0</v>
      </c>
      <c r="AW225" s="80">
        <f t="shared" si="68"/>
        <v>0</v>
      </c>
      <c r="AX225" s="80">
        <f t="shared" si="68"/>
        <v>0</v>
      </c>
      <c r="AY225" s="81">
        <f t="shared" si="68"/>
        <v>0</v>
      </c>
      <c r="AZ225" s="79">
        <f t="shared" si="68"/>
        <v>0</v>
      </c>
      <c r="BA225" s="80">
        <f t="shared" si="68"/>
        <v>0</v>
      </c>
      <c r="BB225" s="80">
        <f t="shared" si="68"/>
        <v>0</v>
      </c>
      <c r="BC225" s="80">
        <f t="shared" si="68"/>
        <v>0</v>
      </c>
      <c r="BD225" s="81">
        <f t="shared" si="68"/>
        <v>0</v>
      </c>
      <c r="BE225" s="79">
        <f t="shared" si="68"/>
        <v>0</v>
      </c>
      <c r="BF225" s="80">
        <f t="shared" si="68"/>
        <v>0</v>
      </c>
      <c r="BG225" s="80">
        <f t="shared" si="68"/>
        <v>0</v>
      </c>
      <c r="BH225" s="81">
        <f t="shared" si="68"/>
        <v>0</v>
      </c>
      <c r="BI225" s="79">
        <f t="shared" si="68"/>
        <v>0</v>
      </c>
      <c r="BJ225" s="80">
        <f t="shared" si="68"/>
        <v>0</v>
      </c>
      <c r="BK225" s="80">
        <f t="shared" si="68"/>
        <v>0</v>
      </c>
      <c r="BL225" s="81">
        <f t="shared" si="68"/>
        <v>0</v>
      </c>
      <c r="BM225" s="346" t="e">
        <f>+SUM(BM228,BM230,BM232)/SUM(BM227,BM229,BM231)</f>
        <v>#DIV/0!</v>
      </c>
      <c r="BN225" s="346" t="e">
        <f>+SUM(BN228,BN230,BN232)/SUM(BN227,BN229,BN231)</f>
        <v>#DIV/0!</v>
      </c>
      <c r="BO225" s="346" t="e">
        <f>+SUM(BO228,BO230,BO232)/SUM(BO227,BO229,BO231)</f>
        <v>#DIV/0!</v>
      </c>
      <c r="BP225" s="346" t="e">
        <f>+SUM(BP228,BP230,BP232)/SUM(BP227,BP229,BP231)</f>
        <v>#DIV/0!</v>
      </c>
      <c r="BQ225" s="346" t="e">
        <f>+SUM(BQ228,BQ230,BQ232)/SUM(BQ227,BQ229,BQ231)</f>
        <v>#DIV/0!</v>
      </c>
      <c r="BR225" s="346"/>
      <c r="BS225" s="346"/>
      <c r="BT225" s="346"/>
      <c r="BU225" s="346"/>
      <c r="BV225" s="346"/>
    </row>
    <row r="226" spans="1:75" s="56" customFormat="1" ht="19.5" customHeight="1" thickBot="1" x14ac:dyDescent="0.3">
      <c r="A226" s="485"/>
      <c r="B226" s="436"/>
      <c r="C226" s="443"/>
      <c r="D226" s="464"/>
      <c r="E226" s="465"/>
      <c r="F226" s="642"/>
      <c r="G226" s="298" t="s">
        <v>35</v>
      </c>
      <c r="H226" s="331"/>
      <c r="I226" s="331"/>
      <c r="J226" s="331"/>
      <c r="K226" s="331"/>
      <c r="L226" s="331"/>
      <c r="M226" s="327"/>
      <c r="N226" s="328"/>
      <c r="O226" s="82">
        <f>COUNTIF(O227:O232,"E")</f>
        <v>0</v>
      </c>
      <c r="P226" s="83">
        <f t="shared" ref="P226:BL226" si="69">COUNTIF(P227:P232,"E")</f>
        <v>0</v>
      </c>
      <c r="Q226" s="83">
        <f t="shared" si="69"/>
        <v>0</v>
      </c>
      <c r="R226" s="84">
        <f t="shared" si="69"/>
        <v>0</v>
      </c>
      <c r="S226" s="82">
        <f t="shared" si="69"/>
        <v>0</v>
      </c>
      <c r="T226" s="83">
        <f t="shared" si="69"/>
        <v>0</v>
      </c>
      <c r="U226" s="83">
        <f t="shared" si="69"/>
        <v>0</v>
      </c>
      <c r="V226" s="84">
        <f t="shared" si="69"/>
        <v>0</v>
      </c>
      <c r="W226" s="82">
        <f t="shared" si="69"/>
        <v>0</v>
      </c>
      <c r="X226" s="83">
        <f t="shared" si="69"/>
        <v>0</v>
      </c>
      <c r="Y226" s="83">
        <f t="shared" si="69"/>
        <v>0</v>
      </c>
      <c r="Z226" s="83">
        <f t="shared" si="69"/>
        <v>0</v>
      </c>
      <c r="AA226" s="84"/>
      <c r="AB226" s="82">
        <f t="shared" si="69"/>
        <v>0</v>
      </c>
      <c r="AC226" s="83">
        <f t="shared" si="69"/>
        <v>0</v>
      </c>
      <c r="AD226" s="83">
        <f t="shared" si="69"/>
        <v>0</v>
      </c>
      <c r="AE226" s="84">
        <f t="shared" si="69"/>
        <v>0</v>
      </c>
      <c r="AF226" s="82">
        <f t="shared" si="69"/>
        <v>0</v>
      </c>
      <c r="AG226" s="83">
        <f t="shared" si="69"/>
        <v>0</v>
      </c>
      <c r="AH226" s="83">
        <f t="shared" si="69"/>
        <v>0</v>
      </c>
      <c r="AI226" s="84">
        <f t="shared" si="69"/>
        <v>0</v>
      </c>
      <c r="AJ226" s="82">
        <f t="shared" si="69"/>
        <v>0</v>
      </c>
      <c r="AK226" s="83">
        <f t="shared" si="69"/>
        <v>0</v>
      </c>
      <c r="AL226" s="83">
        <f t="shared" si="69"/>
        <v>0</v>
      </c>
      <c r="AM226" s="84">
        <f t="shared" si="69"/>
        <v>0</v>
      </c>
      <c r="AN226" s="82">
        <f t="shared" si="69"/>
        <v>0</v>
      </c>
      <c r="AO226" s="83">
        <f t="shared" si="69"/>
        <v>0</v>
      </c>
      <c r="AP226" s="83">
        <f t="shared" si="69"/>
        <v>0</v>
      </c>
      <c r="AQ226" s="84">
        <f t="shared" si="69"/>
        <v>0</v>
      </c>
      <c r="AR226" s="82">
        <f t="shared" si="69"/>
        <v>0</v>
      </c>
      <c r="AS226" s="83">
        <f t="shared" si="69"/>
        <v>0</v>
      </c>
      <c r="AT226" s="83">
        <f t="shared" si="69"/>
        <v>0</v>
      </c>
      <c r="AU226" s="84">
        <f t="shared" si="69"/>
        <v>0</v>
      </c>
      <c r="AV226" s="82">
        <f t="shared" si="69"/>
        <v>0</v>
      </c>
      <c r="AW226" s="83">
        <f t="shared" si="69"/>
        <v>0</v>
      </c>
      <c r="AX226" s="83">
        <f t="shared" si="69"/>
        <v>0</v>
      </c>
      <c r="AY226" s="84">
        <f t="shared" si="69"/>
        <v>0</v>
      </c>
      <c r="AZ226" s="82">
        <f t="shared" si="69"/>
        <v>0</v>
      </c>
      <c r="BA226" s="83">
        <f t="shared" si="69"/>
        <v>0</v>
      </c>
      <c r="BB226" s="83">
        <f t="shared" si="69"/>
        <v>0</v>
      </c>
      <c r="BC226" s="83">
        <f t="shared" si="69"/>
        <v>0</v>
      </c>
      <c r="BD226" s="84">
        <f t="shared" si="69"/>
        <v>0</v>
      </c>
      <c r="BE226" s="82">
        <f t="shared" si="69"/>
        <v>0</v>
      </c>
      <c r="BF226" s="83">
        <f t="shared" si="69"/>
        <v>0</v>
      </c>
      <c r="BG226" s="83">
        <f t="shared" si="69"/>
        <v>0</v>
      </c>
      <c r="BH226" s="84">
        <f t="shared" si="69"/>
        <v>0</v>
      </c>
      <c r="BI226" s="82">
        <f t="shared" si="69"/>
        <v>0</v>
      </c>
      <c r="BJ226" s="83">
        <f t="shared" si="69"/>
        <v>0</v>
      </c>
      <c r="BK226" s="83">
        <f t="shared" si="69"/>
        <v>0</v>
      </c>
      <c r="BL226" s="84">
        <f t="shared" si="69"/>
        <v>0</v>
      </c>
      <c r="BM226" s="347"/>
      <c r="BN226" s="347"/>
      <c r="BO226" s="347"/>
      <c r="BP226" s="347"/>
      <c r="BQ226" s="347"/>
      <c r="BR226" s="347"/>
      <c r="BS226" s="347"/>
      <c r="BT226" s="347"/>
      <c r="BU226" s="347"/>
      <c r="BV226" s="347"/>
    </row>
    <row r="227" spans="1:75" s="73" customFormat="1" ht="30.75" hidden="1" customHeight="1" outlineLevel="1" x14ac:dyDescent="0.25">
      <c r="A227" s="431">
        <v>78</v>
      </c>
      <c r="B227" s="435"/>
      <c r="C227" s="443"/>
      <c r="D227" s="350"/>
      <c r="E227" s="471"/>
      <c r="F227" s="459"/>
      <c r="G227" s="88"/>
      <c r="H227" s="357"/>
      <c r="I227" s="357"/>
      <c r="J227" s="357"/>
      <c r="K227" s="357"/>
      <c r="L227" s="357"/>
      <c r="M227" s="326"/>
      <c r="N227" s="328"/>
      <c r="O227" s="85"/>
      <c r="P227" s="298"/>
      <c r="Q227" s="298"/>
      <c r="R227" s="87"/>
      <c r="S227" s="85"/>
      <c r="T227" s="298"/>
      <c r="U227" s="298"/>
      <c r="V227" s="87"/>
      <c r="W227" s="85"/>
      <c r="X227" s="298"/>
      <c r="Y227" s="298"/>
      <c r="Z227" s="298"/>
      <c r="AA227" s="87"/>
      <c r="AB227" s="85"/>
      <c r="AC227" s="298"/>
      <c r="AD227" s="298"/>
      <c r="AE227" s="87"/>
      <c r="AF227" s="90"/>
      <c r="AG227" s="280"/>
      <c r="AH227" s="90"/>
      <c r="AI227" s="279"/>
      <c r="AJ227" s="85"/>
      <c r="AK227" s="298"/>
      <c r="AL227" s="298"/>
      <c r="AM227" s="87"/>
      <c r="AN227" s="85"/>
      <c r="AO227" s="298"/>
      <c r="AP227" s="298"/>
      <c r="AQ227" s="87"/>
      <c r="AR227" s="90"/>
      <c r="AS227" s="280"/>
      <c r="AT227" s="90"/>
      <c r="AU227" s="89"/>
      <c r="AV227" s="90"/>
      <c r="AW227" s="89"/>
      <c r="AX227" s="88"/>
      <c r="AY227" s="89"/>
      <c r="AZ227" s="90"/>
      <c r="BA227" s="157"/>
      <c r="BB227" s="88"/>
      <c r="BC227" s="158"/>
      <c r="BD227" s="89"/>
      <c r="BE227" s="85"/>
      <c r="BF227" s="298"/>
      <c r="BG227" s="298"/>
      <c r="BH227" s="87"/>
      <c r="BI227" s="85"/>
      <c r="BJ227" s="298"/>
      <c r="BK227" s="298"/>
      <c r="BL227" s="87"/>
      <c r="BM227" s="92">
        <f>COUNTIF(O227:AA227,"P")</f>
        <v>0</v>
      </c>
      <c r="BN227" s="93">
        <f>COUNTIF(AB227:AM227,"P")</f>
        <v>0</v>
      </c>
      <c r="BO227" s="93">
        <f>COUNTIF(AN227:AY227,"P")</f>
        <v>0</v>
      </c>
      <c r="BP227" s="93">
        <f>COUNTIF(AZ227:BL227,"P")</f>
        <v>0</v>
      </c>
      <c r="BQ227" s="93">
        <f t="shared" ref="BQ227:BQ232" si="70">SUM(BM227:BP227)</f>
        <v>0</v>
      </c>
      <c r="BR227" s="325" t="e">
        <f>+SUM(BM228)/(BM227)</f>
        <v>#DIV/0!</v>
      </c>
      <c r="BS227" s="325" t="e">
        <f>+SUM(BN228)/(BN227)</f>
        <v>#DIV/0!</v>
      </c>
      <c r="BT227" s="325" t="e">
        <f>+SUM(BO228)/(BO227)</f>
        <v>#DIV/0!</v>
      </c>
      <c r="BU227" s="325" t="e">
        <f>+SUM(BP228)/(BP227)</f>
        <v>#DIV/0!</v>
      </c>
      <c r="BV227" s="325" t="e">
        <f>+SUM(BQ228)/(BQ227)</f>
        <v>#DIV/0!</v>
      </c>
      <c r="BW227" s="56"/>
    </row>
    <row r="228" spans="1:75" s="73" customFormat="1" ht="36.75" hidden="1" customHeight="1" outlineLevel="1" x14ac:dyDescent="0.25">
      <c r="A228" s="432"/>
      <c r="B228" s="438"/>
      <c r="C228" s="443"/>
      <c r="D228" s="355"/>
      <c r="E228" s="472"/>
      <c r="F228" s="459"/>
      <c r="G228" s="88"/>
      <c r="H228" s="357"/>
      <c r="I228" s="357"/>
      <c r="J228" s="357"/>
      <c r="K228" s="357"/>
      <c r="L228" s="357"/>
      <c r="M228" s="327"/>
      <c r="N228" s="328"/>
      <c r="O228" s="94"/>
      <c r="P228" s="95"/>
      <c r="Q228" s="95"/>
      <c r="R228" s="96"/>
      <c r="S228" s="94"/>
      <c r="T228" s="95"/>
      <c r="U228" s="97"/>
      <c r="V228" s="98"/>
      <c r="W228" s="103"/>
      <c r="X228" s="97"/>
      <c r="Y228" s="95"/>
      <c r="Z228" s="97"/>
      <c r="AA228" s="98"/>
      <c r="AB228" s="103"/>
      <c r="AC228" s="97"/>
      <c r="AD228" s="97"/>
      <c r="AE228" s="98"/>
      <c r="AF228" s="102"/>
      <c r="AG228" s="100"/>
      <c r="AH228" s="102"/>
      <c r="AI228" s="118"/>
      <c r="AJ228" s="103"/>
      <c r="AK228" s="97"/>
      <c r="AL228" s="97"/>
      <c r="AM228" s="98"/>
      <c r="AN228" s="103"/>
      <c r="AO228" s="97"/>
      <c r="AP228" s="97"/>
      <c r="AQ228" s="98"/>
      <c r="AR228" s="102"/>
      <c r="AS228" s="100"/>
      <c r="AT228" s="102"/>
      <c r="AU228" s="101"/>
      <c r="AV228" s="102"/>
      <c r="AW228" s="101"/>
      <c r="AX228" s="99"/>
      <c r="AY228" s="101"/>
      <c r="AZ228" s="102"/>
      <c r="BA228" s="159"/>
      <c r="BB228" s="99"/>
      <c r="BC228" s="160"/>
      <c r="BD228" s="101"/>
      <c r="BE228" s="103"/>
      <c r="BF228" s="100"/>
      <c r="BG228" s="97"/>
      <c r="BH228" s="98"/>
      <c r="BI228" s="103"/>
      <c r="BJ228" s="97"/>
      <c r="BK228" s="97"/>
      <c r="BL228" s="98"/>
      <c r="BM228" s="106">
        <f>COUNTIF(O228:AA228,"E")</f>
        <v>0</v>
      </c>
      <c r="BN228" s="107">
        <f>COUNTIF(AB228:AM228,"E")</f>
        <v>0</v>
      </c>
      <c r="BO228" s="107">
        <f>COUNTIF(AN228:AY228,"E")</f>
        <v>0</v>
      </c>
      <c r="BP228" s="107">
        <f>COUNTIF(AZ228:BL228,"E")</f>
        <v>0</v>
      </c>
      <c r="BQ228" s="108">
        <f t="shared" si="70"/>
        <v>0</v>
      </c>
      <c r="BR228" s="325"/>
      <c r="BS228" s="325"/>
      <c r="BT228" s="325"/>
      <c r="BU228" s="325"/>
      <c r="BV228" s="325"/>
      <c r="BW228" s="56"/>
    </row>
    <row r="229" spans="1:75" s="73" customFormat="1" ht="15.75" hidden="1" customHeight="1" outlineLevel="1" x14ac:dyDescent="0.25">
      <c r="A229" s="431">
        <v>79</v>
      </c>
      <c r="B229" s="438"/>
      <c r="C229" s="443"/>
      <c r="D229" s="350"/>
      <c r="E229" s="471"/>
      <c r="F229" s="454"/>
      <c r="G229" s="88"/>
      <c r="H229" s="357"/>
      <c r="I229" s="357"/>
      <c r="J229" s="357"/>
      <c r="K229" s="357"/>
      <c r="L229" s="357"/>
      <c r="M229" s="326"/>
      <c r="N229" s="328"/>
      <c r="O229" s="85"/>
      <c r="P229" s="298"/>
      <c r="Q229" s="298"/>
      <c r="R229" s="87"/>
      <c r="S229" s="85"/>
      <c r="T229" s="298"/>
      <c r="U229" s="298"/>
      <c r="V229" s="87"/>
      <c r="W229" s="85"/>
      <c r="X229" s="298"/>
      <c r="Y229" s="298"/>
      <c r="Z229" s="298"/>
      <c r="AA229" s="87"/>
      <c r="AB229" s="85"/>
      <c r="AC229" s="298"/>
      <c r="AD229" s="298"/>
      <c r="AE229" s="87"/>
      <c r="AF229" s="90"/>
      <c r="AG229" s="280"/>
      <c r="AH229" s="90"/>
      <c r="AI229" s="279"/>
      <c r="AJ229" s="85"/>
      <c r="AK229" s="298"/>
      <c r="AL229" s="298"/>
      <c r="AM229" s="87"/>
      <c r="AN229" s="85"/>
      <c r="AO229" s="298"/>
      <c r="AP229" s="298"/>
      <c r="AQ229" s="87"/>
      <c r="AR229" s="90"/>
      <c r="AS229" s="280"/>
      <c r="AT229" s="90"/>
      <c r="AU229" s="89"/>
      <c r="AV229" s="90"/>
      <c r="AW229" s="89"/>
      <c r="AX229" s="88"/>
      <c r="AY229" s="89"/>
      <c r="AZ229" s="90"/>
      <c r="BA229" s="157"/>
      <c r="BB229" s="88"/>
      <c r="BC229" s="158"/>
      <c r="BD229" s="89"/>
      <c r="BE229" s="85"/>
      <c r="BF229" s="298"/>
      <c r="BG229" s="298"/>
      <c r="BH229" s="87"/>
      <c r="BI229" s="85"/>
      <c r="BJ229" s="298"/>
      <c r="BK229" s="298"/>
      <c r="BL229" s="87"/>
      <c r="BM229" s="92">
        <f>COUNTIF(O229:AA229,"P")</f>
        <v>0</v>
      </c>
      <c r="BN229" s="93">
        <f>COUNTIF(AB229:AM229,"P")</f>
        <v>0</v>
      </c>
      <c r="BO229" s="93">
        <f>COUNTIF(AN229:AY229,"P")</f>
        <v>0</v>
      </c>
      <c r="BP229" s="93">
        <f>COUNTIF(AZ229:BL229,"P")</f>
        <v>0</v>
      </c>
      <c r="BQ229" s="93">
        <f t="shared" si="70"/>
        <v>0</v>
      </c>
      <c r="BR229" s="325" t="e">
        <f>+SUM(BM230)/(BM229)</f>
        <v>#DIV/0!</v>
      </c>
      <c r="BS229" s="325" t="e">
        <f>+SUM(BN230)/(BN229)</f>
        <v>#DIV/0!</v>
      </c>
      <c r="BT229" s="325" t="e">
        <f>+SUM(BO230)/(BO229)</f>
        <v>#DIV/0!</v>
      </c>
      <c r="BU229" s="325" t="e">
        <f>+SUM(BP230)/(BP229)</f>
        <v>#DIV/0!</v>
      </c>
      <c r="BV229" s="325" t="e">
        <f>+SUM(BQ230)/(BQ229)</f>
        <v>#DIV/0!</v>
      </c>
      <c r="BW229" s="56"/>
    </row>
    <row r="230" spans="1:75" s="73" customFormat="1" ht="28.5" hidden="1" customHeight="1" outlineLevel="1" x14ac:dyDescent="0.25">
      <c r="A230" s="432"/>
      <c r="B230" s="438"/>
      <c r="C230" s="443"/>
      <c r="D230" s="355"/>
      <c r="E230" s="472"/>
      <c r="F230" s="454"/>
      <c r="G230" s="88"/>
      <c r="H230" s="357"/>
      <c r="I230" s="357"/>
      <c r="J230" s="357"/>
      <c r="K230" s="357"/>
      <c r="L230" s="357"/>
      <c r="M230" s="327"/>
      <c r="N230" s="328"/>
      <c r="O230" s="94"/>
      <c r="P230" s="95"/>
      <c r="Q230" s="95"/>
      <c r="R230" s="96"/>
      <c r="S230" s="94"/>
      <c r="T230" s="95"/>
      <c r="U230" s="97"/>
      <c r="V230" s="98"/>
      <c r="W230" s="103"/>
      <c r="X230" s="97"/>
      <c r="Y230" s="95"/>
      <c r="Z230" s="97"/>
      <c r="AA230" s="98"/>
      <c r="AB230" s="103"/>
      <c r="AC230" s="97"/>
      <c r="AD230" s="97"/>
      <c r="AE230" s="98"/>
      <c r="AF230" s="102"/>
      <c r="AG230" s="100"/>
      <c r="AH230" s="102"/>
      <c r="AI230" s="118"/>
      <c r="AJ230" s="103"/>
      <c r="AK230" s="97"/>
      <c r="AL230" s="97"/>
      <c r="AM230" s="98"/>
      <c r="AN230" s="103"/>
      <c r="AO230" s="97"/>
      <c r="AP230" s="97"/>
      <c r="AQ230" s="98"/>
      <c r="AR230" s="102"/>
      <c r="AS230" s="100"/>
      <c r="AT230" s="102"/>
      <c r="AU230" s="101"/>
      <c r="AV230" s="102"/>
      <c r="AW230" s="101"/>
      <c r="AX230" s="99"/>
      <c r="AY230" s="101"/>
      <c r="AZ230" s="102"/>
      <c r="BA230" s="159"/>
      <c r="BB230" s="99"/>
      <c r="BC230" s="160"/>
      <c r="BD230" s="101"/>
      <c r="BE230" s="103"/>
      <c r="BF230" s="97"/>
      <c r="BG230" s="100"/>
      <c r="BH230" s="98"/>
      <c r="BI230" s="103"/>
      <c r="BJ230" s="97"/>
      <c r="BK230" s="97"/>
      <c r="BL230" s="98"/>
      <c r="BM230" s="106">
        <f>COUNTIF(O230:AA230,"E")</f>
        <v>0</v>
      </c>
      <c r="BN230" s="107">
        <f>COUNTIF(AB230:AM230,"E")</f>
        <v>0</v>
      </c>
      <c r="BO230" s="107">
        <f>COUNTIF(AN230:AY230,"E")</f>
        <v>0</v>
      </c>
      <c r="BP230" s="107">
        <f>COUNTIF(AZ230:BL230,"E")</f>
        <v>0</v>
      </c>
      <c r="BQ230" s="108">
        <f t="shared" si="70"/>
        <v>0</v>
      </c>
      <c r="BR230" s="325"/>
      <c r="BS230" s="325"/>
      <c r="BT230" s="325"/>
      <c r="BU230" s="325"/>
      <c r="BV230" s="325"/>
      <c r="BW230" s="56"/>
    </row>
    <row r="231" spans="1:75" s="73" customFormat="1" ht="15.75" hidden="1" customHeight="1" outlineLevel="1" thickBot="1" x14ac:dyDescent="0.3">
      <c r="A231" s="431">
        <v>80</v>
      </c>
      <c r="B231" s="438"/>
      <c r="C231" s="443"/>
      <c r="D231" s="350"/>
      <c r="E231" s="471"/>
      <c r="F231" s="454"/>
      <c r="G231" s="88"/>
      <c r="H231" s="357"/>
      <c r="I231" s="357"/>
      <c r="J231" s="357"/>
      <c r="K231" s="357"/>
      <c r="L231" s="357"/>
      <c r="M231" s="326"/>
      <c r="N231" s="328"/>
      <c r="O231" s="85"/>
      <c r="P231" s="298"/>
      <c r="Q231" s="298"/>
      <c r="R231" s="87"/>
      <c r="S231" s="85"/>
      <c r="T231" s="298"/>
      <c r="U231" s="298"/>
      <c r="V231" s="87"/>
      <c r="W231" s="85"/>
      <c r="X231" s="298"/>
      <c r="Y231" s="298"/>
      <c r="Z231" s="298"/>
      <c r="AA231" s="87"/>
      <c r="AB231" s="85"/>
      <c r="AC231" s="298"/>
      <c r="AD231" s="298"/>
      <c r="AE231" s="87"/>
      <c r="AF231" s="90"/>
      <c r="AG231" s="90"/>
      <c r="AH231" s="90"/>
      <c r="AI231" s="279"/>
      <c r="AJ231" s="85"/>
      <c r="AK231" s="298"/>
      <c r="AL231" s="298"/>
      <c r="AM231" s="87"/>
      <c r="AN231" s="85"/>
      <c r="AO231" s="298"/>
      <c r="AP231" s="298"/>
      <c r="AQ231" s="87"/>
      <c r="AR231" s="90"/>
      <c r="AS231" s="280"/>
      <c r="AT231" s="90"/>
      <c r="AU231" s="89"/>
      <c r="AV231" s="161"/>
      <c r="AW231" s="301"/>
      <c r="AX231" s="162"/>
      <c r="AY231" s="301"/>
      <c r="AZ231" s="90"/>
      <c r="BA231" s="157"/>
      <c r="BB231" s="88"/>
      <c r="BC231" s="158"/>
      <c r="BD231" s="89"/>
      <c r="BE231" s="85"/>
      <c r="BF231" s="298"/>
      <c r="BG231" s="298"/>
      <c r="BH231" s="87"/>
      <c r="BI231" s="85"/>
      <c r="BJ231" s="298"/>
      <c r="BK231" s="298"/>
      <c r="BL231" s="87"/>
      <c r="BM231" s="92">
        <f>COUNTIF(O231:AA231,"P")</f>
        <v>0</v>
      </c>
      <c r="BN231" s="93">
        <f>COUNTIF(AB231:AM231,"P")</f>
        <v>0</v>
      </c>
      <c r="BO231" s="93">
        <f>COUNTIF(AN231:AY231,"P")</f>
        <v>0</v>
      </c>
      <c r="BP231" s="93">
        <f>COUNTIF(AZ231:BL231,"P")</f>
        <v>0</v>
      </c>
      <c r="BQ231" s="93">
        <f t="shared" si="70"/>
        <v>0</v>
      </c>
      <c r="BR231" s="325" t="e">
        <f>+SUM(BM232)/(BM231)</f>
        <v>#DIV/0!</v>
      </c>
      <c r="BS231" s="325" t="e">
        <f>+SUM(BN232)/(BN231)</f>
        <v>#DIV/0!</v>
      </c>
      <c r="BT231" s="325" t="e">
        <f>+SUM(BO232)/(BO231)</f>
        <v>#DIV/0!</v>
      </c>
      <c r="BU231" s="325" t="e">
        <f>+SUM(BP232)/(BP231)</f>
        <v>#DIV/0!</v>
      </c>
      <c r="BV231" s="325" t="e">
        <f>+SUM(BQ232)/(BQ231)</f>
        <v>#DIV/0!</v>
      </c>
      <c r="BW231" s="56"/>
    </row>
    <row r="232" spans="1:75" s="73" customFormat="1" ht="24" hidden="1" customHeight="1" outlineLevel="1" thickBot="1" x14ac:dyDescent="0.3">
      <c r="A232" s="432"/>
      <c r="B232" s="438"/>
      <c r="C232" s="443"/>
      <c r="D232" s="355"/>
      <c r="E232" s="472"/>
      <c r="F232" s="454"/>
      <c r="G232" s="88"/>
      <c r="H232" s="357"/>
      <c r="I232" s="357"/>
      <c r="J232" s="357"/>
      <c r="K232" s="357"/>
      <c r="L232" s="357"/>
      <c r="M232" s="327"/>
      <c r="N232" s="328"/>
      <c r="O232" s="94"/>
      <c r="P232" s="95"/>
      <c r="Q232" s="95"/>
      <c r="R232" s="96"/>
      <c r="S232" s="94"/>
      <c r="T232" s="95"/>
      <c r="U232" s="97"/>
      <c r="V232" s="98"/>
      <c r="W232" s="103"/>
      <c r="X232" s="97"/>
      <c r="Y232" s="95"/>
      <c r="Z232" s="97"/>
      <c r="AA232" s="98"/>
      <c r="AB232" s="103"/>
      <c r="AC232" s="97"/>
      <c r="AD232" s="97"/>
      <c r="AE232" s="98"/>
      <c r="AF232" s="102"/>
      <c r="AG232" s="100"/>
      <c r="AH232" s="102"/>
      <c r="AI232" s="118"/>
      <c r="AJ232" s="103"/>
      <c r="AK232" s="97"/>
      <c r="AL232" s="97"/>
      <c r="AM232" s="98"/>
      <c r="AN232" s="103"/>
      <c r="AO232" s="97"/>
      <c r="AP232" s="97"/>
      <c r="AQ232" s="98"/>
      <c r="AR232" s="102"/>
      <c r="AS232" s="100"/>
      <c r="AT232" s="102"/>
      <c r="AU232" s="118"/>
      <c r="AV232" s="163"/>
      <c r="AW232" s="164"/>
      <c r="AX232" s="164"/>
      <c r="AY232" s="165"/>
      <c r="AZ232" s="102"/>
      <c r="BA232" s="159"/>
      <c r="BB232" s="99"/>
      <c r="BC232" s="160"/>
      <c r="BD232" s="101"/>
      <c r="BE232" s="103"/>
      <c r="BF232" s="97"/>
      <c r="BG232" s="97"/>
      <c r="BH232" s="98"/>
      <c r="BI232" s="103"/>
      <c r="BJ232" s="97"/>
      <c r="BK232" s="97"/>
      <c r="BL232" s="98"/>
      <c r="BM232" s="106">
        <f>COUNTIF(O232:AA232,"E")</f>
        <v>0</v>
      </c>
      <c r="BN232" s="107">
        <f>COUNTIF(AB232:AM232,"E")</f>
        <v>0</v>
      </c>
      <c r="BO232" s="107">
        <f>COUNTIF(AN232:AY232,"E")</f>
        <v>0</v>
      </c>
      <c r="BP232" s="107">
        <f>COUNTIF(AZ232:BL232,"E")</f>
        <v>0</v>
      </c>
      <c r="BQ232" s="108">
        <f t="shared" si="70"/>
        <v>0</v>
      </c>
      <c r="BR232" s="325"/>
      <c r="BS232" s="325"/>
      <c r="BT232" s="325"/>
      <c r="BU232" s="325"/>
      <c r="BV232" s="325"/>
      <c r="BW232" s="56"/>
    </row>
    <row r="233" spans="1:75" s="56" customFormat="1" ht="21.75" customHeight="1" collapsed="1" x14ac:dyDescent="0.25">
      <c r="A233" s="485"/>
      <c r="B233" s="435"/>
      <c r="C233" s="697"/>
      <c r="D233" s="473" t="s">
        <v>180</v>
      </c>
      <c r="E233" s="474"/>
      <c r="F233" s="641" t="s">
        <v>163</v>
      </c>
      <c r="G233" s="298" t="s">
        <v>34</v>
      </c>
      <c r="H233" s="357" t="s">
        <v>81</v>
      </c>
      <c r="I233" s="357" t="s">
        <v>81</v>
      </c>
      <c r="J233" s="357"/>
      <c r="K233" s="357" t="s">
        <v>81</v>
      </c>
      <c r="L233" s="357" t="s">
        <v>81</v>
      </c>
      <c r="M233" s="326" t="s">
        <v>337</v>
      </c>
      <c r="N233" s="328" t="s">
        <v>156</v>
      </c>
      <c r="O233" s="79">
        <f t="shared" ref="O233:Z233" si="71">COUNTIF(O235:O252,"P")</f>
        <v>0</v>
      </c>
      <c r="P233" s="80">
        <f t="shared" si="71"/>
        <v>0</v>
      </c>
      <c r="Q233" s="80">
        <f t="shared" si="71"/>
        <v>2</v>
      </c>
      <c r="R233" s="81">
        <f t="shared" si="71"/>
        <v>1</v>
      </c>
      <c r="S233" s="79">
        <f t="shared" si="71"/>
        <v>3</v>
      </c>
      <c r="T233" s="80">
        <f t="shared" si="71"/>
        <v>2</v>
      </c>
      <c r="U233" s="80">
        <f t="shared" si="71"/>
        <v>2</v>
      </c>
      <c r="V233" s="81">
        <f t="shared" si="71"/>
        <v>1</v>
      </c>
      <c r="W233" s="79">
        <f t="shared" si="71"/>
        <v>0</v>
      </c>
      <c r="X233" s="80">
        <f t="shared" si="71"/>
        <v>1</v>
      </c>
      <c r="Y233" s="80">
        <f t="shared" si="71"/>
        <v>2</v>
      </c>
      <c r="Z233" s="80">
        <f t="shared" si="71"/>
        <v>1</v>
      </c>
      <c r="AA233" s="81"/>
      <c r="AB233" s="79">
        <f t="shared" ref="AB233:BC233" si="72">COUNTIF(AB235:AB252,"P")</f>
        <v>2</v>
      </c>
      <c r="AC233" s="80">
        <f t="shared" si="72"/>
        <v>1</v>
      </c>
      <c r="AD233" s="80">
        <f t="shared" si="72"/>
        <v>1</v>
      </c>
      <c r="AE233" s="81">
        <f t="shared" si="72"/>
        <v>1</v>
      </c>
      <c r="AF233" s="79">
        <f t="shared" si="72"/>
        <v>1</v>
      </c>
      <c r="AG233" s="80">
        <f t="shared" si="72"/>
        <v>2</v>
      </c>
      <c r="AH233" s="80">
        <f t="shared" si="72"/>
        <v>2</v>
      </c>
      <c r="AI233" s="81">
        <f t="shared" si="72"/>
        <v>2</v>
      </c>
      <c r="AJ233" s="79">
        <f t="shared" si="72"/>
        <v>4</v>
      </c>
      <c r="AK233" s="80">
        <f t="shared" si="72"/>
        <v>3</v>
      </c>
      <c r="AL233" s="80">
        <f t="shared" si="72"/>
        <v>2</v>
      </c>
      <c r="AM233" s="81">
        <f t="shared" si="72"/>
        <v>1</v>
      </c>
      <c r="AN233" s="79">
        <f t="shared" si="72"/>
        <v>0</v>
      </c>
      <c r="AO233" s="80">
        <f t="shared" si="72"/>
        <v>1</v>
      </c>
      <c r="AP233" s="80">
        <f t="shared" si="72"/>
        <v>3</v>
      </c>
      <c r="AQ233" s="81">
        <f t="shared" si="72"/>
        <v>1</v>
      </c>
      <c r="AR233" s="79">
        <f t="shared" si="72"/>
        <v>1</v>
      </c>
      <c r="AS233" s="80">
        <f t="shared" si="72"/>
        <v>1</v>
      </c>
      <c r="AT233" s="80">
        <f t="shared" si="72"/>
        <v>2</v>
      </c>
      <c r="AU233" s="166">
        <f t="shared" si="72"/>
        <v>1</v>
      </c>
      <c r="AV233" s="79">
        <f t="shared" si="72"/>
        <v>1</v>
      </c>
      <c r="AW233" s="80">
        <f t="shared" si="72"/>
        <v>1</v>
      </c>
      <c r="AX233" s="80">
        <f t="shared" si="72"/>
        <v>2</v>
      </c>
      <c r="AY233" s="81">
        <f t="shared" si="72"/>
        <v>1</v>
      </c>
      <c r="AZ233" s="167">
        <f t="shared" si="72"/>
        <v>2</v>
      </c>
      <c r="BA233" s="80">
        <f t="shared" si="72"/>
        <v>0</v>
      </c>
      <c r="BB233" s="80">
        <f t="shared" si="72"/>
        <v>1</v>
      </c>
      <c r="BC233" s="80">
        <f t="shared" si="72"/>
        <v>2</v>
      </c>
      <c r="BD233" s="81">
        <f t="shared" ref="BD233:BL233" si="73">COUNTIF(BD235:BD252,"P")</f>
        <v>1</v>
      </c>
      <c r="BE233" s="79">
        <f t="shared" si="73"/>
        <v>1</v>
      </c>
      <c r="BF233" s="80">
        <f t="shared" si="73"/>
        <v>1</v>
      </c>
      <c r="BG233" s="80">
        <f t="shared" si="73"/>
        <v>2</v>
      </c>
      <c r="BH233" s="81">
        <f t="shared" si="73"/>
        <v>1</v>
      </c>
      <c r="BI233" s="79">
        <f t="shared" si="73"/>
        <v>3</v>
      </c>
      <c r="BJ233" s="80">
        <f t="shared" si="73"/>
        <v>1</v>
      </c>
      <c r="BK233" s="80">
        <f t="shared" si="73"/>
        <v>3</v>
      </c>
      <c r="BL233" s="81">
        <f t="shared" si="73"/>
        <v>1</v>
      </c>
      <c r="BM233" s="346" t="e">
        <f>+SUM(BM236,BM238,#REF!,#REF!)/SUM(BM235,BM237,#REF!,#REF!)</f>
        <v>#REF!</v>
      </c>
      <c r="BN233" s="346" t="e">
        <f>+SUM(BN236,BN238,#REF!,#REF!)/SUM(BN235,BN237,#REF!,#REF!)</f>
        <v>#REF!</v>
      </c>
      <c r="BO233" s="346" t="e">
        <f>+SUM(BO236,BO238,#REF!,#REF!)/SUM(BO235,BO237,#REF!,#REF!)</f>
        <v>#REF!</v>
      </c>
      <c r="BP233" s="346" t="e">
        <f>+SUM(BP236,BP238,#REF!,#REF!)/SUM(BP235,BP237,#REF!,#REF!)</f>
        <v>#REF!</v>
      </c>
      <c r="BQ233" s="346" t="e">
        <f>+SUM(BQ236,BQ238,#REF!,#REF!)/SUM(BQ235,BQ237,#REF!,#REF!)</f>
        <v>#REF!</v>
      </c>
      <c r="BR233" s="346"/>
      <c r="BS233" s="346"/>
      <c r="BT233" s="346"/>
      <c r="BU233" s="346"/>
      <c r="BV233" s="346"/>
    </row>
    <row r="234" spans="1:75" s="56" customFormat="1" ht="29.25" customHeight="1" x14ac:dyDescent="0.25">
      <c r="A234" s="485"/>
      <c r="B234" s="436"/>
      <c r="C234" s="667"/>
      <c r="D234" s="475"/>
      <c r="E234" s="476"/>
      <c r="F234" s="642"/>
      <c r="G234" s="298" t="s">
        <v>35</v>
      </c>
      <c r="H234" s="331"/>
      <c r="I234" s="331"/>
      <c r="J234" s="331"/>
      <c r="K234" s="331"/>
      <c r="L234" s="331"/>
      <c r="M234" s="327"/>
      <c r="N234" s="328"/>
      <c r="O234" s="82">
        <f t="shared" ref="O234:Z234" si="74">COUNTIF(O235:O252,"E")</f>
        <v>0</v>
      </c>
      <c r="P234" s="83">
        <f t="shared" si="74"/>
        <v>0</v>
      </c>
      <c r="Q234" s="83">
        <f t="shared" si="74"/>
        <v>0</v>
      </c>
      <c r="R234" s="84">
        <f t="shared" si="74"/>
        <v>0</v>
      </c>
      <c r="S234" s="82">
        <f t="shared" si="74"/>
        <v>0</v>
      </c>
      <c r="T234" s="83">
        <f t="shared" si="74"/>
        <v>0</v>
      </c>
      <c r="U234" s="83">
        <f t="shared" si="74"/>
        <v>0</v>
      </c>
      <c r="V234" s="84">
        <f t="shared" si="74"/>
        <v>0</v>
      </c>
      <c r="W234" s="82">
        <f t="shared" si="74"/>
        <v>0</v>
      </c>
      <c r="X234" s="83">
        <f t="shared" si="74"/>
        <v>0</v>
      </c>
      <c r="Y234" s="83">
        <f t="shared" si="74"/>
        <v>0</v>
      </c>
      <c r="Z234" s="83">
        <f t="shared" si="74"/>
        <v>0</v>
      </c>
      <c r="AA234" s="84"/>
      <c r="AB234" s="82">
        <f t="shared" ref="AB234:BC234" si="75">COUNTIF(AB235:AB252,"E")</f>
        <v>0</v>
      </c>
      <c r="AC234" s="83">
        <f t="shared" si="75"/>
        <v>0</v>
      </c>
      <c r="AD234" s="83">
        <f t="shared" si="75"/>
        <v>0</v>
      </c>
      <c r="AE234" s="84">
        <f t="shared" si="75"/>
        <v>0</v>
      </c>
      <c r="AF234" s="168">
        <f t="shared" si="75"/>
        <v>0</v>
      </c>
      <c r="AG234" s="169">
        <f t="shared" si="75"/>
        <v>0</v>
      </c>
      <c r="AH234" s="169">
        <f t="shared" si="75"/>
        <v>0</v>
      </c>
      <c r="AI234" s="170">
        <f t="shared" si="75"/>
        <v>0</v>
      </c>
      <c r="AJ234" s="82">
        <f t="shared" si="75"/>
        <v>0</v>
      </c>
      <c r="AK234" s="83">
        <f t="shared" si="75"/>
        <v>0</v>
      </c>
      <c r="AL234" s="83">
        <f t="shared" si="75"/>
        <v>0</v>
      </c>
      <c r="AM234" s="84">
        <f t="shared" si="75"/>
        <v>0</v>
      </c>
      <c r="AN234" s="82">
        <f t="shared" si="75"/>
        <v>0</v>
      </c>
      <c r="AO234" s="83">
        <f t="shared" si="75"/>
        <v>0</v>
      </c>
      <c r="AP234" s="83">
        <f t="shared" si="75"/>
        <v>0</v>
      </c>
      <c r="AQ234" s="84">
        <f t="shared" si="75"/>
        <v>0</v>
      </c>
      <c r="AR234" s="82">
        <f t="shared" si="75"/>
        <v>0</v>
      </c>
      <c r="AS234" s="83">
        <f t="shared" si="75"/>
        <v>0</v>
      </c>
      <c r="AT234" s="83">
        <f t="shared" si="75"/>
        <v>0</v>
      </c>
      <c r="AU234" s="171">
        <f t="shared" si="75"/>
        <v>0</v>
      </c>
      <c r="AV234" s="82">
        <f t="shared" si="75"/>
        <v>0</v>
      </c>
      <c r="AW234" s="83">
        <f t="shared" si="75"/>
        <v>0</v>
      </c>
      <c r="AX234" s="83">
        <f t="shared" si="75"/>
        <v>0</v>
      </c>
      <c r="AY234" s="84">
        <f t="shared" si="75"/>
        <v>0</v>
      </c>
      <c r="AZ234" s="172">
        <f t="shared" si="75"/>
        <v>0</v>
      </c>
      <c r="BA234" s="83">
        <f t="shared" si="75"/>
        <v>0</v>
      </c>
      <c r="BB234" s="83">
        <f t="shared" si="75"/>
        <v>0</v>
      </c>
      <c r="BC234" s="83">
        <f t="shared" si="75"/>
        <v>0</v>
      </c>
      <c r="BD234" s="84">
        <f t="shared" ref="BD234:BL234" si="76">COUNTIF(BD235:BD252,"E")</f>
        <v>0</v>
      </c>
      <c r="BE234" s="82">
        <f t="shared" si="76"/>
        <v>0</v>
      </c>
      <c r="BF234" s="83">
        <f t="shared" si="76"/>
        <v>0</v>
      </c>
      <c r="BG234" s="83">
        <f t="shared" si="76"/>
        <v>0</v>
      </c>
      <c r="BH234" s="84">
        <f t="shared" si="76"/>
        <v>0</v>
      </c>
      <c r="BI234" s="82">
        <f t="shared" si="76"/>
        <v>0</v>
      </c>
      <c r="BJ234" s="83">
        <f t="shared" si="76"/>
        <v>0</v>
      </c>
      <c r="BK234" s="83">
        <f t="shared" si="76"/>
        <v>0</v>
      </c>
      <c r="BL234" s="84">
        <f t="shared" si="76"/>
        <v>0</v>
      </c>
      <c r="BM234" s="347"/>
      <c r="BN234" s="347"/>
      <c r="BO234" s="347"/>
      <c r="BP234" s="347"/>
      <c r="BQ234" s="347"/>
      <c r="BR234" s="347"/>
      <c r="BS234" s="347"/>
      <c r="BT234" s="347"/>
      <c r="BU234" s="347"/>
      <c r="BV234" s="347"/>
    </row>
    <row r="235" spans="1:75" s="73" customFormat="1" ht="30" hidden="1" customHeight="1" outlineLevel="1" x14ac:dyDescent="0.25">
      <c r="A235" s="431">
        <v>85</v>
      </c>
      <c r="B235" s="435"/>
      <c r="C235" s="667"/>
      <c r="D235" s="416" t="s">
        <v>639</v>
      </c>
      <c r="E235" s="354"/>
      <c r="F235" s="423" t="s">
        <v>552</v>
      </c>
      <c r="G235" s="298" t="s">
        <v>34</v>
      </c>
      <c r="H235" s="357" t="s">
        <v>81</v>
      </c>
      <c r="I235" s="357" t="s">
        <v>81</v>
      </c>
      <c r="J235" s="357"/>
      <c r="K235" s="357" t="s">
        <v>81</v>
      </c>
      <c r="L235" s="357" t="s">
        <v>81</v>
      </c>
      <c r="M235" s="326" t="s">
        <v>337</v>
      </c>
      <c r="N235" s="328" t="s">
        <v>156</v>
      </c>
      <c r="O235" s="85"/>
      <c r="P235" s="298"/>
      <c r="Q235" s="298"/>
      <c r="R235" s="87"/>
      <c r="S235" s="85"/>
      <c r="T235" s="298"/>
      <c r="U235" s="298"/>
      <c r="V235" s="87"/>
      <c r="W235" s="85"/>
      <c r="X235" s="298"/>
      <c r="Y235" s="298"/>
      <c r="Z235" s="298"/>
      <c r="AA235" s="87"/>
      <c r="AB235" s="85"/>
      <c r="AC235" s="298"/>
      <c r="AD235" s="298"/>
      <c r="AE235" s="91"/>
      <c r="AF235" s="85" t="s">
        <v>34</v>
      </c>
      <c r="AG235" s="85" t="s">
        <v>34</v>
      </c>
      <c r="AH235" s="85" t="s">
        <v>34</v>
      </c>
      <c r="AI235" s="87" t="s">
        <v>34</v>
      </c>
      <c r="AJ235" s="87" t="s">
        <v>34</v>
      </c>
      <c r="AK235" s="87" t="s">
        <v>34</v>
      </c>
      <c r="AL235" s="298"/>
      <c r="AM235" s="87"/>
      <c r="AN235" s="85"/>
      <c r="AO235" s="298"/>
      <c r="AP235" s="298" t="s">
        <v>34</v>
      </c>
      <c r="AQ235" s="87"/>
      <c r="AR235" s="90"/>
      <c r="AS235" s="280"/>
      <c r="AT235" s="90"/>
      <c r="AU235" s="279" t="s">
        <v>34</v>
      </c>
      <c r="AV235" s="85"/>
      <c r="AW235" s="298"/>
      <c r="AX235" s="298"/>
      <c r="AY235" s="279" t="s">
        <v>34</v>
      </c>
      <c r="AZ235" s="90"/>
      <c r="BA235" s="157"/>
      <c r="BB235" s="88"/>
      <c r="BC235" s="158"/>
      <c r="BD235" s="279" t="s">
        <v>34</v>
      </c>
      <c r="BE235" s="85"/>
      <c r="BF235" s="298"/>
      <c r="BG235" s="298"/>
      <c r="BH235" s="279" t="s">
        <v>34</v>
      </c>
      <c r="BI235" s="85"/>
      <c r="BJ235" s="298"/>
      <c r="BK235" s="279" t="s">
        <v>34</v>
      </c>
      <c r="BL235" s="87"/>
      <c r="BM235" s="92">
        <f>COUNTIF(O235:AA235,"P")</f>
        <v>0</v>
      </c>
      <c r="BN235" s="93">
        <f>COUNTIF(AB235:AM235,"P")</f>
        <v>6</v>
      </c>
      <c r="BO235" s="93">
        <f>COUNTIF(AN235:AY235,"P")</f>
        <v>3</v>
      </c>
      <c r="BP235" s="93">
        <f>COUNTIF(AZ235:BL235,"P")</f>
        <v>3</v>
      </c>
      <c r="BQ235" s="93">
        <f t="shared" ref="BQ235:BQ244" si="77">SUM(BM235:BP235)</f>
        <v>12</v>
      </c>
      <c r="BR235" s="325" t="e">
        <f>+SUM(BM236)/(BM235)</f>
        <v>#DIV/0!</v>
      </c>
      <c r="BS235" s="325">
        <f>+SUM(BN236)/(BN235)</f>
        <v>0</v>
      </c>
      <c r="BT235" s="325">
        <f>+SUM(BO236)/(BO235)</f>
        <v>0</v>
      </c>
      <c r="BU235" s="325">
        <f>+SUM(BP236)/(BP235)</f>
        <v>0</v>
      </c>
      <c r="BV235" s="325">
        <f>+SUM(BQ236)/(BQ235)</f>
        <v>0</v>
      </c>
      <c r="BW235" s="56"/>
    </row>
    <row r="236" spans="1:75" s="73" customFormat="1" ht="27.75" hidden="1" customHeight="1" outlineLevel="1" x14ac:dyDescent="0.25">
      <c r="A236" s="432"/>
      <c r="B236" s="438"/>
      <c r="C236" s="667"/>
      <c r="D236" s="417"/>
      <c r="E236" s="356"/>
      <c r="F236" s="423"/>
      <c r="G236" s="298" t="s">
        <v>35</v>
      </c>
      <c r="H236" s="331"/>
      <c r="I236" s="331"/>
      <c r="J236" s="331"/>
      <c r="K236" s="331"/>
      <c r="L236" s="331"/>
      <c r="M236" s="327"/>
      <c r="N236" s="328"/>
      <c r="O236" s="94"/>
      <c r="P236" s="95"/>
      <c r="Q236" s="95"/>
      <c r="R236" s="96"/>
      <c r="S236" s="94"/>
      <c r="T236" s="95"/>
      <c r="U236" s="97"/>
      <c r="V236" s="98"/>
      <c r="W236" s="103"/>
      <c r="X236" s="97"/>
      <c r="Y236" s="95"/>
      <c r="Z236" s="95"/>
      <c r="AA236" s="96"/>
      <c r="AB236" s="94"/>
      <c r="AC236" s="95"/>
      <c r="AD236" s="95"/>
      <c r="AE236" s="119"/>
      <c r="AF236" s="94"/>
      <c r="AG236" s="95"/>
      <c r="AH236" s="95"/>
      <c r="AI236" s="96"/>
      <c r="AJ236" s="173"/>
      <c r="AK236" s="95"/>
      <c r="AL236" s="95"/>
      <c r="AM236" s="96"/>
      <c r="AN236" s="94"/>
      <c r="AO236" s="95"/>
      <c r="AP236" s="95"/>
      <c r="AQ236" s="96"/>
      <c r="AR236" s="123"/>
      <c r="AS236" s="121"/>
      <c r="AT236" s="123"/>
      <c r="AU236" s="124"/>
      <c r="AV236" s="94"/>
      <c r="AW236" s="95"/>
      <c r="AX236" s="95"/>
      <c r="AY236" s="96"/>
      <c r="AZ236" s="123"/>
      <c r="BA236" s="174"/>
      <c r="BB236" s="99"/>
      <c r="BC236" s="160"/>
      <c r="BD236" s="101"/>
      <c r="BE236" s="102"/>
      <c r="BF236" s="100"/>
      <c r="BG236" s="100"/>
      <c r="BH236" s="96"/>
      <c r="BI236" s="94"/>
      <c r="BJ236" s="95"/>
      <c r="BK236" s="95"/>
      <c r="BL236" s="96"/>
      <c r="BM236" s="106">
        <f>COUNTIF(O236:AA236,"E")</f>
        <v>0</v>
      </c>
      <c r="BN236" s="107">
        <f>COUNTIF(AB236:AM236,"E")</f>
        <v>0</v>
      </c>
      <c r="BO236" s="107">
        <f>COUNTIF(AN236:AY236,"E")</f>
        <v>0</v>
      </c>
      <c r="BP236" s="107">
        <f>COUNTIF(AZ236:BL236,"E")</f>
        <v>0</v>
      </c>
      <c r="BQ236" s="108">
        <f t="shared" si="77"/>
        <v>0</v>
      </c>
      <c r="BR236" s="325"/>
      <c r="BS236" s="325"/>
      <c r="BT236" s="325"/>
      <c r="BU236" s="325"/>
      <c r="BV236" s="325"/>
      <c r="BW236" s="56"/>
    </row>
    <row r="237" spans="1:75" s="73" customFormat="1" ht="22.5" hidden="1" customHeight="1" outlineLevel="1" x14ac:dyDescent="0.25">
      <c r="A237" s="431">
        <v>86</v>
      </c>
      <c r="B237" s="438"/>
      <c r="C237" s="667"/>
      <c r="D237" s="416" t="s">
        <v>553</v>
      </c>
      <c r="E237" s="354"/>
      <c r="F237" s="423" t="s">
        <v>554</v>
      </c>
      <c r="G237" s="298" t="s">
        <v>34</v>
      </c>
      <c r="H237" s="357" t="s">
        <v>81</v>
      </c>
      <c r="I237" s="357" t="s">
        <v>81</v>
      </c>
      <c r="J237" s="357"/>
      <c r="K237" s="357" t="s">
        <v>81</v>
      </c>
      <c r="L237" s="357" t="s">
        <v>81</v>
      </c>
      <c r="M237" s="326" t="s">
        <v>337</v>
      </c>
      <c r="N237" s="328" t="s">
        <v>156</v>
      </c>
      <c r="O237" s="85"/>
      <c r="P237" s="298"/>
      <c r="Q237" s="298"/>
      <c r="R237" s="87"/>
      <c r="S237" s="85"/>
      <c r="T237" s="298"/>
      <c r="U237" s="298"/>
      <c r="V237" s="87"/>
      <c r="W237" s="85"/>
      <c r="X237" s="298"/>
      <c r="Y237" s="298"/>
      <c r="Z237" s="298"/>
      <c r="AA237" s="87"/>
      <c r="AB237" s="85"/>
      <c r="AC237" s="298"/>
      <c r="AD237" s="298"/>
      <c r="AE237" s="91"/>
      <c r="AF237" s="85"/>
      <c r="AG237" s="85"/>
      <c r="AH237" s="85"/>
      <c r="AI237" s="87" t="s">
        <v>34</v>
      </c>
      <c r="AJ237" s="87" t="s">
        <v>34</v>
      </c>
      <c r="AK237" s="87" t="s">
        <v>34</v>
      </c>
      <c r="AL237" s="298"/>
      <c r="AM237" s="87"/>
      <c r="AN237" s="85"/>
      <c r="AO237" s="298"/>
      <c r="AP237" s="298"/>
      <c r="AQ237" s="87" t="s">
        <v>34</v>
      </c>
      <c r="AR237" s="90"/>
      <c r="AS237" s="280"/>
      <c r="AT237" s="90"/>
      <c r="AU237" s="279"/>
      <c r="AV237" s="279" t="s">
        <v>34</v>
      </c>
      <c r="AW237" s="298"/>
      <c r="AX237" s="298"/>
      <c r="AY237" s="279"/>
      <c r="AZ237" s="279" t="s">
        <v>34</v>
      </c>
      <c r="BA237" s="157"/>
      <c r="BB237" s="88"/>
      <c r="BC237" s="158"/>
      <c r="BD237" s="279"/>
      <c r="BE237" s="279" t="s">
        <v>34</v>
      </c>
      <c r="BF237" s="298"/>
      <c r="BG237" s="298"/>
      <c r="BH237" s="279"/>
      <c r="BI237" s="279" t="s">
        <v>34</v>
      </c>
      <c r="BJ237" s="298"/>
      <c r="BK237" s="279"/>
      <c r="BL237" s="87"/>
      <c r="BM237" s="92">
        <f>COUNTIF(O237:AA237,"P")</f>
        <v>0</v>
      </c>
      <c r="BN237" s="93">
        <f>COUNTIF(AB237:AM237,"P")</f>
        <v>3</v>
      </c>
      <c r="BO237" s="93">
        <f>COUNTIF(AN237:AY237,"P")</f>
        <v>2</v>
      </c>
      <c r="BP237" s="93">
        <f>COUNTIF(AZ237:BL237,"P")</f>
        <v>3</v>
      </c>
      <c r="BQ237" s="93">
        <f t="shared" si="77"/>
        <v>8</v>
      </c>
      <c r="BR237" s="325" t="e">
        <f>+SUM(BM238)/(BM237)</f>
        <v>#DIV/0!</v>
      </c>
      <c r="BS237" s="325">
        <f>+SUM(BN238)/(BN237)</f>
        <v>0</v>
      </c>
      <c r="BT237" s="325">
        <f>+SUM(BO238)/(BO237)</f>
        <v>0</v>
      </c>
      <c r="BU237" s="325">
        <f>+SUM(BP238)/(BP237)</f>
        <v>0</v>
      </c>
      <c r="BV237" s="325">
        <f>+SUM(BQ238)/(BQ237)</f>
        <v>0</v>
      </c>
      <c r="BW237" s="56"/>
    </row>
    <row r="238" spans="1:75" s="73" customFormat="1" ht="36" hidden="1" customHeight="1" outlineLevel="1" thickBot="1" x14ac:dyDescent="0.3">
      <c r="A238" s="432"/>
      <c r="B238" s="438"/>
      <c r="C238" s="667"/>
      <c r="D238" s="417"/>
      <c r="E238" s="356"/>
      <c r="F238" s="423"/>
      <c r="G238" s="298" t="s">
        <v>35</v>
      </c>
      <c r="H238" s="331"/>
      <c r="I238" s="331"/>
      <c r="J238" s="331"/>
      <c r="K238" s="331"/>
      <c r="L238" s="331"/>
      <c r="M238" s="327"/>
      <c r="N238" s="328"/>
      <c r="O238" s="94"/>
      <c r="P238" s="95"/>
      <c r="Q238" s="95"/>
      <c r="R238" s="96"/>
      <c r="S238" s="94"/>
      <c r="T238" s="95"/>
      <c r="U238" s="97"/>
      <c r="V238" s="98"/>
      <c r="W238" s="103"/>
      <c r="X238" s="97"/>
      <c r="Y238" s="95"/>
      <c r="Z238" s="95"/>
      <c r="AA238" s="96"/>
      <c r="AB238" s="94"/>
      <c r="AC238" s="95"/>
      <c r="AD238" s="95"/>
      <c r="AE238" s="119"/>
      <c r="AF238" s="94"/>
      <c r="AG238" s="95"/>
      <c r="AH238" s="95"/>
      <c r="AI238" s="96"/>
      <c r="AJ238" s="173"/>
      <c r="AK238" s="95"/>
      <c r="AL238" s="95"/>
      <c r="AM238" s="96"/>
      <c r="AN238" s="94"/>
      <c r="AO238" s="95"/>
      <c r="AP238" s="95"/>
      <c r="AQ238" s="96"/>
      <c r="AR238" s="123"/>
      <c r="AS238" s="121"/>
      <c r="AT238" s="123"/>
      <c r="AU238" s="124"/>
      <c r="AV238" s="94"/>
      <c r="AW238" s="95"/>
      <c r="AX238" s="95"/>
      <c r="AY238" s="96"/>
      <c r="AZ238" s="123"/>
      <c r="BA238" s="174"/>
      <c r="BB238" s="99"/>
      <c r="BC238" s="160"/>
      <c r="BD238" s="101"/>
      <c r="BE238" s="102"/>
      <c r="BF238" s="100"/>
      <c r="BG238" s="100"/>
      <c r="BH238" s="96"/>
      <c r="BI238" s="94"/>
      <c r="BJ238" s="95"/>
      <c r="BK238" s="95"/>
      <c r="BL238" s="96"/>
      <c r="BM238" s="106">
        <f>COUNTIF(O238:AA238,"E")</f>
        <v>0</v>
      </c>
      <c r="BN238" s="107">
        <f>COUNTIF(AB238:AM238,"E")</f>
        <v>0</v>
      </c>
      <c r="BO238" s="107">
        <f>COUNTIF(AN238:AY238,"E")</f>
        <v>0</v>
      </c>
      <c r="BP238" s="107">
        <f>COUNTIF(AZ238:BL238,"E")</f>
        <v>0</v>
      </c>
      <c r="BQ238" s="108">
        <f t="shared" si="77"/>
        <v>0</v>
      </c>
      <c r="BR238" s="325"/>
      <c r="BS238" s="325"/>
      <c r="BT238" s="325"/>
      <c r="BU238" s="325"/>
      <c r="BV238" s="325"/>
      <c r="BW238" s="56"/>
    </row>
    <row r="239" spans="1:75" s="73" customFormat="1" ht="31.5" hidden="1" customHeight="1" outlineLevel="1" x14ac:dyDescent="0.25">
      <c r="A239" s="290"/>
      <c r="B239" s="438"/>
      <c r="C239" s="667"/>
      <c r="D239" s="416" t="s">
        <v>500</v>
      </c>
      <c r="E239" s="354"/>
      <c r="F239" s="423" t="s">
        <v>555</v>
      </c>
      <c r="G239" s="298" t="s">
        <v>34</v>
      </c>
      <c r="H239" s="357" t="s">
        <v>81</v>
      </c>
      <c r="I239" s="357" t="s">
        <v>81</v>
      </c>
      <c r="J239" s="357"/>
      <c r="K239" s="357" t="s">
        <v>81</v>
      </c>
      <c r="L239" s="357" t="s">
        <v>81</v>
      </c>
      <c r="M239" s="326" t="s">
        <v>337</v>
      </c>
      <c r="N239" s="328" t="s">
        <v>156</v>
      </c>
      <c r="O239" s="85"/>
      <c r="P239" s="298"/>
      <c r="Q239" s="298"/>
      <c r="R239" s="87"/>
      <c r="S239" s="85" t="s">
        <v>34</v>
      </c>
      <c r="T239" s="298" t="s">
        <v>34</v>
      </c>
      <c r="U239" s="298"/>
      <c r="V239" s="87"/>
      <c r="W239" s="85"/>
      <c r="X239" s="298"/>
      <c r="Y239" s="298"/>
      <c r="Z239" s="298"/>
      <c r="AA239" s="87"/>
      <c r="AB239" s="85"/>
      <c r="AC239" s="298"/>
      <c r="AD239" s="298"/>
      <c r="AE239" s="91"/>
      <c r="AF239" s="175"/>
      <c r="AG239" s="176"/>
      <c r="AH239" s="176"/>
      <c r="AI239" s="177"/>
      <c r="AJ239" s="178"/>
      <c r="AK239" s="298"/>
      <c r="AL239" s="298"/>
      <c r="AM239" s="87"/>
      <c r="AN239" s="85"/>
      <c r="AO239" s="298"/>
      <c r="AP239" s="298"/>
      <c r="AQ239" s="87"/>
      <c r="AR239" s="90"/>
      <c r="AS239" s="280"/>
      <c r="AT239" s="90"/>
      <c r="AU239" s="279"/>
      <c r="AV239" s="85"/>
      <c r="AW239" s="298"/>
      <c r="AX239" s="298"/>
      <c r="AY239" s="87"/>
      <c r="AZ239" s="178"/>
      <c r="BA239" s="298"/>
      <c r="BB239" s="298"/>
      <c r="BC239" s="91"/>
      <c r="BD239" s="87"/>
      <c r="BE239" s="85"/>
      <c r="BF239" s="298"/>
      <c r="BG239" s="298"/>
      <c r="BH239" s="87"/>
      <c r="BI239" s="85"/>
      <c r="BJ239" s="298"/>
      <c r="BK239" s="298"/>
      <c r="BL239" s="87"/>
      <c r="BM239" s="92">
        <f>COUNTIF(O239:AA239,"P")</f>
        <v>2</v>
      </c>
      <c r="BN239" s="93">
        <f>COUNTIF(AB239:AM239,"P")</f>
        <v>0</v>
      </c>
      <c r="BO239" s="93">
        <f>COUNTIF(AN239:AY239,"P")</f>
        <v>0</v>
      </c>
      <c r="BP239" s="93">
        <f>COUNTIF(AZ239:BL239,"P")</f>
        <v>0</v>
      </c>
      <c r="BQ239" s="93">
        <f t="shared" si="77"/>
        <v>2</v>
      </c>
      <c r="BR239" s="325">
        <f>+SUM(BM240)/(BM239)</f>
        <v>0</v>
      </c>
      <c r="BS239" s="325" t="e">
        <f>+SUM(BN240)/(BN239)</f>
        <v>#DIV/0!</v>
      </c>
      <c r="BT239" s="325" t="e">
        <f>+SUM(BO240)/(BO239)</f>
        <v>#DIV/0!</v>
      </c>
      <c r="BU239" s="325" t="e">
        <f>+SUM(BP240)/(BP239)</f>
        <v>#DIV/0!</v>
      </c>
      <c r="BV239" s="325">
        <f>+SUM(BQ240)/(BQ239)</f>
        <v>0</v>
      </c>
      <c r="BW239" s="56"/>
    </row>
    <row r="240" spans="1:75" s="73" customFormat="1" ht="37.5" hidden="1" customHeight="1" outlineLevel="1" thickBot="1" x14ac:dyDescent="0.3">
      <c r="A240" s="290"/>
      <c r="B240" s="438"/>
      <c r="C240" s="667"/>
      <c r="D240" s="417"/>
      <c r="E240" s="356"/>
      <c r="F240" s="423"/>
      <c r="G240" s="298" t="s">
        <v>35</v>
      </c>
      <c r="H240" s="331"/>
      <c r="I240" s="331"/>
      <c r="J240" s="331"/>
      <c r="K240" s="331"/>
      <c r="L240" s="331"/>
      <c r="M240" s="327"/>
      <c r="N240" s="328"/>
      <c r="O240" s="94"/>
      <c r="P240" s="95"/>
      <c r="Q240" s="95"/>
      <c r="R240" s="96"/>
      <c r="S240" s="94"/>
      <c r="T240" s="95"/>
      <c r="U240" s="97"/>
      <c r="V240" s="98"/>
      <c r="W240" s="103"/>
      <c r="X240" s="97"/>
      <c r="Y240" s="95"/>
      <c r="Z240" s="95"/>
      <c r="AA240" s="96"/>
      <c r="AB240" s="94"/>
      <c r="AC240" s="95"/>
      <c r="AD240" s="95"/>
      <c r="AE240" s="119"/>
      <c r="AF240" s="94"/>
      <c r="AG240" s="95"/>
      <c r="AH240" s="95"/>
      <c r="AI240" s="96"/>
      <c r="AJ240" s="173"/>
      <c r="AK240" s="95"/>
      <c r="AL240" s="95"/>
      <c r="AM240" s="96"/>
      <c r="AN240" s="94"/>
      <c r="AO240" s="95"/>
      <c r="AP240" s="95"/>
      <c r="AQ240" s="96"/>
      <c r="AR240" s="123"/>
      <c r="AS240" s="121"/>
      <c r="AT240" s="123"/>
      <c r="AU240" s="124"/>
      <c r="AV240" s="103"/>
      <c r="AW240" s="97"/>
      <c r="AX240" s="95"/>
      <c r="AY240" s="96"/>
      <c r="AZ240" s="173"/>
      <c r="BA240" s="95"/>
      <c r="BB240" s="97"/>
      <c r="BC240" s="104"/>
      <c r="BD240" s="98"/>
      <c r="BE240" s="103"/>
      <c r="BF240" s="97"/>
      <c r="BG240" s="97"/>
      <c r="BH240" s="96"/>
      <c r="BI240" s="94"/>
      <c r="BJ240" s="95"/>
      <c r="BK240" s="95"/>
      <c r="BL240" s="96"/>
      <c r="BM240" s="106">
        <f>COUNTIF(O240:AA240,"E")</f>
        <v>0</v>
      </c>
      <c r="BN240" s="107">
        <f>COUNTIF(AB240:AM240,"E")</f>
        <v>0</v>
      </c>
      <c r="BO240" s="107">
        <f>COUNTIF(AN240:AY240,"E")</f>
        <v>0</v>
      </c>
      <c r="BP240" s="107">
        <f>COUNTIF(AZ240:BL240,"E")</f>
        <v>0</v>
      </c>
      <c r="BQ240" s="108">
        <f t="shared" si="77"/>
        <v>0</v>
      </c>
      <c r="BR240" s="325"/>
      <c r="BS240" s="325"/>
      <c r="BT240" s="325"/>
      <c r="BU240" s="325"/>
      <c r="BV240" s="325"/>
      <c r="BW240" s="56"/>
    </row>
    <row r="241" spans="1:75" s="73" customFormat="1" ht="15.75" hidden="1" customHeight="1" outlineLevel="1" x14ac:dyDescent="0.25">
      <c r="A241" s="290"/>
      <c r="B241" s="438"/>
      <c r="C241" s="667"/>
      <c r="D241" s="416" t="s">
        <v>556</v>
      </c>
      <c r="E241" s="354"/>
      <c r="F241" s="423" t="s">
        <v>557</v>
      </c>
      <c r="G241" s="298" t="s">
        <v>34</v>
      </c>
      <c r="H241" s="357" t="s">
        <v>81</v>
      </c>
      <c r="I241" s="357" t="s">
        <v>81</v>
      </c>
      <c r="J241" s="357"/>
      <c r="K241" s="357" t="s">
        <v>81</v>
      </c>
      <c r="L241" s="357" t="s">
        <v>81</v>
      </c>
      <c r="M241" s="326" t="s">
        <v>337</v>
      </c>
      <c r="N241" s="328" t="s">
        <v>156</v>
      </c>
      <c r="O241" s="85"/>
      <c r="P241" s="298"/>
      <c r="Q241" s="298"/>
      <c r="R241" s="87"/>
      <c r="S241" s="85"/>
      <c r="T241" s="298"/>
      <c r="U241" s="298"/>
      <c r="V241" s="87"/>
      <c r="W241" s="85"/>
      <c r="X241" s="298"/>
      <c r="Y241" s="298" t="s">
        <v>34</v>
      </c>
      <c r="Z241" s="298" t="s">
        <v>34</v>
      </c>
      <c r="AA241" s="87"/>
      <c r="AB241" s="85"/>
      <c r="AC241" s="298"/>
      <c r="AD241" s="298"/>
      <c r="AE241" s="91"/>
      <c r="AF241" s="175"/>
      <c r="AG241" s="176"/>
      <c r="AH241" s="176"/>
      <c r="AI241" s="177"/>
      <c r="AJ241" s="178"/>
      <c r="AK241" s="298"/>
      <c r="AL241" s="298"/>
      <c r="AM241" s="87" t="s">
        <v>34</v>
      </c>
      <c r="AN241" s="85"/>
      <c r="AO241" s="298"/>
      <c r="AP241" s="298"/>
      <c r="AQ241" s="87"/>
      <c r="AR241" s="90"/>
      <c r="AS241" s="280"/>
      <c r="AT241" s="90"/>
      <c r="AU241" s="279"/>
      <c r="AV241" s="85"/>
      <c r="AW241" s="298"/>
      <c r="AX241" s="298"/>
      <c r="AY241" s="87"/>
      <c r="AZ241" s="178"/>
      <c r="BA241" s="298"/>
      <c r="BB241" s="298"/>
      <c r="BC241" s="91"/>
      <c r="BD241" s="87"/>
      <c r="BE241" s="85"/>
      <c r="BF241" s="298"/>
      <c r="BG241" s="298"/>
      <c r="BH241" s="87"/>
      <c r="BI241" s="85"/>
      <c r="BJ241" s="298"/>
      <c r="BK241" s="298"/>
      <c r="BL241" s="87" t="s">
        <v>34</v>
      </c>
      <c r="BM241" s="92">
        <f>COUNTIF(O241:AA241,"P")</f>
        <v>2</v>
      </c>
      <c r="BN241" s="93">
        <f>COUNTIF(AB241:AM241,"P")</f>
        <v>1</v>
      </c>
      <c r="BO241" s="93">
        <f>COUNTIF(AN241:AY241,"P")</f>
        <v>0</v>
      </c>
      <c r="BP241" s="93">
        <f>COUNTIF(AZ241:BL241,"P")</f>
        <v>1</v>
      </c>
      <c r="BQ241" s="93">
        <f t="shared" si="77"/>
        <v>4</v>
      </c>
      <c r="BR241" s="325">
        <f>+SUM(BM242)/(BM241)</f>
        <v>0</v>
      </c>
      <c r="BS241" s="325">
        <f>+SUM(BN242)/(BN241)</f>
        <v>0</v>
      </c>
      <c r="BT241" s="325" t="e">
        <f>+SUM(BO242)/(BO241)</f>
        <v>#DIV/0!</v>
      </c>
      <c r="BU241" s="325">
        <f>+SUM(BP242)/(BP241)</f>
        <v>0</v>
      </c>
      <c r="BV241" s="325">
        <f>+SUM(BQ242)/(BQ241)</f>
        <v>0</v>
      </c>
      <c r="BW241" s="56"/>
    </row>
    <row r="242" spans="1:75" s="73" customFormat="1" ht="36" hidden="1" customHeight="1" outlineLevel="1" thickBot="1" x14ac:dyDescent="0.3">
      <c r="A242" s="290"/>
      <c r="B242" s="438"/>
      <c r="C242" s="667"/>
      <c r="D242" s="417"/>
      <c r="E242" s="356"/>
      <c r="F242" s="423"/>
      <c r="G242" s="298" t="s">
        <v>35</v>
      </c>
      <c r="H242" s="331"/>
      <c r="I242" s="331"/>
      <c r="J242" s="331"/>
      <c r="K242" s="331"/>
      <c r="L242" s="331"/>
      <c r="M242" s="327"/>
      <c r="N242" s="328"/>
      <c r="O242" s="94"/>
      <c r="P242" s="95"/>
      <c r="Q242" s="95"/>
      <c r="R242" s="96"/>
      <c r="S242" s="94"/>
      <c r="T242" s="95"/>
      <c r="U242" s="97"/>
      <c r="V242" s="98"/>
      <c r="W242" s="103"/>
      <c r="X242" s="97"/>
      <c r="Y242" s="95"/>
      <c r="Z242" s="95"/>
      <c r="AA242" s="96"/>
      <c r="AB242" s="94"/>
      <c r="AC242" s="95"/>
      <c r="AD242" s="95"/>
      <c r="AE242" s="119"/>
      <c r="AF242" s="94"/>
      <c r="AG242" s="95"/>
      <c r="AH242" s="95"/>
      <c r="AI242" s="96"/>
      <c r="AJ242" s="173"/>
      <c r="AK242" s="95"/>
      <c r="AL242" s="95"/>
      <c r="AM242" s="96"/>
      <c r="AN242" s="94"/>
      <c r="AO242" s="95"/>
      <c r="AP242" s="95"/>
      <c r="AQ242" s="96"/>
      <c r="AR242" s="123"/>
      <c r="AS242" s="121"/>
      <c r="AT242" s="123"/>
      <c r="AU242" s="124"/>
      <c r="AV242" s="103"/>
      <c r="AW242" s="97"/>
      <c r="AX242" s="95"/>
      <c r="AY242" s="96"/>
      <c r="AZ242" s="173"/>
      <c r="BA242" s="95"/>
      <c r="BB242" s="97"/>
      <c r="BC242" s="104"/>
      <c r="BD242" s="98"/>
      <c r="BE242" s="103"/>
      <c r="BF242" s="97"/>
      <c r="BG242" s="97"/>
      <c r="BH242" s="96"/>
      <c r="BI242" s="94"/>
      <c r="BJ242" s="95"/>
      <c r="BK242" s="95"/>
      <c r="BL242" s="96"/>
      <c r="BM242" s="106">
        <f>COUNTIF(O242:AA242,"E")</f>
        <v>0</v>
      </c>
      <c r="BN242" s="107">
        <f>COUNTIF(AB242:AM242,"E")</f>
        <v>0</v>
      </c>
      <c r="BO242" s="107">
        <f>COUNTIF(AN242:AY242,"E")</f>
        <v>0</v>
      </c>
      <c r="BP242" s="107">
        <f>COUNTIF(AZ242:BL242,"E")</f>
        <v>0</v>
      </c>
      <c r="BQ242" s="108">
        <f t="shared" si="77"/>
        <v>0</v>
      </c>
      <c r="BR242" s="325"/>
      <c r="BS242" s="325"/>
      <c r="BT242" s="325"/>
      <c r="BU242" s="325"/>
      <c r="BV242" s="325"/>
      <c r="BW242" s="56"/>
    </row>
    <row r="243" spans="1:75" s="73" customFormat="1" ht="15.75" hidden="1" customHeight="1" outlineLevel="1" x14ac:dyDescent="0.25">
      <c r="A243" s="290"/>
      <c r="B243" s="438"/>
      <c r="C243" s="667"/>
      <c r="D243" s="416" t="s">
        <v>558</v>
      </c>
      <c r="E243" s="354"/>
      <c r="F243" s="423" t="s">
        <v>559</v>
      </c>
      <c r="G243" s="298" t="s">
        <v>34</v>
      </c>
      <c r="H243" s="357" t="s">
        <v>81</v>
      </c>
      <c r="I243" s="357" t="s">
        <v>81</v>
      </c>
      <c r="J243" s="357"/>
      <c r="K243" s="357" t="s">
        <v>81</v>
      </c>
      <c r="L243" s="357" t="s">
        <v>81</v>
      </c>
      <c r="M243" s="326" t="s">
        <v>337</v>
      </c>
      <c r="N243" s="328" t="s">
        <v>156</v>
      </c>
      <c r="O243" s="85"/>
      <c r="P243" s="298"/>
      <c r="Q243" s="298"/>
      <c r="R243" s="87" t="s">
        <v>34</v>
      </c>
      <c r="S243" s="87" t="s">
        <v>34</v>
      </c>
      <c r="T243" s="298"/>
      <c r="U243" s="298" t="s">
        <v>34</v>
      </c>
      <c r="V243" s="298" t="s">
        <v>34</v>
      </c>
      <c r="W243" s="85"/>
      <c r="X243" s="298"/>
      <c r="Y243" s="298"/>
      <c r="Z243" s="298"/>
      <c r="AA243" s="87"/>
      <c r="AB243" s="85"/>
      <c r="AC243" s="298"/>
      <c r="AD243" s="298"/>
      <c r="AE243" s="91"/>
      <c r="AF243" s="175"/>
      <c r="AG243" s="176"/>
      <c r="AH243" s="176"/>
      <c r="AI243" s="177"/>
      <c r="AJ243" s="178"/>
      <c r="AK243" s="298"/>
      <c r="AL243" s="298"/>
      <c r="AM243" s="87"/>
      <c r="AN243" s="85"/>
      <c r="AO243" s="298"/>
      <c r="AP243" s="298"/>
      <c r="AQ243" s="87"/>
      <c r="AR243" s="90"/>
      <c r="AS243" s="280"/>
      <c r="AT243" s="90"/>
      <c r="AU243" s="279"/>
      <c r="AV243" s="85"/>
      <c r="AW243" s="298"/>
      <c r="AX243" s="298"/>
      <c r="AY243" s="87"/>
      <c r="AZ243" s="178"/>
      <c r="BA243" s="298"/>
      <c r="BB243" s="298"/>
      <c r="BC243" s="91"/>
      <c r="BD243" s="87"/>
      <c r="BE243" s="85"/>
      <c r="BF243" s="298"/>
      <c r="BG243" s="298"/>
      <c r="BH243" s="87"/>
      <c r="BI243" s="85"/>
      <c r="BJ243" s="298"/>
      <c r="BK243" s="298"/>
      <c r="BL243" s="87"/>
      <c r="BM243" s="92">
        <f>COUNTIF(O243:AA243,"P")</f>
        <v>4</v>
      </c>
      <c r="BN243" s="93">
        <f>COUNTIF(AB243:AM243,"P")</f>
        <v>0</v>
      </c>
      <c r="BO243" s="93">
        <f>COUNTIF(AN243:AY243,"P")</f>
        <v>0</v>
      </c>
      <c r="BP243" s="93">
        <f>COUNTIF(AZ243:BL243,"P")</f>
        <v>0</v>
      </c>
      <c r="BQ243" s="93">
        <f t="shared" si="77"/>
        <v>4</v>
      </c>
      <c r="BR243" s="325">
        <f>+SUM(BM244)/(BM243)</f>
        <v>0</v>
      </c>
      <c r="BS243" s="325" t="e">
        <f>+SUM(BN244)/(BN243)</f>
        <v>#DIV/0!</v>
      </c>
      <c r="BT243" s="325" t="e">
        <f>+SUM(BO244)/(BO243)</f>
        <v>#DIV/0!</v>
      </c>
      <c r="BU243" s="325" t="e">
        <f>+SUM(BP244)/(BP243)</f>
        <v>#DIV/0!</v>
      </c>
      <c r="BV243" s="325">
        <f>+SUM(BQ244)/(BQ243)</f>
        <v>0</v>
      </c>
      <c r="BW243" s="56"/>
    </row>
    <row r="244" spans="1:75" s="73" customFormat="1" ht="39.75" hidden="1" customHeight="1" outlineLevel="1" thickBot="1" x14ac:dyDescent="0.3">
      <c r="A244" s="290"/>
      <c r="B244" s="438"/>
      <c r="C244" s="667"/>
      <c r="D244" s="417"/>
      <c r="E244" s="356"/>
      <c r="F244" s="423"/>
      <c r="G244" s="298" t="s">
        <v>35</v>
      </c>
      <c r="H244" s="331"/>
      <c r="I244" s="331"/>
      <c r="J244" s="331"/>
      <c r="K244" s="331"/>
      <c r="L244" s="331"/>
      <c r="M244" s="327"/>
      <c r="N244" s="328"/>
      <c r="O244" s="94"/>
      <c r="P244" s="95"/>
      <c r="Q244" s="95"/>
      <c r="R244" s="96"/>
      <c r="S244" s="94"/>
      <c r="T244" s="95"/>
      <c r="U244" s="97"/>
      <c r="V244" s="98"/>
      <c r="W244" s="103"/>
      <c r="X244" s="97"/>
      <c r="Y244" s="95"/>
      <c r="Z244" s="95"/>
      <c r="AA244" s="96"/>
      <c r="AB244" s="94"/>
      <c r="AC244" s="95"/>
      <c r="AD244" s="95"/>
      <c r="AE244" s="119"/>
      <c r="AF244" s="94"/>
      <c r="AG244" s="95"/>
      <c r="AH244" s="95"/>
      <c r="AI244" s="96"/>
      <c r="AJ244" s="173"/>
      <c r="AK244" s="95"/>
      <c r="AL244" s="95"/>
      <c r="AM244" s="96"/>
      <c r="AN244" s="94"/>
      <c r="AO244" s="95"/>
      <c r="AP244" s="95"/>
      <c r="AQ244" s="96"/>
      <c r="AR244" s="123"/>
      <c r="AS244" s="121"/>
      <c r="AT244" s="123"/>
      <c r="AU244" s="124"/>
      <c r="AV244" s="103"/>
      <c r="AW244" s="97"/>
      <c r="AX244" s="95"/>
      <c r="AY244" s="96"/>
      <c r="AZ244" s="173"/>
      <c r="BA244" s="95"/>
      <c r="BB244" s="97"/>
      <c r="BC244" s="104"/>
      <c r="BD244" s="98"/>
      <c r="BE244" s="103"/>
      <c r="BF244" s="97"/>
      <c r="BG244" s="97"/>
      <c r="BH244" s="96"/>
      <c r="BI244" s="94"/>
      <c r="BJ244" s="95"/>
      <c r="BK244" s="95"/>
      <c r="BL244" s="96"/>
      <c r="BM244" s="106">
        <f>COUNTIF(O244:AA244,"E")</f>
        <v>0</v>
      </c>
      <c r="BN244" s="107">
        <f>COUNTIF(AB244:AM244,"E")</f>
        <v>0</v>
      </c>
      <c r="BO244" s="107">
        <f>COUNTIF(AN244:AY244,"E")</f>
        <v>0</v>
      </c>
      <c r="BP244" s="107">
        <f>COUNTIF(AZ244:BL244,"E")</f>
        <v>0</v>
      </c>
      <c r="BQ244" s="108">
        <f t="shared" si="77"/>
        <v>0</v>
      </c>
      <c r="BR244" s="325"/>
      <c r="BS244" s="325"/>
      <c r="BT244" s="325"/>
      <c r="BU244" s="325"/>
      <c r="BV244" s="325"/>
      <c r="BW244" s="56"/>
    </row>
    <row r="245" spans="1:75" s="73" customFormat="1" ht="34.5" hidden="1" customHeight="1" outlineLevel="1" x14ac:dyDescent="0.25">
      <c r="A245" s="290"/>
      <c r="B245" s="438"/>
      <c r="C245" s="667"/>
      <c r="D245" s="416" t="s">
        <v>640</v>
      </c>
      <c r="E245" s="354"/>
      <c r="F245" s="423" t="s">
        <v>560</v>
      </c>
      <c r="G245" s="298" t="s">
        <v>34</v>
      </c>
      <c r="H245" s="357" t="s">
        <v>81</v>
      </c>
      <c r="I245" s="357" t="s">
        <v>81</v>
      </c>
      <c r="J245" s="357"/>
      <c r="K245" s="357" t="s">
        <v>81</v>
      </c>
      <c r="L245" s="357" t="s">
        <v>81</v>
      </c>
      <c r="M245" s="326" t="s">
        <v>337</v>
      </c>
      <c r="N245" s="328" t="s">
        <v>156</v>
      </c>
      <c r="O245" s="85"/>
      <c r="P245" s="298"/>
      <c r="Q245" s="298" t="s">
        <v>34</v>
      </c>
      <c r="R245" s="87"/>
      <c r="S245" s="85"/>
      <c r="T245" s="298" t="s">
        <v>34</v>
      </c>
      <c r="U245" s="298" t="s">
        <v>34</v>
      </c>
      <c r="V245" s="87"/>
      <c r="W245" s="85"/>
      <c r="X245" s="298" t="s">
        <v>34</v>
      </c>
      <c r="Y245" s="298" t="s">
        <v>34</v>
      </c>
      <c r="Z245" s="298"/>
      <c r="AA245" s="87"/>
      <c r="AB245" s="85"/>
      <c r="AC245" s="298" t="s">
        <v>34</v>
      </c>
      <c r="AD245" s="298" t="s">
        <v>34</v>
      </c>
      <c r="AE245" s="91"/>
      <c r="AF245" s="175"/>
      <c r="AG245" s="298" t="s">
        <v>34</v>
      </c>
      <c r="AH245" s="298" t="s">
        <v>34</v>
      </c>
      <c r="AI245" s="177"/>
      <c r="AJ245" s="178"/>
      <c r="AK245" s="298" t="s">
        <v>34</v>
      </c>
      <c r="AL245" s="298" t="s">
        <v>34</v>
      </c>
      <c r="AM245" s="87"/>
      <c r="AN245" s="85"/>
      <c r="AO245" s="298" t="s">
        <v>34</v>
      </c>
      <c r="AP245" s="298" t="s">
        <v>34</v>
      </c>
      <c r="AQ245" s="87"/>
      <c r="AR245" s="90"/>
      <c r="AS245" s="298" t="s">
        <v>34</v>
      </c>
      <c r="AT245" s="298" t="s">
        <v>34</v>
      </c>
      <c r="AU245" s="279"/>
      <c r="AV245" s="85"/>
      <c r="AW245" s="298" t="s">
        <v>34</v>
      </c>
      <c r="AX245" s="298" t="s">
        <v>34</v>
      </c>
      <c r="AY245" s="87"/>
      <c r="AZ245" s="178"/>
      <c r="BA245" s="298"/>
      <c r="BB245" s="298" t="s">
        <v>34</v>
      </c>
      <c r="BC245" s="298" t="s">
        <v>34</v>
      </c>
      <c r="BD245" s="87"/>
      <c r="BE245" s="85"/>
      <c r="BF245" s="298" t="s">
        <v>34</v>
      </c>
      <c r="BG245" s="298" t="s">
        <v>34</v>
      </c>
      <c r="BH245" s="87"/>
      <c r="BI245" s="85"/>
      <c r="BJ245" s="298" t="s">
        <v>34</v>
      </c>
      <c r="BK245" s="298" t="s">
        <v>34</v>
      </c>
      <c r="BL245" s="87"/>
      <c r="BM245" s="92">
        <f>COUNTIF(O245:AA245,"P")</f>
        <v>5</v>
      </c>
      <c r="BN245" s="93">
        <f>COUNTIF(AB245:AM245,"P")</f>
        <v>6</v>
      </c>
      <c r="BO245" s="93">
        <f>COUNTIF(AN245:AY245,"P")</f>
        <v>6</v>
      </c>
      <c r="BP245" s="93">
        <f>COUNTIF(AZ245:BL245,"P")</f>
        <v>6</v>
      </c>
      <c r="BQ245" s="93">
        <f>SUM(BM245:BP245)</f>
        <v>23</v>
      </c>
      <c r="BR245" s="325">
        <f>+SUM(BM246)/(BM245)</f>
        <v>0</v>
      </c>
      <c r="BS245" s="325">
        <f>+SUM(BN246)/(BN245)</f>
        <v>0</v>
      </c>
      <c r="BT245" s="325">
        <f>+SUM(BO246)/(BO245)</f>
        <v>0</v>
      </c>
      <c r="BU245" s="325">
        <f>+SUM(BP246)/(BP245)</f>
        <v>0</v>
      </c>
      <c r="BV245" s="325">
        <f>+SUM(BQ246)/(BQ245)</f>
        <v>0</v>
      </c>
      <c r="BW245" s="56"/>
    </row>
    <row r="246" spans="1:75" s="73" customFormat="1" ht="42.75" hidden="1" customHeight="1" outlineLevel="1" x14ac:dyDescent="0.25">
      <c r="A246" s="290"/>
      <c r="B246" s="438"/>
      <c r="C246" s="667"/>
      <c r="D246" s="417"/>
      <c r="E246" s="356"/>
      <c r="F246" s="423"/>
      <c r="G246" s="298" t="s">
        <v>35</v>
      </c>
      <c r="H246" s="331"/>
      <c r="I246" s="331"/>
      <c r="J246" s="331"/>
      <c r="K246" s="331"/>
      <c r="L246" s="331"/>
      <c r="M246" s="327"/>
      <c r="N246" s="328"/>
      <c r="O246" s="94"/>
      <c r="P246" s="95"/>
      <c r="Q246" s="95"/>
      <c r="R246" s="96"/>
      <c r="S246" s="94"/>
      <c r="T246" s="95"/>
      <c r="U246" s="97"/>
      <c r="V246" s="98"/>
      <c r="W246" s="103"/>
      <c r="X246" s="97"/>
      <c r="Y246" s="95"/>
      <c r="Z246" s="95"/>
      <c r="AA246" s="96"/>
      <c r="AB246" s="94"/>
      <c r="AC246" s="95"/>
      <c r="AD246" s="95"/>
      <c r="AE246" s="119"/>
      <c r="AF246" s="94"/>
      <c r="AG246" s="95"/>
      <c r="AH246" s="95"/>
      <c r="AI246" s="96"/>
      <c r="AJ246" s="173"/>
      <c r="AK246" s="95"/>
      <c r="AL246" s="95"/>
      <c r="AM246" s="96"/>
      <c r="AN246" s="94"/>
      <c r="AO246" s="95"/>
      <c r="AP246" s="95"/>
      <c r="AQ246" s="96"/>
      <c r="AR246" s="123"/>
      <c r="AS246" s="121"/>
      <c r="AT246" s="123"/>
      <c r="AU246" s="124"/>
      <c r="AV246" s="103"/>
      <c r="AW246" s="97"/>
      <c r="AX246" s="95"/>
      <c r="AY246" s="96"/>
      <c r="AZ246" s="173"/>
      <c r="BA246" s="95"/>
      <c r="BB246" s="97"/>
      <c r="BC246" s="104"/>
      <c r="BD246" s="98"/>
      <c r="BE246" s="103"/>
      <c r="BF246" s="97"/>
      <c r="BG246" s="97"/>
      <c r="BH246" s="96"/>
      <c r="BI246" s="94"/>
      <c r="BJ246" s="95"/>
      <c r="BK246" s="95"/>
      <c r="BL246" s="96"/>
      <c r="BM246" s="106">
        <f>COUNTIF(O246:AA246,"E")</f>
        <v>0</v>
      </c>
      <c r="BN246" s="107">
        <f>COUNTIF(AB246:AM246,"E")</f>
        <v>0</v>
      </c>
      <c r="BO246" s="107">
        <f>COUNTIF(AN246:AY246,"E")</f>
        <v>0</v>
      </c>
      <c r="BP246" s="107">
        <f>COUNTIF(AZ246:BL246,"E")</f>
        <v>0</v>
      </c>
      <c r="BQ246" s="108">
        <f>SUM(BM246:BP246)</f>
        <v>0</v>
      </c>
      <c r="BR246" s="325"/>
      <c r="BS246" s="325"/>
      <c r="BT246" s="325"/>
      <c r="BU246" s="325"/>
      <c r="BV246" s="325"/>
      <c r="BW246" s="56"/>
    </row>
    <row r="247" spans="1:75" s="73" customFormat="1" ht="42.75" hidden="1" customHeight="1" outlineLevel="1" x14ac:dyDescent="0.25">
      <c r="A247" s="290"/>
      <c r="B247" s="438"/>
      <c r="C247" s="667"/>
      <c r="D247" s="416" t="s">
        <v>641</v>
      </c>
      <c r="E247" s="354"/>
      <c r="F247" s="423" t="s">
        <v>561</v>
      </c>
      <c r="G247" s="298" t="s">
        <v>34</v>
      </c>
      <c r="H247" s="357" t="s">
        <v>81</v>
      </c>
      <c r="I247" s="357" t="s">
        <v>81</v>
      </c>
      <c r="J247" s="357"/>
      <c r="K247" s="357" t="s">
        <v>81</v>
      </c>
      <c r="L247" s="357" t="s">
        <v>81</v>
      </c>
      <c r="M247" s="326" t="s">
        <v>337</v>
      </c>
      <c r="N247" s="328" t="s">
        <v>156</v>
      </c>
      <c r="O247" s="85"/>
      <c r="P247" s="298"/>
      <c r="Q247" s="298"/>
      <c r="R247" s="87"/>
      <c r="S247" s="85"/>
      <c r="T247" s="298"/>
      <c r="U247" s="298"/>
      <c r="V247" s="87"/>
      <c r="W247" s="85"/>
      <c r="X247" s="298"/>
      <c r="Y247" s="298"/>
      <c r="Z247" s="298"/>
      <c r="AA247" s="87"/>
      <c r="AB247" s="298" t="s">
        <v>34</v>
      </c>
      <c r="AC247" s="298"/>
      <c r="AD247" s="298"/>
      <c r="AE247" s="91" t="s">
        <v>34</v>
      </c>
      <c r="AF247" s="85"/>
      <c r="AG247" s="298"/>
      <c r="AH247" s="298"/>
      <c r="AI247" s="87"/>
      <c r="AJ247" s="178"/>
      <c r="AK247" s="298"/>
      <c r="AL247" s="298" t="s">
        <v>34</v>
      </c>
      <c r="AM247" s="87"/>
      <c r="AN247" s="85"/>
      <c r="AO247" s="298"/>
      <c r="AP247" s="298" t="s">
        <v>34</v>
      </c>
      <c r="AQ247" s="87"/>
      <c r="AR247" s="90"/>
      <c r="AS247" s="280"/>
      <c r="AT247" s="90" t="s">
        <v>34</v>
      </c>
      <c r="AU247" s="279"/>
      <c r="AV247" s="85"/>
      <c r="AW247" s="298"/>
      <c r="AX247" s="298" t="s">
        <v>34</v>
      </c>
      <c r="AY247" s="87"/>
      <c r="AZ247" s="90"/>
      <c r="BA247" s="157"/>
      <c r="BB247" s="88"/>
      <c r="BC247" s="158" t="s">
        <v>34</v>
      </c>
      <c r="BD247" s="89"/>
      <c r="BE247" s="85"/>
      <c r="BF247" s="298"/>
      <c r="BG247" s="298" t="s">
        <v>34</v>
      </c>
      <c r="BH247" s="87"/>
      <c r="BI247" s="85"/>
      <c r="BJ247" s="298"/>
      <c r="BK247" s="298" t="s">
        <v>34</v>
      </c>
      <c r="BL247" s="87"/>
      <c r="BM247" s="92">
        <f>COUNTIF(O247:AA247,"P")</f>
        <v>0</v>
      </c>
      <c r="BN247" s="93">
        <f>COUNTIF(AB247:AM247,"P")</f>
        <v>3</v>
      </c>
      <c r="BO247" s="93">
        <f>COUNTIF(AN247:AY247,"P")</f>
        <v>3</v>
      </c>
      <c r="BP247" s="93">
        <f>COUNTIF(AZ247:BL247,"P")</f>
        <v>3</v>
      </c>
      <c r="BQ247" s="93">
        <f t="shared" ref="BQ247:BQ252" si="78">SUM(BM247:BP247)</f>
        <v>9</v>
      </c>
      <c r="BR247" s="325" t="e">
        <f>+SUM(BM248)/(BM247)</f>
        <v>#DIV/0!</v>
      </c>
      <c r="BS247" s="325">
        <f>+SUM(BN248)/(BN247)</f>
        <v>0</v>
      </c>
      <c r="BT247" s="325">
        <f>+SUM(BO248)/(BO247)</f>
        <v>0</v>
      </c>
      <c r="BU247" s="325">
        <f>+SUM(BP248)/(BP247)</f>
        <v>0</v>
      </c>
      <c r="BV247" s="325">
        <f>+SUM(BQ248)/(BQ247)</f>
        <v>0</v>
      </c>
      <c r="BW247" s="56"/>
    </row>
    <row r="248" spans="1:75" s="73" customFormat="1" ht="62.25" hidden="1" customHeight="1" outlineLevel="1" x14ac:dyDescent="0.25">
      <c r="A248" s="290"/>
      <c r="B248" s="438"/>
      <c r="C248" s="667"/>
      <c r="D248" s="417"/>
      <c r="E248" s="356"/>
      <c r="F248" s="423"/>
      <c r="G248" s="298" t="s">
        <v>35</v>
      </c>
      <c r="H248" s="331"/>
      <c r="I248" s="331"/>
      <c r="J248" s="331"/>
      <c r="K248" s="331"/>
      <c r="L248" s="331"/>
      <c r="M248" s="327"/>
      <c r="N248" s="328"/>
      <c r="O248" s="94"/>
      <c r="P248" s="95"/>
      <c r="Q248" s="95"/>
      <c r="R248" s="96"/>
      <c r="S248" s="94"/>
      <c r="T248" s="95"/>
      <c r="U248" s="97"/>
      <c r="V248" s="98"/>
      <c r="W248" s="103"/>
      <c r="X248" s="97"/>
      <c r="Y248" s="95"/>
      <c r="Z248" s="95"/>
      <c r="AA248" s="96"/>
      <c r="AB248" s="94"/>
      <c r="AC248" s="95"/>
      <c r="AD248" s="95"/>
      <c r="AE248" s="119"/>
      <c r="AF248" s="94"/>
      <c r="AG248" s="95"/>
      <c r="AH248" s="95"/>
      <c r="AI248" s="96"/>
      <c r="AJ248" s="173"/>
      <c r="AK248" s="95"/>
      <c r="AL248" s="95"/>
      <c r="AM248" s="96"/>
      <c r="AN248" s="94"/>
      <c r="AO248" s="95"/>
      <c r="AP248" s="95"/>
      <c r="AQ248" s="96"/>
      <c r="AR248" s="123"/>
      <c r="AS248" s="121"/>
      <c r="AT248" s="123"/>
      <c r="AU248" s="124"/>
      <c r="AV248" s="94"/>
      <c r="AW248" s="95"/>
      <c r="AX248" s="95"/>
      <c r="AY248" s="96"/>
      <c r="AZ248" s="123"/>
      <c r="BA248" s="174"/>
      <c r="BB248" s="99"/>
      <c r="BC248" s="160"/>
      <c r="BD248" s="101"/>
      <c r="BE248" s="102"/>
      <c r="BF248" s="100"/>
      <c r="BG248" s="100"/>
      <c r="BH248" s="96"/>
      <c r="BI248" s="94"/>
      <c r="BJ248" s="95"/>
      <c r="BK248" s="95"/>
      <c r="BL248" s="96"/>
      <c r="BM248" s="106">
        <f>COUNTIF(O248:AA248,"E")</f>
        <v>0</v>
      </c>
      <c r="BN248" s="107">
        <f>COUNTIF(AB248:AM248,"E")</f>
        <v>0</v>
      </c>
      <c r="BO248" s="107">
        <f>COUNTIF(AN248:AY248,"E")</f>
        <v>0</v>
      </c>
      <c r="BP248" s="107">
        <f>COUNTIF(AZ248:BL248,"E")</f>
        <v>0</v>
      </c>
      <c r="BQ248" s="108">
        <f t="shared" si="78"/>
        <v>0</v>
      </c>
      <c r="BR248" s="325"/>
      <c r="BS248" s="325"/>
      <c r="BT248" s="325"/>
      <c r="BU248" s="325"/>
      <c r="BV248" s="325"/>
      <c r="BW248" s="56"/>
    </row>
    <row r="249" spans="1:75" s="73" customFormat="1" ht="15.75" hidden="1" customHeight="1" outlineLevel="1" x14ac:dyDescent="0.25">
      <c r="A249" s="290"/>
      <c r="B249" s="438"/>
      <c r="C249" s="667"/>
      <c r="D249" s="416" t="s">
        <v>326</v>
      </c>
      <c r="E249" s="354"/>
      <c r="F249" s="423" t="s">
        <v>562</v>
      </c>
      <c r="G249" s="298" t="s">
        <v>34</v>
      </c>
      <c r="H249" s="357" t="s">
        <v>81</v>
      </c>
      <c r="I249" s="357" t="s">
        <v>81</v>
      </c>
      <c r="J249" s="357"/>
      <c r="K249" s="357" t="s">
        <v>81</v>
      </c>
      <c r="L249" s="357" t="s">
        <v>81</v>
      </c>
      <c r="M249" s="326" t="s">
        <v>337</v>
      </c>
      <c r="N249" s="328" t="s">
        <v>156</v>
      </c>
      <c r="O249" s="85"/>
      <c r="P249" s="298"/>
      <c r="Q249" s="298" t="s">
        <v>34</v>
      </c>
      <c r="R249" s="87"/>
      <c r="S249" s="85"/>
      <c r="T249" s="298"/>
      <c r="U249" s="298"/>
      <c r="V249" s="87"/>
      <c r="W249" s="85"/>
      <c r="X249" s="298"/>
      <c r="Y249" s="298"/>
      <c r="Z249" s="298"/>
      <c r="AA249" s="87"/>
      <c r="AB249" s="85"/>
      <c r="AC249" s="298"/>
      <c r="AD249" s="298"/>
      <c r="AE249" s="91"/>
      <c r="AF249" s="85"/>
      <c r="AG249" s="298"/>
      <c r="AH249" s="298"/>
      <c r="AI249" s="87"/>
      <c r="AJ249" s="178" t="s">
        <v>34</v>
      </c>
      <c r="AK249" s="298"/>
      <c r="AL249" s="298"/>
      <c r="AM249" s="87"/>
      <c r="AN249" s="85"/>
      <c r="AO249" s="298"/>
      <c r="AP249" s="298"/>
      <c r="AQ249" s="87"/>
      <c r="AR249" s="90"/>
      <c r="AS249" s="280"/>
      <c r="AT249" s="90"/>
      <c r="AU249" s="279"/>
      <c r="AV249" s="85"/>
      <c r="AW249" s="298"/>
      <c r="AX249" s="298"/>
      <c r="AY249" s="87"/>
      <c r="AZ249" s="90"/>
      <c r="BA249" s="157"/>
      <c r="BB249" s="88"/>
      <c r="BC249" s="158"/>
      <c r="BD249" s="89"/>
      <c r="BE249" s="85"/>
      <c r="BF249" s="298"/>
      <c r="BG249" s="298"/>
      <c r="BH249" s="87"/>
      <c r="BI249" s="85" t="s">
        <v>34</v>
      </c>
      <c r="BJ249" s="298"/>
      <c r="BK249" s="298"/>
      <c r="BL249" s="87"/>
      <c r="BM249" s="92">
        <f>COUNTIF(O249:AA249,"P")</f>
        <v>1</v>
      </c>
      <c r="BN249" s="93">
        <f>COUNTIF(AB249:AM249,"P")</f>
        <v>1</v>
      </c>
      <c r="BO249" s="93">
        <f>COUNTIF(AN249:AY249,"P")</f>
        <v>0</v>
      </c>
      <c r="BP249" s="93">
        <f>COUNTIF(AZ249:BL249,"P")</f>
        <v>1</v>
      </c>
      <c r="BQ249" s="93">
        <f t="shared" si="78"/>
        <v>3</v>
      </c>
      <c r="BR249" s="325">
        <f>+SUM(BM250)/(BM249)</f>
        <v>0</v>
      </c>
      <c r="BS249" s="325">
        <f>+SUM(BN250)/(BN249)</f>
        <v>0</v>
      </c>
      <c r="BT249" s="325" t="e">
        <f>+SUM(BO250)/(BO249)</f>
        <v>#DIV/0!</v>
      </c>
      <c r="BU249" s="325">
        <f>+SUM(BP250)/(BP249)</f>
        <v>0</v>
      </c>
      <c r="BV249" s="325">
        <f>+SUM(BQ250)/(BQ249)</f>
        <v>0</v>
      </c>
      <c r="BW249" s="56"/>
    </row>
    <row r="250" spans="1:75" s="73" customFormat="1" ht="37.5" hidden="1" customHeight="1" outlineLevel="1" x14ac:dyDescent="0.25">
      <c r="A250" s="290"/>
      <c r="B250" s="438"/>
      <c r="C250" s="667"/>
      <c r="D250" s="417"/>
      <c r="E250" s="356"/>
      <c r="F250" s="423"/>
      <c r="G250" s="298" t="s">
        <v>35</v>
      </c>
      <c r="H250" s="331"/>
      <c r="I250" s="331"/>
      <c r="J250" s="331"/>
      <c r="K250" s="331"/>
      <c r="L250" s="331"/>
      <c r="M250" s="327"/>
      <c r="N250" s="328"/>
      <c r="O250" s="94"/>
      <c r="P250" s="95"/>
      <c r="Q250" s="95"/>
      <c r="R250" s="96"/>
      <c r="S250" s="94"/>
      <c r="T250" s="95"/>
      <c r="U250" s="97"/>
      <c r="V250" s="98"/>
      <c r="W250" s="103"/>
      <c r="X250" s="97"/>
      <c r="Y250" s="95"/>
      <c r="Z250" s="97"/>
      <c r="AA250" s="98"/>
      <c r="AB250" s="103"/>
      <c r="AC250" s="97"/>
      <c r="AD250" s="97"/>
      <c r="AE250" s="104"/>
      <c r="AF250" s="103"/>
      <c r="AG250" s="97"/>
      <c r="AH250" s="97"/>
      <c r="AI250" s="98"/>
      <c r="AJ250" s="179"/>
      <c r="AK250" s="97"/>
      <c r="AL250" s="97"/>
      <c r="AM250" s="98"/>
      <c r="AN250" s="103"/>
      <c r="AO250" s="97"/>
      <c r="AP250" s="97"/>
      <c r="AQ250" s="98"/>
      <c r="AR250" s="102"/>
      <c r="AS250" s="100"/>
      <c r="AT250" s="102"/>
      <c r="AU250" s="118"/>
      <c r="AV250" s="103"/>
      <c r="AW250" s="97"/>
      <c r="AX250" s="97"/>
      <c r="AY250" s="98"/>
      <c r="AZ250" s="102"/>
      <c r="BA250" s="159"/>
      <c r="BB250" s="99"/>
      <c r="BC250" s="160"/>
      <c r="BD250" s="101"/>
      <c r="BE250" s="103"/>
      <c r="BF250" s="97"/>
      <c r="BG250" s="97"/>
      <c r="BH250" s="98"/>
      <c r="BI250" s="103"/>
      <c r="BJ250" s="97"/>
      <c r="BK250" s="97"/>
      <c r="BL250" s="98"/>
      <c r="BM250" s="106">
        <f>COUNTIF(O250:AA250,"E")</f>
        <v>0</v>
      </c>
      <c r="BN250" s="107">
        <f>COUNTIF(AB250:AM250,"E")</f>
        <v>0</v>
      </c>
      <c r="BO250" s="107">
        <f>COUNTIF(AN250:AY250,"E")</f>
        <v>0</v>
      </c>
      <c r="BP250" s="107">
        <f>COUNTIF(AZ250:BL250,"E")</f>
        <v>0</v>
      </c>
      <c r="BQ250" s="108">
        <f t="shared" si="78"/>
        <v>0</v>
      </c>
      <c r="BR250" s="325"/>
      <c r="BS250" s="325"/>
      <c r="BT250" s="325"/>
      <c r="BU250" s="325"/>
      <c r="BV250" s="325"/>
      <c r="BW250" s="56"/>
    </row>
    <row r="251" spans="1:75" s="73" customFormat="1" ht="15.75" hidden="1" customHeight="1" outlineLevel="1" x14ac:dyDescent="0.25">
      <c r="A251" s="290"/>
      <c r="B251" s="438"/>
      <c r="C251" s="667"/>
      <c r="D251" s="416" t="s">
        <v>231</v>
      </c>
      <c r="E251" s="354"/>
      <c r="F251" s="423" t="s">
        <v>241</v>
      </c>
      <c r="G251" s="298" t="s">
        <v>34</v>
      </c>
      <c r="H251" s="357" t="s">
        <v>81</v>
      </c>
      <c r="I251" s="357" t="s">
        <v>81</v>
      </c>
      <c r="J251" s="357"/>
      <c r="K251" s="357" t="s">
        <v>81</v>
      </c>
      <c r="L251" s="357" t="s">
        <v>81</v>
      </c>
      <c r="M251" s="326" t="s">
        <v>337</v>
      </c>
      <c r="N251" s="328" t="s">
        <v>156</v>
      </c>
      <c r="O251" s="85"/>
      <c r="P251" s="298"/>
      <c r="Q251" s="298"/>
      <c r="R251" s="87"/>
      <c r="S251" s="85" t="s">
        <v>34</v>
      </c>
      <c r="T251" s="298"/>
      <c r="U251" s="298"/>
      <c r="V251" s="87"/>
      <c r="W251" s="85"/>
      <c r="X251" s="298"/>
      <c r="Y251" s="298"/>
      <c r="Z251" s="298"/>
      <c r="AA251" s="87"/>
      <c r="AB251" s="85" t="s">
        <v>34</v>
      </c>
      <c r="AC251" s="298"/>
      <c r="AD251" s="298"/>
      <c r="AE251" s="91"/>
      <c r="AF251" s="85"/>
      <c r="AG251" s="298"/>
      <c r="AH251" s="298"/>
      <c r="AI251" s="87"/>
      <c r="AJ251" s="178" t="s">
        <v>34</v>
      </c>
      <c r="AK251" s="298"/>
      <c r="AL251" s="298"/>
      <c r="AM251" s="87"/>
      <c r="AN251" s="85"/>
      <c r="AO251" s="298"/>
      <c r="AP251" s="298"/>
      <c r="AQ251" s="87"/>
      <c r="AR251" s="90" t="s">
        <v>34</v>
      </c>
      <c r="AS251" s="280"/>
      <c r="AT251" s="90"/>
      <c r="AU251" s="279"/>
      <c r="AV251" s="85"/>
      <c r="AW251" s="298"/>
      <c r="AX251" s="298"/>
      <c r="AY251" s="87"/>
      <c r="AZ251" s="90" t="s">
        <v>34</v>
      </c>
      <c r="BA251" s="157"/>
      <c r="BB251" s="88"/>
      <c r="BC251" s="158"/>
      <c r="BD251" s="89"/>
      <c r="BE251" s="85"/>
      <c r="BF251" s="298"/>
      <c r="BG251" s="298"/>
      <c r="BH251" s="87"/>
      <c r="BI251" s="85" t="s">
        <v>34</v>
      </c>
      <c r="BJ251" s="298"/>
      <c r="BK251" s="298"/>
      <c r="BL251" s="87"/>
      <c r="BM251" s="92">
        <f>COUNTIF(O251:AA251,"P")</f>
        <v>1</v>
      </c>
      <c r="BN251" s="93">
        <f>COUNTIF(AB251:AM251,"P")</f>
        <v>2</v>
      </c>
      <c r="BO251" s="93">
        <f>COUNTIF(AN251:AY251,"P")</f>
        <v>1</v>
      </c>
      <c r="BP251" s="93">
        <f>COUNTIF(AZ251:BL251,"P")</f>
        <v>2</v>
      </c>
      <c r="BQ251" s="93">
        <f t="shared" si="78"/>
        <v>6</v>
      </c>
      <c r="BR251" s="325">
        <f>+SUM(BM252)/(BM251)</f>
        <v>0</v>
      </c>
      <c r="BS251" s="325">
        <f>+SUM(BN252)/(BN251)</f>
        <v>0</v>
      </c>
      <c r="BT251" s="325">
        <f>+SUM(BO252)/(BO251)</f>
        <v>0</v>
      </c>
      <c r="BU251" s="325">
        <f>+SUM(BP252)/(BP251)</f>
        <v>0</v>
      </c>
      <c r="BV251" s="325">
        <f>+SUM(BQ252)/(BQ251)</f>
        <v>0</v>
      </c>
      <c r="BW251" s="56"/>
    </row>
    <row r="252" spans="1:75" s="73" customFormat="1" ht="34.5" hidden="1" customHeight="1" outlineLevel="1" thickBot="1" x14ac:dyDescent="0.3">
      <c r="A252" s="290"/>
      <c r="B252" s="438"/>
      <c r="C252" s="667"/>
      <c r="D252" s="417"/>
      <c r="E252" s="356"/>
      <c r="F252" s="423"/>
      <c r="G252" s="298" t="s">
        <v>35</v>
      </c>
      <c r="H252" s="331"/>
      <c r="I252" s="331"/>
      <c r="J252" s="331"/>
      <c r="K252" s="331"/>
      <c r="L252" s="331"/>
      <c r="M252" s="327"/>
      <c r="N252" s="328"/>
      <c r="O252" s="94"/>
      <c r="P252" s="95"/>
      <c r="Q252" s="95"/>
      <c r="R252" s="96"/>
      <c r="S252" s="94"/>
      <c r="T252" s="95"/>
      <c r="U252" s="97"/>
      <c r="V252" s="98"/>
      <c r="W252" s="103"/>
      <c r="X252" s="97"/>
      <c r="Y252" s="95"/>
      <c r="Z252" s="95"/>
      <c r="AA252" s="96"/>
      <c r="AB252" s="94"/>
      <c r="AC252" s="95"/>
      <c r="AD252" s="95"/>
      <c r="AE252" s="119"/>
      <c r="AF252" s="180"/>
      <c r="AG252" s="181"/>
      <c r="AH252" s="181"/>
      <c r="AI252" s="182"/>
      <c r="AJ252" s="173"/>
      <c r="AK252" s="95"/>
      <c r="AL252" s="95"/>
      <c r="AM252" s="96"/>
      <c r="AN252" s="94"/>
      <c r="AO252" s="95"/>
      <c r="AP252" s="95"/>
      <c r="AQ252" s="96"/>
      <c r="AR252" s="123"/>
      <c r="AS252" s="121"/>
      <c r="AT252" s="123"/>
      <c r="AU252" s="124"/>
      <c r="AV252" s="180"/>
      <c r="AW252" s="181"/>
      <c r="AX252" s="181"/>
      <c r="AY252" s="183"/>
      <c r="AZ252" s="123"/>
      <c r="BA252" s="174"/>
      <c r="BB252" s="99"/>
      <c r="BC252" s="160"/>
      <c r="BD252" s="101"/>
      <c r="BE252" s="103"/>
      <c r="BF252" s="97"/>
      <c r="BG252" s="97"/>
      <c r="BH252" s="96"/>
      <c r="BI252" s="94"/>
      <c r="BJ252" s="95"/>
      <c r="BK252" s="95"/>
      <c r="BL252" s="96"/>
      <c r="BM252" s="106">
        <f>COUNTIF(O252:AA252,"E")</f>
        <v>0</v>
      </c>
      <c r="BN252" s="107">
        <f>COUNTIF(AB252:AM252,"E")</f>
        <v>0</v>
      </c>
      <c r="BO252" s="107">
        <f>COUNTIF(AN252:AY252,"E")</f>
        <v>0</v>
      </c>
      <c r="BP252" s="107">
        <f>COUNTIF(AZ252:BL252,"E")</f>
        <v>0</v>
      </c>
      <c r="BQ252" s="108">
        <f t="shared" si="78"/>
        <v>0</v>
      </c>
      <c r="BR252" s="325"/>
      <c r="BS252" s="325"/>
      <c r="BT252" s="325"/>
      <c r="BU252" s="325"/>
      <c r="BV252" s="325"/>
      <c r="BW252" s="56"/>
    </row>
    <row r="253" spans="1:75" s="73" customFormat="1" ht="18.75" customHeight="1" collapsed="1" x14ac:dyDescent="0.25">
      <c r="A253" s="431"/>
      <c r="B253" s="435"/>
      <c r="C253" s="455" t="s">
        <v>101</v>
      </c>
      <c r="D253" s="473" t="s">
        <v>43</v>
      </c>
      <c r="E253" s="474"/>
      <c r="F253" s="423" t="s">
        <v>642</v>
      </c>
      <c r="G253" s="298" t="s">
        <v>34</v>
      </c>
      <c r="H253" s="357" t="s">
        <v>81</v>
      </c>
      <c r="I253" s="357" t="s">
        <v>81</v>
      </c>
      <c r="J253" s="357" t="s">
        <v>81</v>
      </c>
      <c r="K253" s="357" t="s">
        <v>81</v>
      </c>
      <c r="L253" s="357" t="s">
        <v>81</v>
      </c>
      <c r="M253" s="326" t="s">
        <v>336</v>
      </c>
      <c r="N253" s="368" t="s">
        <v>82</v>
      </c>
      <c r="O253" s="79">
        <f>COUNTIF(O255:O258,"P")</f>
        <v>0</v>
      </c>
      <c r="P253" s="80">
        <f t="shared" ref="P253:BL253" si="79">COUNTIF(P255:P258,"P")</f>
        <v>0</v>
      </c>
      <c r="Q253" s="80">
        <f t="shared" si="79"/>
        <v>0</v>
      </c>
      <c r="R253" s="81">
        <f t="shared" si="79"/>
        <v>1</v>
      </c>
      <c r="S253" s="79">
        <f t="shared" si="79"/>
        <v>0</v>
      </c>
      <c r="T253" s="80">
        <f t="shared" si="79"/>
        <v>0</v>
      </c>
      <c r="U253" s="80">
        <f t="shared" si="79"/>
        <v>0</v>
      </c>
      <c r="V253" s="81">
        <f t="shared" si="79"/>
        <v>2</v>
      </c>
      <c r="W253" s="79">
        <f t="shared" si="79"/>
        <v>0</v>
      </c>
      <c r="X253" s="80">
        <f t="shared" si="79"/>
        <v>0</v>
      </c>
      <c r="Y253" s="80">
        <f t="shared" si="79"/>
        <v>0</v>
      </c>
      <c r="Z253" s="80">
        <f t="shared" si="79"/>
        <v>0</v>
      </c>
      <c r="AA253" s="81"/>
      <c r="AB253" s="79">
        <f t="shared" si="79"/>
        <v>0</v>
      </c>
      <c r="AC253" s="80">
        <f t="shared" si="79"/>
        <v>0</v>
      </c>
      <c r="AD253" s="80">
        <f t="shared" si="79"/>
        <v>0</v>
      </c>
      <c r="AE253" s="81">
        <f t="shared" si="79"/>
        <v>1</v>
      </c>
      <c r="AF253" s="184">
        <f t="shared" si="79"/>
        <v>0</v>
      </c>
      <c r="AG253" s="185">
        <f t="shared" si="79"/>
        <v>0</v>
      </c>
      <c r="AH253" s="185">
        <f t="shared" si="79"/>
        <v>0</v>
      </c>
      <c r="AI253" s="186">
        <f t="shared" si="79"/>
        <v>0</v>
      </c>
      <c r="AJ253" s="79">
        <f t="shared" si="79"/>
        <v>0</v>
      </c>
      <c r="AK253" s="80">
        <f t="shared" si="79"/>
        <v>0</v>
      </c>
      <c r="AL253" s="80">
        <f t="shared" si="79"/>
        <v>0</v>
      </c>
      <c r="AM253" s="81">
        <f t="shared" si="79"/>
        <v>0</v>
      </c>
      <c r="AN253" s="79">
        <f t="shared" si="79"/>
        <v>0</v>
      </c>
      <c r="AO253" s="80">
        <f t="shared" si="79"/>
        <v>0</v>
      </c>
      <c r="AP253" s="80">
        <f t="shared" si="79"/>
        <v>0</v>
      </c>
      <c r="AQ253" s="81">
        <f t="shared" si="79"/>
        <v>1</v>
      </c>
      <c r="AR253" s="79">
        <f t="shared" si="79"/>
        <v>0</v>
      </c>
      <c r="AS253" s="80">
        <f t="shared" si="79"/>
        <v>0</v>
      </c>
      <c r="AT253" s="80">
        <f t="shared" si="79"/>
        <v>0</v>
      </c>
      <c r="AU253" s="81">
        <f t="shared" si="79"/>
        <v>0</v>
      </c>
      <c r="AV253" s="184">
        <f t="shared" si="79"/>
        <v>0</v>
      </c>
      <c r="AW253" s="185">
        <f t="shared" si="79"/>
        <v>0</v>
      </c>
      <c r="AX253" s="185">
        <f t="shared" si="79"/>
        <v>0</v>
      </c>
      <c r="AY253" s="186">
        <f t="shared" si="79"/>
        <v>0</v>
      </c>
      <c r="AZ253" s="79">
        <f t="shared" si="79"/>
        <v>0</v>
      </c>
      <c r="BA253" s="80">
        <f t="shared" si="79"/>
        <v>0</v>
      </c>
      <c r="BB253" s="80">
        <f t="shared" si="79"/>
        <v>0</v>
      </c>
      <c r="BC253" s="80">
        <f t="shared" si="79"/>
        <v>0</v>
      </c>
      <c r="BD253" s="81">
        <f t="shared" si="79"/>
        <v>1</v>
      </c>
      <c r="BE253" s="79">
        <f t="shared" si="79"/>
        <v>0</v>
      </c>
      <c r="BF253" s="80">
        <f t="shared" si="79"/>
        <v>0</v>
      </c>
      <c r="BG253" s="80">
        <f t="shared" si="79"/>
        <v>0</v>
      </c>
      <c r="BH253" s="81">
        <f t="shared" si="79"/>
        <v>0</v>
      </c>
      <c r="BI253" s="79">
        <f t="shared" si="79"/>
        <v>0</v>
      </c>
      <c r="BJ253" s="80">
        <f t="shared" si="79"/>
        <v>0</v>
      </c>
      <c r="BK253" s="80">
        <f t="shared" si="79"/>
        <v>1</v>
      </c>
      <c r="BL253" s="81">
        <f t="shared" si="79"/>
        <v>0</v>
      </c>
      <c r="BM253" s="346" t="e">
        <f>+SUM(BM256,BM258)/SUM(BM255,BM257)</f>
        <v>#DIV/0!</v>
      </c>
      <c r="BN253" s="346" t="e">
        <f>+SUM(BN256,BN258)/SUM(BN255,BN257)</f>
        <v>#DIV/0!</v>
      </c>
      <c r="BO253" s="346" t="e">
        <f>+SUM(BO256,BO258)/SUM(BO255,BO257)</f>
        <v>#DIV/0!</v>
      </c>
      <c r="BP253" s="346" t="e">
        <f>+SUM(BP256,BP258)/SUM(BP255,BP257)</f>
        <v>#DIV/0!</v>
      </c>
      <c r="BQ253" s="346" t="e">
        <f>+SUM(BQ256,BQ258)/SUM(BQ255,BQ257)</f>
        <v>#DIV/0!</v>
      </c>
      <c r="BR253" s="325" t="e">
        <f>+SUM(BM254)/(BM253)</f>
        <v>#DIV/0!</v>
      </c>
      <c r="BS253" s="325" t="e">
        <f>+SUM(BN254)/(BN253)</f>
        <v>#DIV/0!</v>
      </c>
      <c r="BT253" s="325" t="e">
        <f>+SUM(BO254)/(BO253)</f>
        <v>#DIV/0!</v>
      </c>
      <c r="BU253" s="325" t="e">
        <f>+SUM(BP254)/(BP253)</f>
        <v>#DIV/0!</v>
      </c>
      <c r="BV253" s="325" t="e">
        <f>+SUM(BQ254)/(BQ253)</f>
        <v>#DIV/0!</v>
      </c>
      <c r="BW253" s="56"/>
    </row>
    <row r="254" spans="1:75" s="73" customFormat="1" ht="18.75" customHeight="1" thickBot="1" x14ac:dyDescent="0.3">
      <c r="A254" s="437"/>
      <c r="B254" s="436"/>
      <c r="C254" s="455" t="s">
        <v>101</v>
      </c>
      <c r="D254" s="475"/>
      <c r="E254" s="476"/>
      <c r="F254" s="423"/>
      <c r="G254" s="298" t="s">
        <v>35</v>
      </c>
      <c r="H254" s="331"/>
      <c r="I254" s="331"/>
      <c r="J254" s="331"/>
      <c r="K254" s="331"/>
      <c r="L254" s="331"/>
      <c r="M254" s="327"/>
      <c r="N254" s="369"/>
      <c r="O254" s="82">
        <f>COUNTIF(O255:O258,"E")</f>
        <v>0</v>
      </c>
      <c r="P254" s="83">
        <f t="shared" ref="P254:BL254" si="80">COUNTIF(P255:P258,"E")</f>
        <v>0</v>
      </c>
      <c r="Q254" s="83">
        <f t="shared" si="80"/>
        <v>0</v>
      </c>
      <c r="R254" s="84">
        <f t="shared" si="80"/>
        <v>0</v>
      </c>
      <c r="S254" s="82">
        <f t="shared" si="80"/>
        <v>0</v>
      </c>
      <c r="T254" s="83">
        <f t="shared" si="80"/>
        <v>0</v>
      </c>
      <c r="U254" s="83">
        <f t="shared" si="80"/>
        <v>0</v>
      </c>
      <c r="V254" s="84">
        <f t="shared" si="80"/>
        <v>0</v>
      </c>
      <c r="W254" s="82">
        <f t="shared" si="80"/>
        <v>0</v>
      </c>
      <c r="X254" s="83">
        <f t="shared" si="80"/>
        <v>0</v>
      </c>
      <c r="Y254" s="83">
        <f t="shared" si="80"/>
        <v>0</v>
      </c>
      <c r="Z254" s="83">
        <f t="shared" si="80"/>
        <v>0</v>
      </c>
      <c r="AA254" s="84"/>
      <c r="AB254" s="82">
        <f t="shared" si="80"/>
        <v>0</v>
      </c>
      <c r="AC254" s="83">
        <f t="shared" si="80"/>
        <v>0</v>
      </c>
      <c r="AD254" s="83">
        <f t="shared" si="80"/>
        <v>0</v>
      </c>
      <c r="AE254" s="84">
        <f t="shared" si="80"/>
        <v>0</v>
      </c>
      <c r="AF254" s="82">
        <f t="shared" si="80"/>
        <v>0</v>
      </c>
      <c r="AG254" s="83">
        <f t="shared" si="80"/>
        <v>0</v>
      </c>
      <c r="AH254" s="83">
        <f t="shared" si="80"/>
        <v>0</v>
      </c>
      <c r="AI254" s="84">
        <f t="shared" si="80"/>
        <v>0</v>
      </c>
      <c r="AJ254" s="82">
        <f t="shared" si="80"/>
        <v>0</v>
      </c>
      <c r="AK254" s="83">
        <f t="shared" si="80"/>
        <v>0</v>
      </c>
      <c r="AL254" s="83">
        <f t="shared" si="80"/>
        <v>0</v>
      </c>
      <c r="AM254" s="84">
        <f t="shared" si="80"/>
        <v>0</v>
      </c>
      <c r="AN254" s="82">
        <f t="shared" si="80"/>
        <v>0</v>
      </c>
      <c r="AO254" s="83">
        <f t="shared" si="80"/>
        <v>0</v>
      </c>
      <c r="AP254" s="83">
        <f t="shared" si="80"/>
        <v>0</v>
      </c>
      <c r="AQ254" s="84">
        <f t="shared" si="80"/>
        <v>0</v>
      </c>
      <c r="AR254" s="82">
        <f t="shared" si="80"/>
        <v>0</v>
      </c>
      <c r="AS254" s="83">
        <f t="shared" si="80"/>
        <v>0</v>
      </c>
      <c r="AT254" s="83">
        <f t="shared" si="80"/>
        <v>0</v>
      </c>
      <c r="AU254" s="84">
        <f t="shared" si="80"/>
        <v>0</v>
      </c>
      <c r="AV254" s="82">
        <f t="shared" si="80"/>
        <v>0</v>
      </c>
      <c r="AW254" s="83">
        <f t="shared" si="80"/>
        <v>0</v>
      </c>
      <c r="AX254" s="83">
        <f t="shared" si="80"/>
        <v>0</v>
      </c>
      <c r="AY254" s="84">
        <f t="shared" si="80"/>
        <v>0</v>
      </c>
      <c r="AZ254" s="82">
        <f t="shared" si="80"/>
        <v>0</v>
      </c>
      <c r="BA254" s="83">
        <f t="shared" si="80"/>
        <v>0</v>
      </c>
      <c r="BB254" s="83">
        <f t="shared" si="80"/>
        <v>0</v>
      </c>
      <c r="BC254" s="83">
        <f t="shared" si="80"/>
        <v>0</v>
      </c>
      <c r="BD254" s="84">
        <f t="shared" si="80"/>
        <v>0</v>
      </c>
      <c r="BE254" s="82">
        <f t="shared" si="80"/>
        <v>0</v>
      </c>
      <c r="BF254" s="83">
        <f t="shared" si="80"/>
        <v>0</v>
      </c>
      <c r="BG254" s="83">
        <f t="shared" si="80"/>
        <v>0</v>
      </c>
      <c r="BH254" s="84">
        <f t="shared" si="80"/>
        <v>0</v>
      </c>
      <c r="BI254" s="82">
        <f t="shared" si="80"/>
        <v>0</v>
      </c>
      <c r="BJ254" s="83">
        <f t="shared" si="80"/>
        <v>0</v>
      </c>
      <c r="BK254" s="83">
        <f t="shared" si="80"/>
        <v>0</v>
      </c>
      <c r="BL254" s="84">
        <f t="shared" si="80"/>
        <v>0</v>
      </c>
      <c r="BM254" s="347"/>
      <c r="BN254" s="347"/>
      <c r="BO254" s="347"/>
      <c r="BP254" s="347"/>
      <c r="BQ254" s="347"/>
      <c r="BR254" s="325"/>
      <c r="BS254" s="325"/>
      <c r="BT254" s="325"/>
      <c r="BU254" s="325"/>
      <c r="BV254" s="325"/>
      <c r="BW254" s="56"/>
    </row>
    <row r="255" spans="1:75" s="73" customFormat="1" ht="15.75" hidden="1" customHeight="1" outlineLevel="1" x14ac:dyDescent="0.25">
      <c r="A255" s="431">
        <v>95</v>
      </c>
      <c r="B255" s="435"/>
      <c r="C255" s="477"/>
      <c r="D255" s="416" t="s">
        <v>134</v>
      </c>
      <c r="E255" s="354"/>
      <c r="F255" s="423" t="s">
        <v>116</v>
      </c>
      <c r="G255" s="280" t="s">
        <v>34</v>
      </c>
      <c r="H255" s="363" t="s">
        <v>78</v>
      </c>
      <c r="I255" s="331"/>
      <c r="J255" s="331"/>
      <c r="K255" s="331"/>
      <c r="L255" s="331" t="s">
        <v>78</v>
      </c>
      <c r="M255" s="326" t="s">
        <v>79</v>
      </c>
      <c r="N255" s="368" t="s">
        <v>156</v>
      </c>
      <c r="O255" s="85"/>
      <c r="P255" s="298"/>
      <c r="Q255" s="298"/>
      <c r="R255" s="87"/>
      <c r="S255" s="85"/>
      <c r="T255" s="309"/>
      <c r="U255" s="309"/>
      <c r="V255" s="127" t="s">
        <v>34</v>
      </c>
      <c r="W255" s="125"/>
      <c r="X255" s="309"/>
      <c r="Y255" s="309"/>
      <c r="Z255" s="309"/>
      <c r="AA255" s="127"/>
      <c r="AB255" s="125"/>
      <c r="AC255" s="309"/>
      <c r="AD255" s="187"/>
      <c r="AE255" s="127"/>
      <c r="AF255" s="125"/>
      <c r="AG255" s="309"/>
      <c r="AH255" s="309"/>
      <c r="AI255" s="127"/>
      <c r="AJ255" s="125"/>
      <c r="AK255" s="309"/>
      <c r="AL255" s="309"/>
      <c r="AM255" s="127"/>
      <c r="AN255" s="125"/>
      <c r="AO255" s="309"/>
      <c r="AP255" s="309"/>
      <c r="AQ255" s="127"/>
      <c r="AR255" s="125"/>
      <c r="AS255" s="309"/>
      <c r="AT255" s="309"/>
      <c r="AU255" s="127"/>
      <c r="AV255" s="125"/>
      <c r="AW255" s="309"/>
      <c r="AX255" s="309"/>
      <c r="AY255" s="127"/>
      <c r="AZ255" s="85"/>
      <c r="BA255" s="309"/>
      <c r="BB255" s="309"/>
      <c r="BC255" s="128"/>
      <c r="BD255" s="127"/>
      <c r="BE255" s="125"/>
      <c r="BF255" s="309"/>
      <c r="BG255" s="309"/>
      <c r="BH255" s="127"/>
      <c r="BI255" s="125"/>
      <c r="BJ255" s="309"/>
      <c r="BK255" s="309"/>
      <c r="BL255" s="127"/>
      <c r="BM255" s="106">
        <f>COUNTIF(O255:AA255,"E")</f>
        <v>0</v>
      </c>
      <c r="BN255" s="107">
        <f>COUNTIF(AB255:AM255,"E")</f>
        <v>0</v>
      </c>
      <c r="BO255" s="107">
        <f>COUNTIF(AN255:AY255,"E")</f>
        <v>0</v>
      </c>
      <c r="BP255" s="107">
        <f>COUNTIF(AZ255:BL255,"E")</f>
        <v>0</v>
      </c>
      <c r="BQ255" s="108">
        <f>SUM(BM255:BP255)</f>
        <v>0</v>
      </c>
      <c r="BR255" s="325" t="e">
        <f>+SUM(BM256)/(BM255)</f>
        <v>#DIV/0!</v>
      </c>
      <c r="BS255" s="325" t="e">
        <f>+SUM(BN256)/(BN255)</f>
        <v>#DIV/0!</v>
      </c>
      <c r="BT255" s="325" t="e">
        <f>+SUM(BO256)/(BO255)</f>
        <v>#DIV/0!</v>
      </c>
      <c r="BU255" s="325" t="e">
        <f>+SUM(BP256)/(BP255)</f>
        <v>#DIV/0!</v>
      </c>
      <c r="BV255" s="325" t="e">
        <f>+SUM(BQ256)/(BQ255)</f>
        <v>#DIV/0!</v>
      </c>
      <c r="BW255" s="56"/>
    </row>
    <row r="256" spans="1:75" s="73" customFormat="1" ht="15.75" hidden="1" customHeight="1" outlineLevel="1" x14ac:dyDescent="0.25">
      <c r="A256" s="437"/>
      <c r="B256" s="438"/>
      <c r="C256" s="477"/>
      <c r="D256" s="417"/>
      <c r="E256" s="356"/>
      <c r="F256" s="423"/>
      <c r="G256" s="280" t="s">
        <v>35</v>
      </c>
      <c r="H256" s="364"/>
      <c r="I256" s="345"/>
      <c r="J256" s="345"/>
      <c r="K256" s="345"/>
      <c r="L256" s="345"/>
      <c r="M256" s="327"/>
      <c r="N256" s="369"/>
      <c r="O256" s="85"/>
      <c r="P256" s="298"/>
      <c r="Q256" s="298"/>
      <c r="R256" s="87"/>
      <c r="S256" s="85"/>
      <c r="T256" s="309"/>
      <c r="U256" s="309"/>
      <c r="V256" s="127"/>
      <c r="W256" s="85"/>
      <c r="X256" s="309"/>
      <c r="Y256" s="309"/>
      <c r="Z256" s="309"/>
      <c r="AA256" s="127"/>
      <c r="AB256" s="125"/>
      <c r="AC256" s="309"/>
      <c r="AD256" s="309"/>
      <c r="AE256" s="127"/>
      <c r="AF256" s="125"/>
      <c r="AG256" s="309"/>
      <c r="AH256" s="309"/>
      <c r="AI256" s="127"/>
      <c r="AJ256" s="125"/>
      <c r="AK256" s="309"/>
      <c r="AL256" s="309"/>
      <c r="AM256" s="127"/>
      <c r="AN256" s="125"/>
      <c r="AO256" s="309"/>
      <c r="AP256" s="309"/>
      <c r="AQ256" s="127"/>
      <c r="AR256" s="125"/>
      <c r="AS256" s="309"/>
      <c r="AT256" s="309"/>
      <c r="AU256" s="127"/>
      <c r="AV256" s="125"/>
      <c r="AW256" s="309"/>
      <c r="AX256" s="309"/>
      <c r="AY256" s="127"/>
      <c r="AZ256" s="125"/>
      <c r="BA256" s="309"/>
      <c r="BB256" s="309"/>
      <c r="BC256" s="128"/>
      <c r="BD256" s="127"/>
      <c r="BE256" s="125"/>
      <c r="BF256" s="309"/>
      <c r="BG256" s="309"/>
      <c r="BH256" s="127"/>
      <c r="BI256" s="125"/>
      <c r="BJ256" s="309"/>
      <c r="BK256" s="309"/>
      <c r="BL256" s="127"/>
      <c r="BM256" s="92">
        <f>COUNTIF(O256:AA256,"P")</f>
        <v>0</v>
      </c>
      <c r="BN256" s="93">
        <f>COUNTIF(AB256:AM256,"P")</f>
        <v>0</v>
      </c>
      <c r="BO256" s="93">
        <f>COUNTIF(AN256:AY256,"P")</f>
        <v>0</v>
      </c>
      <c r="BP256" s="93">
        <f>COUNTIF(AZ256:BL256,"P")</f>
        <v>0</v>
      </c>
      <c r="BQ256" s="93">
        <f>SUM(BM256:BP256)</f>
        <v>0</v>
      </c>
      <c r="BR256" s="325"/>
      <c r="BS256" s="325"/>
      <c r="BT256" s="325"/>
      <c r="BU256" s="325"/>
      <c r="BV256" s="325"/>
      <c r="BW256" s="56"/>
    </row>
    <row r="257" spans="1:75" s="73" customFormat="1" ht="15.75" hidden="1" customHeight="1" outlineLevel="1" x14ac:dyDescent="0.25">
      <c r="A257" s="431">
        <v>96</v>
      </c>
      <c r="B257" s="438"/>
      <c r="C257" s="477"/>
      <c r="D257" s="416" t="s">
        <v>235</v>
      </c>
      <c r="E257" s="354"/>
      <c r="F257" s="423" t="s">
        <v>135</v>
      </c>
      <c r="G257" s="298" t="s">
        <v>34</v>
      </c>
      <c r="H257" s="357"/>
      <c r="I257" s="357"/>
      <c r="J257" s="357"/>
      <c r="K257" s="357"/>
      <c r="L257" s="357"/>
      <c r="M257" s="326" t="s">
        <v>82</v>
      </c>
      <c r="N257" s="368" t="s">
        <v>154</v>
      </c>
      <c r="O257" s="85"/>
      <c r="P257" s="298"/>
      <c r="Q257" s="298"/>
      <c r="R257" s="87" t="s">
        <v>34</v>
      </c>
      <c r="S257" s="85"/>
      <c r="T257" s="309"/>
      <c r="U257" s="309"/>
      <c r="V257" s="127" t="s">
        <v>34</v>
      </c>
      <c r="W257" s="85"/>
      <c r="X257" s="309"/>
      <c r="Y257" s="309"/>
      <c r="Z257" s="309"/>
      <c r="AA257" s="127"/>
      <c r="AB257" s="125"/>
      <c r="AC257" s="309"/>
      <c r="AD257" s="309"/>
      <c r="AE257" s="127" t="s">
        <v>34</v>
      </c>
      <c r="AF257" s="125"/>
      <c r="AG257" s="309"/>
      <c r="AH257" s="309"/>
      <c r="AI257" s="127"/>
      <c r="AJ257" s="125"/>
      <c r="AK257" s="309"/>
      <c r="AL257" s="309"/>
      <c r="AM257" s="127"/>
      <c r="AN257" s="125"/>
      <c r="AO257" s="309"/>
      <c r="AP257" s="309"/>
      <c r="AQ257" s="127" t="s">
        <v>34</v>
      </c>
      <c r="AR257" s="125"/>
      <c r="AS257" s="309"/>
      <c r="AT257" s="309"/>
      <c r="AU257" s="127"/>
      <c r="AV257" s="125"/>
      <c r="AW257" s="309"/>
      <c r="AX257" s="309"/>
      <c r="AY257" s="127"/>
      <c r="AZ257" s="125"/>
      <c r="BA257" s="309"/>
      <c r="BB257" s="309"/>
      <c r="BC257" s="128"/>
      <c r="BD257" s="127" t="s">
        <v>34</v>
      </c>
      <c r="BE257" s="125"/>
      <c r="BF257" s="309"/>
      <c r="BG257" s="309"/>
      <c r="BH257" s="127"/>
      <c r="BI257" s="125"/>
      <c r="BJ257" s="309"/>
      <c r="BK257" s="309" t="s">
        <v>34</v>
      </c>
      <c r="BL257" s="127"/>
      <c r="BM257" s="106">
        <f>COUNTIF(O257:AA257,"E")</f>
        <v>0</v>
      </c>
      <c r="BN257" s="107">
        <f>COUNTIF(AB257:AM257,"E")</f>
        <v>0</v>
      </c>
      <c r="BO257" s="107">
        <f>COUNTIF(AN257:AY257,"E")</f>
        <v>0</v>
      </c>
      <c r="BP257" s="107">
        <f>COUNTIF(AZ257:BL257,"E")</f>
        <v>0</v>
      </c>
      <c r="BQ257" s="108">
        <f>SUM(BM257:BP257)</f>
        <v>0</v>
      </c>
      <c r="BR257" s="325" t="e">
        <f>+SUM(BM258)/(BM257)</f>
        <v>#DIV/0!</v>
      </c>
      <c r="BS257" s="325" t="e">
        <f>+SUM(BN258)/(BN257)</f>
        <v>#DIV/0!</v>
      </c>
      <c r="BT257" s="325" t="e">
        <f>+SUM(BO258)/(BO257)</f>
        <v>#DIV/0!</v>
      </c>
      <c r="BU257" s="325" t="e">
        <f>+SUM(BP258)/(BP257)</f>
        <v>#DIV/0!</v>
      </c>
      <c r="BV257" s="325" t="e">
        <f>+SUM(BQ258)/(BQ257)</f>
        <v>#DIV/0!</v>
      </c>
      <c r="BW257" s="56"/>
    </row>
    <row r="258" spans="1:75" s="73" customFormat="1" ht="15.75" hidden="1" customHeight="1" outlineLevel="1" thickBot="1" x14ac:dyDescent="0.3">
      <c r="A258" s="437"/>
      <c r="B258" s="436"/>
      <c r="C258" s="477"/>
      <c r="D258" s="417"/>
      <c r="E258" s="356"/>
      <c r="F258" s="423"/>
      <c r="G258" s="298" t="s">
        <v>35</v>
      </c>
      <c r="H258" s="357"/>
      <c r="I258" s="357"/>
      <c r="J258" s="357"/>
      <c r="K258" s="357"/>
      <c r="L258" s="357"/>
      <c r="M258" s="327"/>
      <c r="N258" s="369"/>
      <c r="O258" s="85"/>
      <c r="P258" s="298"/>
      <c r="Q258" s="298"/>
      <c r="R258" s="87"/>
      <c r="S258" s="85"/>
      <c r="T258" s="309"/>
      <c r="U258" s="309"/>
      <c r="V258" s="127"/>
      <c r="W258" s="85"/>
      <c r="X258" s="309"/>
      <c r="Y258" s="309"/>
      <c r="Z258" s="309"/>
      <c r="AA258" s="127"/>
      <c r="AB258" s="125"/>
      <c r="AC258" s="309"/>
      <c r="AD258" s="309"/>
      <c r="AE258" s="127"/>
      <c r="AF258" s="125"/>
      <c r="AG258" s="309"/>
      <c r="AH258" s="309"/>
      <c r="AI258" s="127"/>
      <c r="AJ258" s="125"/>
      <c r="AK258" s="309"/>
      <c r="AL258" s="309"/>
      <c r="AM258" s="127"/>
      <c r="AN258" s="125"/>
      <c r="AO258" s="309"/>
      <c r="AP258" s="309"/>
      <c r="AQ258" s="127"/>
      <c r="AR258" s="125"/>
      <c r="AS258" s="309"/>
      <c r="AT258" s="309"/>
      <c r="AU258" s="127"/>
      <c r="AV258" s="125"/>
      <c r="AW258" s="309"/>
      <c r="AX258" s="309"/>
      <c r="AY258" s="127"/>
      <c r="AZ258" s="125"/>
      <c r="BA258" s="309"/>
      <c r="BB258" s="309"/>
      <c r="BC258" s="128"/>
      <c r="BD258" s="127"/>
      <c r="BE258" s="125"/>
      <c r="BF258" s="309"/>
      <c r="BG258" s="309"/>
      <c r="BH258" s="127"/>
      <c r="BI258" s="125"/>
      <c r="BJ258" s="309"/>
      <c r="BK258" s="309"/>
      <c r="BL258" s="127"/>
      <c r="BM258" s="92">
        <f>COUNTIF(O258:AA258,"P")</f>
        <v>0</v>
      </c>
      <c r="BN258" s="93">
        <f>COUNTIF(AB258:AM258,"P")</f>
        <v>0</v>
      </c>
      <c r="BO258" s="93">
        <f>COUNTIF(AN258:AY258,"P")</f>
        <v>0</v>
      </c>
      <c r="BP258" s="93">
        <f>COUNTIF(AZ258:BL258,"P")</f>
        <v>0</v>
      </c>
      <c r="BQ258" s="93">
        <f>SUM(BM258:BP258)</f>
        <v>0</v>
      </c>
      <c r="BR258" s="325"/>
      <c r="BS258" s="325"/>
      <c r="BT258" s="325"/>
      <c r="BU258" s="325"/>
      <c r="BV258" s="325"/>
      <c r="BW258" s="56"/>
    </row>
    <row r="259" spans="1:75" s="73" customFormat="1" ht="18.75" customHeight="1" collapsed="1" thickBot="1" x14ac:dyDescent="0.3">
      <c r="A259" s="431"/>
      <c r="B259" s="387">
        <v>0.95</v>
      </c>
      <c r="C259" s="483"/>
      <c r="D259" s="506" t="s">
        <v>44</v>
      </c>
      <c r="E259" s="507"/>
      <c r="F259" s="494" t="s">
        <v>176</v>
      </c>
      <c r="G259" s="280" t="s">
        <v>34</v>
      </c>
      <c r="H259" s="357" t="s">
        <v>81</v>
      </c>
      <c r="I259" s="357" t="s">
        <v>81</v>
      </c>
      <c r="J259" s="357" t="s">
        <v>81</v>
      </c>
      <c r="K259" s="357" t="s">
        <v>81</v>
      </c>
      <c r="L259" s="357" t="s">
        <v>81</v>
      </c>
      <c r="M259" s="326" t="s">
        <v>80</v>
      </c>
      <c r="N259" s="328" t="s">
        <v>156</v>
      </c>
      <c r="O259" s="67">
        <f t="shared" ref="O259:Z259" si="81">+(O261+O271+O283+O301+O311+O325+O343+O349+O361)</f>
        <v>2</v>
      </c>
      <c r="P259" s="68">
        <f t="shared" si="81"/>
        <v>1</v>
      </c>
      <c r="Q259" s="68">
        <f t="shared" si="81"/>
        <v>6</v>
      </c>
      <c r="R259" s="69">
        <f t="shared" si="81"/>
        <v>6</v>
      </c>
      <c r="S259" s="67">
        <f t="shared" si="81"/>
        <v>9</v>
      </c>
      <c r="T259" s="68">
        <f t="shared" si="81"/>
        <v>4</v>
      </c>
      <c r="U259" s="68">
        <f t="shared" si="81"/>
        <v>6</v>
      </c>
      <c r="V259" s="69">
        <f t="shared" si="81"/>
        <v>10</v>
      </c>
      <c r="W259" s="67">
        <f t="shared" si="81"/>
        <v>9</v>
      </c>
      <c r="X259" s="68">
        <f t="shared" si="81"/>
        <v>3</v>
      </c>
      <c r="Y259" s="68">
        <f t="shared" si="81"/>
        <v>7</v>
      </c>
      <c r="Z259" s="68">
        <f t="shared" si="81"/>
        <v>12</v>
      </c>
      <c r="AA259" s="69"/>
      <c r="AB259" s="67">
        <f t="shared" ref="AB259:BC259" si="82">+(AB261+AB271+AB283+AB301+AB311+AB325+AB343+AB349+AB361)</f>
        <v>9</v>
      </c>
      <c r="AC259" s="68">
        <f t="shared" si="82"/>
        <v>2</v>
      </c>
      <c r="AD259" s="68">
        <f t="shared" si="82"/>
        <v>4</v>
      </c>
      <c r="AE259" s="69">
        <f t="shared" si="82"/>
        <v>12</v>
      </c>
      <c r="AF259" s="67">
        <f t="shared" si="82"/>
        <v>7</v>
      </c>
      <c r="AG259" s="68">
        <f t="shared" si="82"/>
        <v>2</v>
      </c>
      <c r="AH259" s="68">
        <f t="shared" si="82"/>
        <v>3</v>
      </c>
      <c r="AI259" s="69">
        <f t="shared" si="82"/>
        <v>8</v>
      </c>
      <c r="AJ259" s="67">
        <f t="shared" si="82"/>
        <v>8</v>
      </c>
      <c r="AK259" s="68">
        <f t="shared" si="82"/>
        <v>4</v>
      </c>
      <c r="AL259" s="68">
        <f t="shared" si="82"/>
        <v>3</v>
      </c>
      <c r="AM259" s="69">
        <f t="shared" si="82"/>
        <v>16</v>
      </c>
      <c r="AN259" s="67">
        <f t="shared" si="82"/>
        <v>10</v>
      </c>
      <c r="AO259" s="68">
        <f t="shared" si="82"/>
        <v>7</v>
      </c>
      <c r="AP259" s="68">
        <f t="shared" si="82"/>
        <v>8</v>
      </c>
      <c r="AQ259" s="69">
        <f t="shared" si="82"/>
        <v>8</v>
      </c>
      <c r="AR259" s="67">
        <f t="shared" si="82"/>
        <v>7</v>
      </c>
      <c r="AS259" s="68">
        <f t="shared" si="82"/>
        <v>4</v>
      </c>
      <c r="AT259" s="68">
        <f t="shared" si="82"/>
        <v>4</v>
      </c>
      <c r="AU259" s="69">
        <f t="shared" si="82"/>
        <v>7</v>
      </c>
      <c r="AV259" s="67">
        <f t="shared" si="82"/>
        <v>6</v>
      </c>
      <c r="AW259" s="68">
        <f t="shared" si="82"/>
        <v>2</v>
      </c>
      <c r="AX259" s="68">
        <f t="shared" si="82"/>
        <v>4</v>
      </c>
      <c r="AY259" s="69">
        <f t="shared" si="82"/>
        <v>17</v>
      </c>
      <c r="AZ259" s="67">
        <f t="shared" si="82"/>
        <v>8</v>
      </c>
      <c r="BA259" s="68">
        <f t="shared" si="82"/>
        <v>2</v>
      </c>
      <c r="BB259" s="68">
        <f t="shared" si="82"/>
        <v>4</v>
      </c>
      <c r="BC259" s="68">
        <f t="shared" si="82"/>
        <v>1</v>
      </c>
      <c r="BD259" s="69">
        <f t="shared" ref="BD259:BL259" si="83">+(BD261+BD271+BD283+BD301+BD311+BD325+BD343+BD349+BD361)</f>
        <v>8</v>
      </c>
      <c r="BE259" s="67">
        <f t="shared" si="83"/>
        <v>7</v>
      </c>
      <c r="BF259" s="68">
        <f t="shared" si="83"/>
        <v>2</v>
      </c>
      <c r="BG259" s="68">
        <f t="shared" si="83"/>
        <v>6</v>
      </c>
      <c r="BH259" s="69">
        <f t="shared" si="83"/>
        <v>8</v>
      </c>
      <c r="BI259" s="67">
        <f t="shared" si="83"/>
        <v>10</v>
      </c>
      <c r="BJ259" s="68">
        <f t="shared" si="83"/>
        <v>14</v>
      </c>
      <c r="BK259" s="68">
        <f t="shared" si="83"/>
        <v>4</v>
      </c>
      <c r="BL259" s="69">
        <f t="shared" si="83"/>
        <v>3</v>
      </c>
      <c r="BM259" s="70">
        <f>+SUM(O259:AA259)</f>
        <v>75</v>
      </c>
      <c r="BN259" s="70">
        <f>+SUM(AB259:AM259)</f>
        <v>78</v>
      </c>
      <c r="BO259" s="70">
        <f>+SUM(AN259:AY259)</f>
        <v>84</v>
      </c>
      <c r="BP259" s="70">
        <f>+SUM(AZ259:BL259)</f>
        <v>77</v>
      </c>
      <c r="BQ259" s="71">
        <f>+BM259+BN259+BO259+BP259</f>
        <v>314</v>
      </c>
      <c r="BR259" s="379">
        <f>+SUM(BM260)/(BM259)</f>
        <v>0</v>
      </c>
      <c r="BS259" s="379">
        <f>+SUM(BN260)/(BN259)</f>
        <v>0</v>
      </c>
      <c r="BT259" s="379">
        <f>+SUM(BO260)/(BO259)</f>
        <v>0</v>
      </c>
      <c r="BU259" s="379">
        <f>+SUM(BP260)/(BP259)</f>
        <v>0</v>
      </c>
      <c r="BV259" s="379">
        <f>+SUM(BQ260)/(BQ259)</f>
        <v>0</v>
      </c>
      <c r="BW259" s="56"/>
    </row>
    <row r="260" spans="1:75" s="73" customFormat="1" ht="28.5" customHeight="1" thickBot="1" x14ac:dyDescent="0.3">
      <c r="A260" s="437"/>
      <c r="B260" s="386"/>
      <c r="C260" s="484"/>
      <c r="D260" s="509"/>
      <c r="E260" s="510"/>
      <c r="F260" s="494"/>
      <c r="G260" s="280" t="s">
        <v>35</v>
      </c>
      <c r="H260" s="357"/>
      <c r="I260" s="357"/>
      <c r="J260" s="357"/>
      <c r="K260" s="357"/>
      <c r="L260" s="357"/>
      <c r="M260" s="327"/>
      <c r="N260" s="328"/>
      <c r="O260" s="188">
        <f t="shared" ref="O260:Z260" si="84">+(O262+O272+O284+O302+O312+O326+O344+O350+O362)</f>
        <v>0</v>
      </c>
      <c r="P260" s="189">
        <f t="shared" si="84"/>
        <v>0</v>
      </c>
      <c r="Q260" s="189">
        <f t="shared" si="84"/>
        <v>0</v>
      </c>
      <c r="R260" s="190">
        <f t="shared" si="84"/>
        <v>0</v>
      </c>
      <c r="S260" s="188">
        <f t="shared" si="84"/>
        <v>0</v>
      </c>
      <c r="T260" s="189">
        <f t="shared" si="84"/>
        <v>0</v>
      </c>
      <c r="U260" s="189">
        <f t="shared" si="84"/>
        <v>0</v>
      </c>
      <c r="V260" s="190">
        <f t="shared" si="84"/>
        <v>0</v>
      </c>
      <c r="W260" s="188">
        <f t="shared" si="84"/>
        <v>0</v>
      </c>
      <c r="X260" s="189">
        <f t="shared" si="84"/>
        <v>0</v>
      </c>
      <c r="Y260" s="189">
        <f t="shared" si="84"/>
        <v>0</v>
      </c>
      <c r="Z260" s="189">
        <f t="shared" si="84"/>
        <v>0</v>
      </c>
      <c r="AA260" s="190"/>
      <c r="AB260" s="188">
        <f t="shared" ref="AB260:BA260" si="85">+(AB262+AB272+AB284+AB302+AB312+AB326+AB344+AB350+AB362)</f>
        <v>0</v>
      </c>
      <c r="AC260" s="189">
        <f t="shared" si="85"/>
        <v>0</v>
      </c>
      <c r="AD260" s="189">
        <f t="shared" si="85"/>
        <v>0</v>
      </c>
      <c r="AE260" s="190">
        <f t="shared" si="85"/>
        <v>0</v>
      </c>
      <c r="AF260" s="188">
        <f t="shared" si="85"/>
        <v>0</v>
      </c>
      <c r="AG260" s="189">
        <f t="shared" si="85"/>
        <v>0</v>
      </c>
      <c r="AH260" s="189">
        <f t="shared" si="85"/>
        <v>0</v>
      </c>
      <c r="AI260" s="190">
        <f t="shared" si="85"/>
        <v>0</v>
      </c>
      <c r="AJ260" s="188">
        <f t="shared" si="85"/>
        <v>0</v>
      </c>
      <c r="AK260" s="189">
        <f t="shared" si="85"/>
        <v>0</v>
      </c>
      <c r="AL260" s="189">
        <f t="shared" si="85"/>
        <v>0</v>
      </c>
      <c r="AM260" s="190">
        <f t="shared" si="85"/>
        <v>0</v>
      </c>
      <c r="AN260" s="188">
        <f t="shared" si="85"/>
        <v>0</v>
      </c>
      <c r="AO260" s="189">
        <f t="shared" si="85"/>
        <v>0</v>
      </c>
      <c r="AP260" s="189">
        <f t="shared" si="85"/>
        <v>0</v>
      </c>
      <c r="AQ260" s="190">
        <f t="shared" si="85"/>
        <v>0</v>
      </c>
      <c r="AR260" s="188">
        <f t="shared" si="85"/>
        <v>0</v>
      </c>
      <c r="AS260" s="189">
        <f t="shared" si="85"/>
        <v>0</v>
      </c>
      <c r="AT260" s="189">
        <f t="shared" si="85"/>
        <v>0</v>
      </c>
      <c r="AU260" s="190">
        <f t="shared" si="85"/>
        <v>0</v>
      </c>
      <c r="AV260" s="188">
        <f t="shared" si="85"/>
        <v>0</v>
      </c>
      <c r="AW260" s="189">
        <f t="shared" si="85"/>
        <v>0</v>
      </c>
      <c r="AX260" s="189">
        <f t="shared" si="85"/>
        <v>0</v>
      </c>
      <c r="AY260" s="190">
        <f t="shared" si="85"/>
        <v>0</v>
      </c>
      <c r="AZ260" s="188">
        <f t="shared" si="85"/>
        <v>0</v>
      </c>
      <c r="BA260" s="189">
        <f t="shared" si="85"/>
        <v>0</v>
      </c>
      <c r="BB260" s="189">
        <f>+(BB262+BB272+BB284+BB302+BB312+BB326+BB344+BB350+BC362)</f>
        <v>0</v>
      </c>
      <c r="BC260" s="189">
        <f>+(BC262+BC272+BC284+BC302+BC312+BC326+BC344+BC350+BD362)</f>
        <v>0</v>
      </c>
      <c r="BD260" s="190">
        <f t="shared" ref="BD260:BL260" si="86">+(BD262+BD272+BD284+BD302+BD312+BD326+BD344+BD350+BD362)</f>
        <v>0</v>
      </c>
      <c r="BE260" s="188">
        <f t="shared" si="86"/>
        <v>0</v>
      </c>
      <c r="BF260" s="189">
        <f t="shared" si="86"/>
        <v>0</v>
      </c>
      <c r="BG260" s="189">
        <f t="shared" si="86"/>
        <v>0</v>
      </c>
      <c r="BH260" s="190">
        <f t="shared" si="86"/>
        <v>0</v>
      </c>
      <c r="BI260" s="188">
        <f t="shared" si="86"/>
        <v>0</v>
      </c>
      <c r="BJ260" s="189">
        <f t="shared" si="86"/>
        <v>0</v>
      </c>
      <c r="BK260" s="189">
        <f t="shared" si="86"/>
        <v>0</v>
      </c>
      <c r="BL260" s="190">
        <f t="shared" si="86"/>
        <v>0</v>
      </c>
      <c r="BM260" s="77">
        <f>+SUM(O260:AA260)</f>
        <v>0</v>
      </c>
      <c r="BN260" s="77">
        <f>+SUM(AB260:AM260)</f>
        <v>0</v>
      </c>
      <c r="BO260" s="77">
        <f>+SUM(AN260:AY260)</f>
        <v>0</v>
      </c>
      <c r="BP260" s="77">
        <f>+SUM(AZ260:BL260)</f>
        <v>0</v>
      </c>
      <c r="BQ260" s="78">
        <f>+BM260+BN260+BO260+BP260</f>
        <v>0</v>
      </c>
      <c r="BR260" s="379"/>
      <c r="BS260" s="379"/>
      <c r="BT260" s="379"/>
      <c r="BU260" s="379"/>
      <c r="BV260" s="379"/>
      <c r="BW260" s="56"/>
    </row>
    <row r="261" spans="1:75" s="73" customFormat="1" ht="21" customHeight="1" thickBot="1" x14ac:dyDescent="0.3">
      <c r="A261" s="431"/>
      <c r="B261" s="487"/>
      <c r="C261" s="429" t="s">
        <v>102</v>
      </c>
      <c r="D261" s="473" t="s">
        <v>643</v>
      </c>
      <c r="E261" s="474"/>
      <c r="F261" s="494" t="s">
        <v>176</v>
      </c>
      <c r="G261" s="280" t="s">
        <v>34</v>
      </c>
      <c r="H261" s="357" t="s">
        <v>81</v>
      </c>
      <c r="I261" s="357" t="s">
        <v>81</v>
      </c>
      <c r="J261" s="357" t="s">
        <v>81</v>
      </c>
      <c r="K261" s="357" t="s">
        <v>81</v>
      </c>
      <c r="L261" s="357" t="s">
        <v>81</v>
      </c>
      <c r="M261" s="326" t="s">
        <v>339</v>
      </c>
      <c r="N261" s="328" t="s">
        <v>156</v>
      </c>
      <c r="O261" s="79">
        <f>COUNTIF(O263:O270,"P")</f>
        <v>0</v>
      </c>
      <c r="P261" s="80">
        <f t="shared" ref="P261:BL261" si="87">COUNTIF(P263:P270,"P")</f>
        <v>0</v>
      </c>
      <c r="Q261" s="80">
        <f t="shared" si="87"/>
        <v>1</v>
      </c>
      <c r="R261" s="81">
        <f t="shared" si="87"/>
        <v>0</v>
      </c>
      <c r="S261" s="79">
        <f t="shared" si="87"/>
        <v>1</v>
      </c>
      <c r="T261" s="80">
        <f t="shared" si="87"/>
        <v>2</v>
      </c>
      <c r="U261" s="80">
        <f t="shared" si="87"/>
        <v>2</v>
      </c>
      <c r="V261" s="81">
        <f t="shared" si="87"/>
        <v>0</v>
      </c>
      <c r="W261" s="79">
        <f t="shared" si="87"/>
        <v>0</v>
      </c>
      <c r="X261" s="80">
        <f t="shared" si="87"/>
        <v>1</v>
      </c>
      <c r="Y261" s="80">
        <f t="shared" si="87"/>
        <v>1</v>
      </c>
      <c r="Z261" s="80">
        <f t="shared" si="87"/>
        <v>0</v>
      </c>
      <c r="AA261" s="81"/>
      <c r="AB261" s="79">
        <f t="shared" si="87"/>
        <v>0</v>
      </c>
      <c r="AC261" s="80">
        <f t="shared" si="87"/>
        <v>1</v>
      </c>
      <c r="AD261" s="80">
        <f t="shared" si="87"/>
        <v>1</v>
      </c>
      <c r="AE261" s="81">
        <f t="shared" si="87"/>
        <v>1</v>
      </c>
      <c r="AF261" s="79">
        <f t="shared" si="87"/>
        <v>0</v>
      </c>
      <c r="AG261" s="80">
        <f t="shared" si="87"/>
        <v>1</v>
      </c>
      <c r="AH261" s="80">
        <f t="shared" si="87"/>
        <v>0</v>
      </c>
      <c r="AI261" s="81">
        <f t="shared" si="87"/>
        <v>1</v>
      </c>
      <c r="AJ261" s="79">
        <f t="shared" si="87"/>
        <v>0</v>
      </c>
      <c r="AK261" s="80">
        <f t="shared" si="87"/>
        <v>1</v>
      </c>
      <c r="AL261" s="80">
        <f t="shared" si="87"/>
        <v>0</v>
      </c>
      <c r="AM261" s="81">
        <f t="shared" si="87"/>
        <v>1</v>
      </c>
      <c r="AN261" s="79">
        <f t="shared" si="87"/>
        <v>0</v>
      </c>
      <c r="AO261" s="80">
        <f t="shared" si="87"/>
        <v>1</v>
      </c>
      <c r="AP261" s="80">
        <f t="shared" si="87"/>
        <v>1</v>
      </c>
      <c r="AQ261" s="81">
        <f t="shared" si="87"/>
        <v>0</v>
      </c>
      <c r="AR261" s="79">
        <f t="shared" si="87"/>
        <v>0</v>
      </c>
      <c r="AS261" s="80">
        <f t="shared" si="87"/>
        <v>1</v>
      </c>
      <c r="AT261" s="80">
        <f t="shared" si="87"/>
        <v>0</v>
      </c>
      <c r="AU261" s="81">
        <f t="shared" si="87"/>
        <v>1</v>
      </c>
      <c r="AV261" s="79">
        <f t="shared" si="87"/>
        <v>0</v>
      </c>
      <c r="AW261" s="80">
        <f t="shared" si="87"/>
        <v>1</v>
      </c>
      <c r="AX261" s="80">
        <f t="shared" si="87"/>
        <v>0</v>
      </c>
      <c r="AY261" s="81">
        <f t="shared" si="87"/>
        <v>1</v>
      </c>
      <c r="AZ261" s="79">
        <f t="shared" si="87"/>
        <v>0</v>
      </c>
      <c r="BA261" s="80">
        <f t="shared" si="87"/>
        <v>1</v>
      </c>
      <c r="BB261" s="80">
        <f t="shared" si="87"/>
        <v>1</v>
      </c>
      <c r="BC261" s="80">
        <f t="shared" si="87"/>
        <v>0</v>
      </c>
      <c r="BD261" s="81">
        <f t="shared" si="87"/>
        <v>0</v>
      </c>
      <c r="BE261" s="79">
        <f t="shared" si="87"/>
        <v>0</v>
      </c>
      <c r="BF261" s="80">
        <f t="shared" si="87"/>
        <v>1</v>
      </c>
      <c r="BG261" s="80">
        <f t="shared" si="87"/>
        <v>1</v>
      </c>
      <c r="BH261" s="81">
        <f t="shared" si="87"/>
        <v>0</v>
      </c>
      <c r="BI261" s="79">
        <f t="shared" si="87"/>
        <v>0</v>
      </c>
      <c r="BJ261" s="80">
        <f t="shared" si="87"/>
        <v>2</v>
      </c>
      <c r="BK261" s="80">
        <f t="shared" si="87"/>
        <v>0</v>
      </c>
      <c r="BL261" s="81">
        <f t="shared" si="87"/>
        <v>0</v>
      </c>
      <c r="BM261" s="346">
        <f>+SUM(BM264,BM266,BM268,BM270)/SUM(BM263+BM265,BM267,BM269)</f>
        <v>0</v>
      </c>
      <c r="BN261" s="346">
        <f>+SUM(BN264,BN266,BN268,BN270)/SUM(BN263+BN265,BN267,BN269)</f>
        <v>0</v>
      </c>
      <c r="BO261" s="346">
        <f>+SUM(BO264,BO266,BO268,BO270)/SUM(BO263+BO265,BO267,BO269)</f>
        <v>0</v>
      </c>
      <c r="BP261" s="346">
        <f>+SUM(BP264,BP266,BP268,BP270)/SUM(BP263+BP265,BP267,BP269)</f>
        <v>0</v>
      </c>
      <c r="BQ261" s="346">
        <f>+SUM(BQ264,BQ266,BQ268,BQ270)/SUM(BQ263+BQ265,BQ267,BQ269)</f>
        <v>0</v>
      </c>
      <c r="BR261" s="346"/>
      <c r="BS261" s="346"/>
      <c r="BT261" s="346"/>
      <c r="BU261" s="346"/>
      <c r="BV261" s="346"/>
      <c r="BW261" s="56"/>
    </row>
    <row r="262" spans="1:75" s="73" customFormat="1" ht="25.5" customHeight="1" x14ac:dyDescent="0.25">
      <c r="A262" s="437"/>
      <c r="B262" s="488"/>
      <c r="C262" s="486" t="s">
        <v>103</v>
      </c>
      <c r="D262" s="475" t="s">
        <v>45</v>
      </c>
      <c r="E262" s="476"/>
      <c r="F262" s="494"/>
      <c r="G262" s="280" t="s">
        <v>35</v>
      </c>
      <c r="H262" s="357"/>
      <c r="I262" s="357"/>
      <c r="J262" s="357"/>
      <c r="K262" s="357"/>
      <c r="L262" s="357"/>
      <c r="M262" s="327"/>
      <c r="N262" s="328"/>
      <c r="O262" s="82">
        <f>COUNTIF(O263:O270,"E")</f>
        <v>0</v>
      </c>
      <c r="P262" s="83">
        <f t="shared" ref="P262:BL262" si="88">COUNTIF(P263:P270,"E")</f>
        <v>0</v>
      </c>
      <c r="Q262" s="83">
        <f t="shared" si="88"/>
        <v>0</v>
      </c>
      <c r="R262" s="84">
        <f t="shared" si="88"/>
        <v>0</v>
      </c>
      <c r="S262" s="82">
        <f t="shared" si="88"/>
        <v>0</v>
      </c>
      <c r="T262" s="83">
        <f t="shared" si="88"/>
        <v>0</v>
      </c>
      <c r="U262" s="83">
        <f t="shared" si="88"/>
        <v>0</v>
      </c>
      <c r="V262" s="84">
        <f t="shared" si="88"/>
        <v>0</v>
      </c>
      <c r="W262" s="82">
        <f t="shared" si="88"/>
        <v>0</v>
      </c>
      <c r="X262" s="83">
        <f t="shared" si="88"/>
        <v>0</v>
      </c>
      <c r="Y262" s="83">
        <f t="shared" si="88"/>
        <v>0</v>
      </c>
      <c r="Z262" s="83">
        <f t="shared" si="88"/>
        <v>0</v>
      </c>
      <c r="AA262" s="84"/>
      <c r="AB262" s="82">
        <f t="shared" si="88"/>
        <v>0</v>
      </c>
      <c r="AC262" s="83">
        <f t="shared" si="88"/>
        <v>0</v>
      </c>
      <c r="AD262" s="83">
        <f t="shared" si="88"/>
        <v>0</v>
      </c>
      <c r="AE262" s="84">
        <f t="shared" si="88"/>
        <v>0</v>
      </c>
      <c r="AF262" s="82">
        <f t="shared" si="88"/>
        <v>0</v>
      </c>
      <c r="AG262" s="83">
        <f t="shared" si="88"/>
        <v>0</v>
      </c>
      <c r="AH262" s="83">
        <f t="shared" si="88"/>
        <v>0</v>
      </c>
      <c r="AI262" s="84">
        <f t="shared" si="88"/>
        <v>0</v>
      </c>
      <c r="AJ262" s="82">
        <f t="shared" si="88"/>
        <v>0</v>
      </c>
      <c r="AK262" s="83">
        <f t="shared" si="88"/>
        <v>0</v>
      </c>
      <c r="AL262" s="83">
        <f t="shared" si="88"/>
        <v>0</v>
      </c>
      <c r="AM262" s="84">
        <f t="shared" si="88"/>
        <v>0</v>
      </c>
      <c r="AN262" s="82">
        <f t="shared" si="88"/>
        <v>0</v>
      </c>
      <c r="AO262" s="83">
        <f t="shared" si="88"/>
        <v>0</v>
      </c>
      <c r="AP262" s="83">
        <f t="shared" si="88"/>
        <v>0</v>
      </c>
      <c r="AQ262" s="84">
        <f t="shared" si="88"/>
        <v>0</v>
      </c>
      <c r="AR262" s="82">
        <f t="shared" si="88"/>
        <v>0</v>
      </c>
      <c r="AS262" s="83">
        <f t="shared" si="88"/>
        <v>0</v>
      </c>
      <c r="AT262" s="83">
        <f t="shared" si="88"/>
        <v>0</v>
      </c>
      <c r="AU262" s="84">
        <f t="shared" si="88"/>
        <v>0</v>
      </c>
      <c r="AV262" s="82">
        <f t="shared" si="88"/>
        <v>0</v>
      </c>
      <c r="AW262" s="83">
        <f t="shared" si="88"/>
        <v>0</v>
      </c>
      <c r="AX262" s="83">
        <f t="shared" si="88"/>
        <v>0</v>
      </c>
      <c r="AY262" s="84">
        <f t="shared" si="88"/>
        <v>0</v>
      </c>
      <c r="AZ262" s="82">
        <f t="shared" si="88"/>
        <v>0</v>
      </c>
      <c r="BA262" s="83">
        <f t="shared" si="88"/>
        <v>0</v>
      </c>
      <c r="BB262" s="83">
        <f t="shared" si="88"/>
        <v>0</v>
      </c>
      <c r="BC262" s="83">
        <f t="shared" si="88"/>
        <v>0</v>
      </c>
      <c r="BD262" s="84">
        <f t="shared" si="88"/>
        <v>0</v>
      </c>
      <c r="BE262" s="82">
        <f t="shared" si="88"/>
        <v>0</v>
      </c>
      <c r="BF262" s="83">
        <f t="shared" si="88"/>
        <v>0</v>
      </c>
      <c r="BG262" s="83">
        <f t="shared" si="88"/>
        <v>0</v>
      </c>
      <c r="BH262" s="84">
        <f t="shared" si="88"/>
        <v>0</v>
      </c>
      <c r="BI262" s="82">
        <f t="shared" si="88"/>
        <v>0</v>
      </c>
      <c r="BJ262" s="83">
        <f t="shared" si="88"/>
        <v>0</v>
      </c>
      <c r="BK262" s="83">
        <f t="shared" si="88"/>
        <v>0</v>
      </c>
      <c r="BL262" s="84">
        <f t="shared" si="88"/>
        <v>0</v>
      </c>
      <c r="BM262" s="347"/>
      <c r="BN262" s="347"/>
      <c r="BO262" s="347"/>
      <c r="BP262" s="347"/>
      <c r="BQ262" s="347"/>
      <c r="BR262" s="347"/>
      <c r="BS262" s="347"/>
      <c r="BT262" s="347"/>
      <c r="BU262" s="347"/>
      <c r="BV262" s="347"/>
      <c r="BW262" s="56"/>
    </row>
    <row r="263" spans="1:75" s="73" customFormat="1" ht="27" hidden="1" customHeight="1" outlineLevel="1" x14ac:dyDescent="0.25">
      <c r="A263" s="381">
        <v>97</v>
      </c>
      <c r="B263" s="488"/>
      <c r="C263" s="477"/>
      <c r="D263" s="663" t="s">
        <v>136</v>
      </c>
      <c r="E263" s="416" t="s">
        <v>276</v>
      </c>
      <c r="F263" s="331" t="s">
        <v>277</v>
      </c>
      <c r="G263" s="280" t="s">
        <v>34</v>
      </c>
      <c r="H263" s="357" t="s">
        <v>78</v>
      </c>
      <c r="I263" s="357"/>
      <c r="J263" s="357"/>
      <c r="K263" s="357"/>
      <c r="L263" s="357" t="s">
        <v>78</v>
      </c>
      <c r="M263" s="326" t="s">
        <v>137</v>
      </c>
      <c r="N263" s="328" t="s">
        <v>82</v>
      </c>
      <c r="O263" s="85"/>
      <c r="P263" s="298"/>
      <c r="Q263" s="298" t="s">
        <v>34</v>
      </c>
      <c r="R263" s="87"/>
      <c r="S263" s="85"/>
      <c r="T263" s="298"/>
      <c r="U263" s="298" t="s">
        <v>34</v>
      </c>
      <c r="V263" s="87"/>
      <c r="W263" s="85"/>
      <c r="X263" s="298"/>
      <c r="Y263" s="298" t="s">
        <v>34</v>
      </c>
      <c r="Z263" s="298"/>
      <c r="AA263" s="87"/>
      <c r="AB263" s="85"/>
      <c r="AC263" s="298"/>
      <c r="AD263" s="298" t="s">
        <v>34</v>
      </c>
      <c r="AE263" s="87"/>
      <c r="AF263" s="85"/>
      <c r="AG263" s="298"/>
      <c r="AH263" s="298"/>
      <c r="AI263" s="87" t="s">
        <v>34</v>
      </c>
      <c r="AJ263" s="85"/>
      <c r="AK263" s="298"/>
      <c r="AL263" s="298"/>
      <c r="AM263" s="87" t="s">
        <v>34</v>
      </c>
      <c r="AN263" s="85"/>
      <c r="AO263" s="298"/>
      <c r="AP263" s="298" t="s">
        <v>34</v>
      </c>
      <c r="AQ263" s="87"/>
      <c r="AR263" s="85"/>
      <c r="AS263" s="298"/>
      <c r="AT263" s="298"/>
      <c r="AU263" s="87" t="s">
        <v>34</v>
      </c>
      <c r="AV263" s="85"/>
      <c r="AW263" s="298"/>
      <c r="AX263" s="298"/>
      <c r="AY263" s="87" t="s">
        <v>34</v>
      </c>
      <c r="AZ263" s="85"/>
      <c r="BA263" s="298"/>
      <c r="BB263" s="298" t="s">
        <v>34</v>
      </c>
      <c r="BC263" s="91"/>
      <c r="BD263" s="87"/>
      <c r="BE263" s="85"/>
      <c r="BF263" s="298"/>
      <c r="BG263" s="298" t="s">
        <v>34</v>
      </c>
      <c r="BH263" s="87"/>
      <c r="BI263" s="85"/>
      <c r="BJ263" s="298" t="s">
        <v>34</v>
      </c>
      <c r="BK263" s="298"/>
      <c r="BL263" s="87"/>
      <c r="BM263" s="92">
        <f>COUNTIF(O263:AA263,"P")</f>
        <v>3</v>
      </c>
      <c r="BN263" s="93">
        <f>COUNTIF(AB263:AM263,"P")</f>
        <v>3</v>
      </c>
      <c r="BO263" s="93">
        <f>COUNTIF(AN263:AY263,"P")</f>
        <v>3</v>
      </c>
      <c r="BP263" s="93">
        <f>COUNTIF(AZ263:BL263,"P")</f>
        <v>3</v>
      </c>
      <c r="BQ263" s="93">
        <f>SUM(BM263:BP263)</f>
        <v>12</v>
      </c>
      <c r="BR263" s="325">
        <f>+SUM(BM264)/(BM263)</f>
        <v>0</v>
      </c>
      <c r="BS263" s="325">
        <f>+SUM(BN264)/(BN263)</f>
        <v>0</v>
      </c>
      <c r="BT263" s="325">
        <f>+SUM(BO264)/(BO263)</f>
        <v>0</v>
      </c>
      <c r="BU263" s="325">
        <f>+SUM(BP264)/(BP263)</f>
        <v>0</v>
      </c>
      <c r="BV263" s="325">
        <f>+SUM(BQ264)/(BQ263)</f>
        <v>0</v>
      </c>
      <c r="BW263" s="56"/>
    </row>
    <row r="264" spans="1:75" s="73" customFormat="1" ht="32.25" hidden="1" customHeight="1" outlineLevel="1" x14ac:dyDescent="0.25">
      <c r="A264" s="381"/>
      <c r="B264" s="488"/>
      <c r="C264" s="477"/>
      <c r="D264" s="664"/>
      <c r="E264" s="417"/>
      <c r="F264" s="345"/>
      <c r="G264" s="280" t="s">
        <v>35</v>
      </c>
      <c r="H264" s="357"/>
      <c r="I264" s="357"/>
      <c r="J264" s="357"/>
      <c r="K264" s="357"/>
      <c r="L264" s="357"/>
      <c r="M264" s="327"/>
      <c r="N264" s="328"/>
      <c r="O264" s="94"/>
      <c r="P264" s="95"/>
      <c r="Q264" s="95"/>
      <c r="R264" s="96"/>
      <c r="S264" s="94"/>
      <c r="T264" s="95"/>
      <c r="U264" s="95"/>
      <c r="V264" s="96"/>
      <c r="W264" s="94"/>
      <c r="X264" s="95"/>
      <c r="Y264" s="95"/>
      <c r="Z264" s="95"/>
      <c r="AA264" s="96"/>
      <c r="AB264" s="94"/>
      <c r="AC264" s="95"/>
      <c r="AD264" s="95"/>
      <c r="AE264" s="96"/>
      <c r="AF264" s="94"/>
      <c r="AG264" s="95"/>
      <c r="AH264" s="95"/>
      <c r="AI264" s="96"/>
      <c r="AJ264" s="94"/>
      <c r="AK264" s="95"/>
      <c r="AL264" s="95"/>
      <c r="AM264" s="96"/>
      <c r="AN264" s="94"/>
      <c r="AO264" s="95"/>
      <c r="AP264" s="95"/>
      <c r="AQ264" s="96"/>
      <c r="AR264" s="94"/>
      <c r="AS264" s="95"/>
      <c r="AT264" s="95"/>
      <c r="AU264" s="96"/>
      <c r="AV264" s="94"/>
      <c r="AW264" s="95"/>
      <c r="AX264" s="95"/>
      <c r="AY264" s="96"/>
      <c r="AZ264" s="94"/>
      <c r="BA264" s="95"/>
      <c r="BB264" s="95"/>
      <c r="BC264" s="119"/>
      <c r="BD264" s="96"/>
      <c r="BE264" s="94"/>
      <c r="BF264" s="95"/>
      <c r="BG264" s="95"/>
      <c r="BH264" s="96"/>
      <c r="BI264" s="94"/>
      <c r="BJ264" s="95"/>
      <c r="BK264" s="95"/>
      <c r="BL264" s="96"/>
      <c r="BM264" s="106">
        <f>COUNTIF(O264:AA264,"E")</f>
        <v>0</v>
      </c>
      <c r="BN264" s="107">
        <f>COUNTIF(AB264:AM264,"E")</f>
        <v>0</v>
      </c>
      <c r="BO264" s="107">
        <f>COUNTIF(AN264:AY264,"E")</f>
        <v>0</v>
      </c>
      <c r="BP264" s="107">
        <f>COUNTIF(AZ264:BL264,"E")</f>
        <v>0</v>
      </c>
      <c r="BQ264" s="108">
        <f>SUM(BM264:BP264)</f>
        <v>0</v>
      </c>
      <c r="BR264" s="325"/>
      <c r="BS264" s="325"/>
      <c r="BT264" s="325"/>
      <c r="BU264" s="325"/>
      <c r="BV264" s="325"/>
      <c r="BW264" s="56"/>
    </row>
    <row r="265" spans="1:75" s="73" customFormat="1" ht="15.75" hidden="1" customHeight="1" outlineLevel="1" x14ac:dyDescent="0.25">
      <c r="A265" s="381">
        <v>98</v>
      </c>
      <c r="B265" s="488"/>
      <c r="C265" s="477"/>
      <c r="D265" s="664"/>
      <c r="E265" s="416" t="s">
        <v>161</v>
      </c>
      <c r="F265" s="357" t="s">
        <v>138</v>
      </c>
      <c r="G265" s="280" t="s">
        <v>34</v>
      </c>
      <c r="H265" s="357" t="s">
        <v>78</v>
      </c>
      <c r="I265" s="357"/>
      <c r="J265" s="357" t="s">
        <v>78</v>
      </c>
      <c r="K265" s="357" t="s">
        <v>78</v>
      </c>
      <c r="L265" s="357" t="s">
        <v>78</v>
      </c>
      <c r="M265" s="326" t="s">
        <v>137</v>
      </c>
      <c r="N265" s="328" t="s">
        <v>82</v>
      </c>
      <c r="O265" s="85"/>
      <c r="P265" s="298"/>
      <c r="Q265" s="298"/>
      <c r="R265" s="87"/>
      <c r="S265" s="85"/>
      <c r="T265" s="298"/>
      <c r="U265" s="298"/>
      <c r="V265" s="87"/>
      <c r="W265" s="85"/>
      <c r="X265" s="298"/>
      <c r="Y265" s="298"/>
      <c r="Z265" s="298"/>
      <c r="AA265" s="87"/>
      <c r="AB265" s="85"/>
      <c r="AC265" s="298"/>
      <c r="AD265" s="298"/>
      <c r="AE265" s="87"/>
      <c r="AF265" s="85"/>
      <c r="AG265" s="298"/>
      <c r="AH265" s="298"/>
      <c r="AI265" s="87"/>
      <c r="AJ265" s="85"/>
      <c r="AK265" s="298"/>
      <c r="AL265" s="298"/>
      <c r="AM265" s="87"/>
      <c r="AN265" s="85"/>
      <c r="AO265" s="298"/>
      <c r="AP265" s="298"/>
      <c r="AQ265" s="87"/>
      <c r="AR265" s="85"/>
      <c r="AS265" s="298"/>
      <c r="AT265" s="298"/>
      <c r="AU265" s="87"/>
      <c r="AV265" s="85"/>
      <c r="AW265" s="298"/>
      <c r="AX265" s="298"/>
      <c r="AY265" s="87"/>
      <c r="AZ265" s="85"/>
      <c r="BA265" s="298"/>
      <c r="BB265" s="298"/>
      <c r="BC265" s="91"/>
      <c r="BD265" s="87"/>
      <c r="BE265" s="85"/>
      <c r="BF265" s="298"/>
      <c r="BG265" s="298"/>
      <c r="BH265" s="87"/>
      <c r="BI265" s="85"/>
      <c r="BJ265" s="298"/>
      <c r="BK265" s="298"/>
      <c r="BL265" s="87"/>
      <c r="BM265" s="92">
        <f>COUNTIF(O265:AA265,"P")</f>
        <v>0</v>
      </c>
      <c r="BN265" s="93">
        <f>COUNTIF(AB265:AM265,"P")</f>
        <v>0</v>
      </c>
      <c r="BO265" s="93">
        <f>COUNTIF(AN265:AY265,"P")</f>
        <v>0</v>
      </c>
      <c r="BP265" s="93">
        <f>COUNTIF(AZ265:BL265,"P")</f>
        <v>0</v>
      </c>
      <c r="BQ265" s="93">
        <f t="shared" ref="BQ265:BQ270" si="89">SUM(BM265:BP265)</f>
        <v>0</v>
      </c>
      <c r="BR265" s="325" t="e">
        <f>+SUM(BM266)/(BM265)</f>
        <v>#DIV/0!</v>
      </c>
      <c r="BS265" s="325" t="e">
        <f>+SUM(BN266)/(BN265)</f>
        <v>#DIV/0!</v>
      </c>
      <c r="BT265" s="325" t="e">
        <f>+SUM(BO266)/(BO265)</f>
        <v>#DIV/0!</v>
      </c>
      <c r="BU265" s="325" t="e">
        <f>+SUM(BP266)/(BP265)</f>
        <v>#DIV/0!</v>
      </c>
      <c r="BV265" s="325" t="e">
        <f>+SUM(BQ266)/(BQ265)</f>
        <v>#DIV/0!</v>
      </c>
      <c r="BW265" s="56"/>
    </row>
    <row r="266" spans="1:75" s="73" customFormat="1" ht="15.75" hidden="1" customHeight="1" outlineLevel="1" x14ac:dyDescent="0.25">
      <c r="A266" s="381"/>
      <c r="B266" s="488"/>
      <c r="C266" s="477"/>
      <c r="D266" s="664"/>
      <c r="E266" s="417"/>
      <c r="F266" s="357"/>
      <c r="G266" s="280" t="s">
        <v>35</v>
      </c>
      <c r="H266" s="357"/>
      <c r="I266" s="357"/>
      <c r="J266" s="357"/>
      <c r="K266" s="357"/>
      <c r="L266" s="357"/>
      <c r="M266" s="327"/>
      <c r="N266" s="328"/>
      <c r="O266" s="94"/>
      <c r="P266" s="95"/>
      <c r="Q266" s="95"/>
      <c r="R266" s="96"/>
      <c r="S266" s="94"/>
      <c r="T266" s="95"/>
      <c r="U266" s="95"/>
      <c r="V266" s="96"/>
      <c r="W266" s="94"/>
      <c r="X266" s="95"/>
      <c r="Y266" s="95"/>
      <c r="Z266" s="95"/>
      <c r="AA266" s="96"/>
      <c r="AB266" s="94"/>
      <c r="AC266" s="95"/>
      <c r="AD266" s="95"/>
      <c r="AE266" s="96"/>
      <c r="AF266" s="94"/>
      <c r="AG266" s="95"/>
      <c r="AH266" s="95"/>
      <c r="AI266" s="96"/>
      <c r="AJ266" s="94"/>
      <c r="AK266" s="95"/>
      <c r="AL266" s="95"/>
      <c r="AM266" s="96"/>
      <c r="AN266" s="94"/>
      <c r="AO266" s="95"/>
      <c r="AP266" s="95"/>
      <c r="AQ266" s="96"/>
      <c r="AR266" s="94"/>
      <c r="AS266" s="95"/>
      <c r="AT266" s="95"/>
      <c r="AU266" s="96"/>
      <c r="AV266" s="94"/>
      <c r="AW266" s="95"/>
      <c r="AX266" s="95"/>
      <c r="AY266" s="96"/>
      <c r="AZ266" s="94"/>
      <c r="BA266" s="95"/>
      <c r="BB266" s="95"/>
      <c r="BC266" s="119"/>
      <c r="BD266" s="96"/>
      <c r="BE266" s="94"/>
      <c r="BF266" s="95"/>
      <c r="BG266" s="95"/>
      <c r="BH266" s="96"/>
      <c r="BI266" s="94"/>
      <c r="BJ266" s="95"/>
      <c r="BK266" s="95"/>
      <c r="BL266" s="96"/>
      <c r="BM266" s="106">
        <f>COUNTIF(O266:AA266,"E")</f>
        <v>0</v>
      </c>
      <c r="BN266" s="107">
        <f>COUNTIF(AB266:AM266,"E")</f>
        <v>0</v>
      </c>
      <c r="BO266" s="107">
        <f>COUNTIF(AN266:AY266,"E")</f>
        <v>0</v>
      </c>
      <c r="BP266" s="107">
        <f>COUNTIF(AZ266:BL266,"E")</f>
        <v>0</v>
      </c>
      <c r="BQ266" s="108">
        <f t="shared" si="89"/>
        <v>0</v>
      </c>
      <c r="BR266" s="325"/>
      <c r="BS266" s="325"/>
      <c r="BT266" s="325"/>
      <c r="BU266" s="325"/>
      <c r="BV266" s="325"/>
      <c r="BW266" s="56"/>
    </row>
    <row r="267" spans="1:75" s="73" customFormat="1" ht="15.75" hidden="1" customHeight="1" outlineLevel="1" x14ac:dyDescent="0.25">
      <c r="A267" s="315">
        <v>101</v>
      </c>
      <c r="B267" s="488"/>
      <c r="C267" s="477"/>
      <c r="D267" s="664"/>
      <c r="E267" s="416" t="s">
        <v>278</v>
      </c>
      <c r="F267" s="592" t="s">
        <v>303</v>
      </c>
      <c r="G267" s="280" t="s">
        <v>34</v>
      </c>
      <c r="H267" s="331" t="s">
        <v>81</v>
      </c>
      <c r="I267" s="331"/>
      <c r="J267" s="331"/>
      <c r="K267" s="331"/>
      <c r="L267" s="331" t="s">
        <v>81</v>
      </c>
      <c r="M267" s="326" t="s">
        <v>279</v>
      </c>
      <c r="N267" s="368" t="s">
        <v>251</v>
      </c>
      <c r="O267" s="85"/>
      <c r="P267" s="298"/>
      <c r="Q267" s="298"/>
      <c r="R267" s="87"/>
      <c r="S267" s="85"/>
      <c r="T267" s="298" t="s">
        <v>34</v>
      </c>
      <c r="U267" s="298"/>
      <c r="V267" s="87"/>
      <c r="W267" s="85"/>
      <c r="X267" s="298" t="s">
        <v>34</v>
      </c>
      <c r="Y267" s="298"/>
      <c r="Z267" s="298"/>
      <c r="AA267" s="87"/>
      <c r="AB267" s="85"/>
      <c r="AC267" s="135" t="s">
        <v>34</v>
      </c>
      <c r="AD267" s="298"/>
      <c r="AE267" s="87"/>
      <c r="AF267" s="85"/>
      <c r="AG267" s="298" t="s">
        <v>34</v>
      </c>
      <c r="AH267" s="298"/>
      <c r="AI267" s="87"/>
      <c r="AJ267" s="85"/>
      <c r="AK267" s="298" t="s">
        <v>34</v>
      </c>
      <c r="AL267" s="298"/>
      <c r="AM267" s="87"/>
      <c r="AN267" s="85"/>
      <c r="AO267" s="298" t="s">
        <v>34</v>
      </c>
      <c r="AP267" s="298"/>
      <c r="AQ267" s="87"/>
      <c r="AR267" s="85"/>
      <c r="AS267" s="298" t="s">
        <v>34</v>
      </c>
      <c r="AT267" s="298"/>
      <c r="AU267" s="87"/>
      <c r="AV267" s="85"/>
      <c r="AW267" s="298" t="s">
        <v>34</v>
      </c>
      <c r="AX267" s="298"/>
      <c r="AY267" s="87"/>
      <c r="AZ267" s="85"/>
      <c r="BA267" s="298" t="s">
        <v>34</v>
      </c>
      <c r="BB267" s="298"/>
      <c r="BC267" s="91"/>
      <c r="BD267" s="87"/>
      <c r="BE267" s="85"/>
      <c r="BF267" s="298" t="s">
        <v>34</v>
      </c>
      <c r="BG267" s="298"/>
      <c r="BH267" s="87"/>
      <c r="BI267" s="85"/>
      <c r="BJ267" s="298" t="s">
        <v>34</v>
      </c>
      <c r="BK267" s="298"/>
      <c r="BL267" s="87"/>
      <c r="BM267" s="92">
        <f>COUNTIF(O267:AA267,"P")</f>
        <v>2</v>
      </c>
      <c r="BN267" s="93">
        <f>COUNTIF(AB267:AM267,"P")</f>
        <v>3</v>
      </c>
      <c r="BO267" s="93">
        <f>COUNTIF(AN267:AY267,"P")</f>
        <v>3</v>
      </c>
      <c r="BP267" s="93">
        <f>COUNTIF(AZ267:BL267,"P")</f>
        <v>3</v>
      </c>
      <c r="BQ267" s="93">
        <f t="shared" si="89"/>
        <v>11</v>
      </c>
      <c r="BR267" s="325">
        <f>+SUM(BM268)/(BM267)</f>
        <v>0</v>
      </c>
      <c r="BS267" s="325">
        <f>+SUM(BN268)/(BN267)</f>
        <v>0</v>
      </c>
      <c r="BT267" s="325">
        <f>+SUM(BO268)/(BO267)</f>
        <v>0</v>
      </c>
      <c r="BU267" s="325">
        <f>+SUM(BP268)/(BP267)</f>
        <v>0</v>
      </c>
      <c r="BV267" s="325">
        <f>+SUM(BQ268)/(BQ267)</f>
        <v>0</v>
      </c>
      <c r="BW267" s="56"/>
    </row>
    <row r="268" spans="1:75" s="73" customFormat="1" ht="15.75" hidden="1" customHeight="1" outlineLevel="1" x14ac:dyDescent="0.25">
      <c r="A268" s="316"/>
      <c r="B268" s="488"/>
      <c r="C268" s="477"/>
      <c r="D268" s="664"/>
      <c r="E268" s="417"/>
      <c r="F268" s="668"/>
      <c r="G268" s="280" t="s">
        <v>35</v>
      </c>
      <c r="H268" s="345"/>
      <c r="I268" s="345"/>
      <c r="J268" s="345"/>
      <c r="K268" s="345"/>
      <c r="L268" s="345"/>
      <c r="M268" s="327"/>
      <c r="N268" s="369"/>
      <c r="O268" s="94"/>
      <c r="P268" s="95"/>
      <c r="Q268" s="95"/>
      <c r="R268" s="96"/>
      <c r="S268" s="94"/>
      <c r="T268" s="95"/>
      <c r="U268" s="95"/>
      <c r="V268" s="96"/>
      <c r="W268" s="94"/>
      <c r="X268" s="95"/>
      <c r="Y268" s="95"/>
      <c r="Z268" s="95"/>
      <c r="AA268" s="96"/>
      <c r="AB268" s="94"/>
      <c r="AC268" s="97"/>
      <c r="AD268" s="95"/>
      <c r="AE268" s="96"/>
      <c r="AF268" s="94"/>
      <c r="AG268" s="95"/>
      <c r="AH268" s="95"/>
      <c r="AI268" s="96"/>
      <c r="AJ268" s="94"/>
      <c r="AK268" s="95"/>
      <c r="AL268" s="95"/>
      <c r="AM268" s="96"/>
      <c r="AN268" s="94"/>
      <c r="AO268" s="95"/>
      <c r="AP268" s="95"/>
      <c r="AQ268" s="96"/>
      <c r="AR268" s="94"/>
      <c r="AS268" s="95"/>
      <c r="AT268" s="95"/>
      <c r="AU268" s="96"/>
      <c r="AV268" s="94"/>
      <c r="AW268" s="95"/>
      <c r="AX268" s="95"/>
      <c r="AY268" s="96"/>
      <c r="AZ268" s="94"/>
      <c r="BA268" s="95"/>
      <c r="BB268" s="95"/>
      <c r="BC268" s="119"/>
      <c r="BD268" s="96"/>
      <c r="BE268" s="94"/>
      <c r="BF268" s="95"/>
      <c r="BG268" s="95"/>
      <c r="BH268" s="96"/>
      <c r="BI268" s="94"/>
      <c r="BJ268" s="95"/>
      <c r="BK268" s="95"/>
      <c r="BL268" s="96"/>
      <c r="BM268" s="106">
        <f>COUNTIF(O268:AA268,"E")</f>
        <v>0</v>
      </c>
      <c r="BN268" s="107">
        <f>COUNTIF(AB268:AM268,"E")</f>
        <v>0</v>
      </c>
      <c r="BO268" s="107">
        <f>COUNTIF(AN268:AY268,"E")</f>
        <v>0</v>
      </c>
      <c r="BP268" s="107">
        <f>COUNTIF(AZ268:BL268,"E")</f>
        <v>0</v>
      </c>
      <c r="BQ268" s="108">
        <f t="shared" si="89"/>
        <v>0</v>
      </c>
      <c r="BR268" s="325"/>
      <c r="BS268" s="325"/>
      <c r="BT268" s="325"/>
      <c r="BU268" s="325"/>
      <c r="BV268" s="325"/>
      <c r="BW268" s="56"/>
    </row>
    <row r="269" spans="1:75" s="117" customFormat="1" ht="30.75" hidden="1" customHeight="1" outlineLevel="1" x14ac:dyDescent="0.25">
      <c r="A269" s="191"/>
      <c r="B269" s="488"/>
      <c r="C269" s="289"/>
      <c r="D269" s="664"/>
      <c r="E269" s="416" t="s">
        <v>644</v>
      </c>
      <c r="F269" s="192"/>
      <c r="G269" s="280" t="s">
        <v>34</v>
      </c>
      <c r="H269" s="294"/>
      <c r="I269" s="294"/>
      <c r="J269" s="294"/>
      <c r="K269" s="294"/>
      <c r="L269" s="294"/>
      <c r="M269" s="326" t="s">
        <v>336</v>
      </c>
      <c r="N269" s="307"/>
      <c r="O269" s="110"/>
      <c r="P269" s="111"/>
      <c r="Q269" s="111"/>
      <c r="R269" s="86"/>
      <c r="S269" s="110" t="s">
        <v>34</v>
      </c>
      <c r="T269" s="111" t="s">
        <v>34</v>
      </c>
      <c r="U269" s="111" t="s">
        <v>34</v>
      </c>
      <c r="V269" s="86"/>
      <c r="W269" s="110"/>
      <c r="X269" s="111"/>
      <c r="Y269" s="111"/>
      <c r="Z269" s="111"/>
      <c r="AA269" s="86"/>
      <c r="AB269" s="110"/>
      <c r="AC269" s="112"/>
      <c r="AD269" s="111"/>
      <c r="AE269" s="86" t="s">
        <v>34</v>
      </c>
      <c r="AF269" s="110"/>
      <c r="AG269" s="111"/>
      <c r="AH269" s="111"/>
      <c r="AI269" s="86"/>
      <c r="AJ269" s="110"/>
      <c r="AK269" s="111"/>
      <c r="AL269" s="111"/>
      <c r="AM269" s="86"/>
      <c r="AN269" s="110"/>
      <c r="AO269" s="111"/>
      <c r="AP269" s="111"/>
      <c r="AQ269" s="86"/>
      <c r="AR269" s="110"/>
      <c r="AS269" s="111"/>
      <c r="AT269" s="111"/>
      <c r="AU269" s="86"/>
      <c r="AV269" s="110"/>
      <c r="AW269" s="111"/>
      <c r="AX269" s="111"/>
      <c r="AY269" s="86"/>
      <c r="AZ269" s="110"/>
      <c r="BA269" s="111"/>
      <c r="BB269" s="111"/>
      <c r="BC269" s="134"/>
      <c r="BD269" s="86"/>
      <c r="BE269" s="110"/>
      <c r="BF269" s="111"/>
      <c r="BG269" s="111"/>
      <c r="BH269" s="86"/>
      <c r="BI269" s="110"/>
      <c r="BJ269" s="111"/>
      <c r="BK269" s="111"/>
      <c r="BL269" s="86"/>
      <c r="BM269" s="92">
        <f>COUNTIF(O269:AA269,"P")</f>
        <v>3</v>
      </c>
      <c r="BN269" s="93">
        <f>COUNTIF(AB269:AM269,"P")</f>
        <v>1</v>
      </c>
      <c r="BO269" s="93">
        <f>COUNTIF(AN269:AY269,"P")</f>
        <v>0</v>
      </c>
      <c r="BP269" s="93">
        <f>COUNTIF(AZ269:BL269,"P")</f>
        <v>0</v>
      </c>
      <c r="BQ269" s="93">
        <f t="shared" si="89"/>
        <v>4</v>
      </c>
      <c r="BR269" s="325">
        <f>+SUM(BM270)/(BM269)</f>
        <v>0</v>
      </c>
      <c r="BS269" s="325">
        <f>+SUM(BN270)/(BN269)</f>
        <v>0</v>
      </c>
      <c r="BT269" s="325" t="e">
        <f>+SUM(BO270)/(BO269)</f>
        <v>#DIV/0!</v>
      </c>
      <c r="BU269" s="325" t="e">
        <f>+SUM(BP270)/(BP269)</f>
        <v>#DIV/0!</v>
      </c>
      <c r="BV269" s="325">
        <f>+SUM(BQ270)/(BQ269)</f>
        <v>0</v>
      </c>
      <c r="BW269" s="116"/>
    </row>
    <row r="270" spans="1:75" s="73" customFormat="1" ht="42.75" hidden="1" customHeight="1" outlineLevel="1" x14ac:dyDescent="0.25">
      <c r="A270" s="304"/>
      <c r="B270" s="488"/>
      <c r="C270" s="289"/>
      <c r="D270" s="665"/>
      <c r="E270" s="417"/>
      <c r="F270" s="192"/>
      <c r="G270" s="280" t="s">
        <v>35</v>
      </c>
      <c r="H270" s="306"/>
      <c r="I270" s="306"/>
      <c r="J270" s="306"/>
      <c r="K270" s="306"/>
      <c r="L270" s="306"/>
      <c r="M270" s="327"/>
      <c r="N270" s="284"/>
      <c r="O270" s="94"/>
      <c r="P270" s="95"/>
      <c r="Q270" s="95"/>
      <c r="R270" s="96"/>
      <c r="S270" s="94"/>
      <c r="T270" s="95"/>
      <c r="U270" s="95"/>
      <c r="V270" s="96"/>
      <c r="W270" s="94"/>
      <c r="X270" s="95"/>
      <c r="Y270" s="95"/>
      <c r="Z270" s="95"/>
      <c r="AA270" s="96"/>
      <c r="AB270" s="94"/>
      <c r="AC270" s="97"/>
      <c r="AD270" s="95"/>
      <c r="AE270" s="96"/>
      <c r="AF270" s="94"/>
      <c r="AG270" s="95"/>
      <c r="AH270" s="95"/>
      <c r="AI270" s="96"/>
      <c r="AJ270" s="94"/>
      <c r="AK270" s="95"/>
      <c r="AL270" s="95"/>
      <c r="AM270" s="96"/>
      <c r="AN270" s="94"/>
      <c r="AO270" s="95"/>
      <c r="AP270" s="95"/>
      <c r="AQ270" s="96"/>
      <c r="AR270" s="94"/>
      <c r="AS270" s="95"/>
      <c r="AT270" s="95"/>
      <c r="AU270" s="96"/>
      <c r="AV270" s="94"/>
      <c r="AW270" s="95"/>
      <c r="AX270" s="95"/>
      <c r="AY270" s="96"/>
      <c r="AZ270" s="94"/>
      <c r="BA270" s="95"/>
      <c r="BB270" s="95"/>
      <c r="BC270" s="119"/>
      <c r="BD270" s="96"/>
      <c r="BE270" s="94"/>
      <c r="BF270" s="95"/>
      <c r="BG270" s="95"/>
      <c r="BH270" s="96"/>
      <c r="BI270" s="94"/>
      <c r="BJ270" s="95"/>
      <c r="BK270" s="95"/>
      <c r="BL270" s="96"/>
      <c r="BM270" s="106">
        <f>COUNTIF(O270:AA270,"E")</f>
        <v>0</v>
      </c>
      <c r="BN270" s="107">
        <f>COUNTIF(AB270:AM270,"E")</f>
        <v>0</v>
      </c>
      <c r="BO270" s="107">
        <f>COUNTIF(AN270:AY270,"E")</f>
        <v>0</v>
      </c>
      <c r="BP270" s="107">
        <f>COUNTIF(AZ270:BL270,"E")</f>
        <v>0</v>
      </c>
      <c r="BQ270" s="108">
        <f t="shared" si="89"/>
        <v>0</v>
      </c>
      <c r="BR270" s="325"/>
      <c r="BS270" s="325"/>
      <c r="BT270" s="325"/>
      <c r="BU270" s="325"/>
      <c r="BV270" s="325"/>
      <c r="BW270" s="56"/>
    </row>
    <row r="271" spans="1:75" s="73" customFormat="1" ht="18.75" customHeight="1" collapsed="1" x14ac:dyDescent="0.25">
      <c r="A271" s="315"/>
      <c r="B271" s="488"/>
      <c r="C271" s="439"/>
      <c r="D271" s="473" t="s">
        <v>645</v>
      </c>
      <c r="E271" s="474"/>
      <c r="F271" s="504" t="s">
        <v>206</v>
      </c>
      <c r="G271" s="280" t="s">
        <v>34</v>
      </c>
      <c r="H271" s="331" t="s">
        <v>81</v>
      </c>
      <c r="I271" s="331" t="s">
        <v>81</v>
      </c>
      <c r="J271" s="331" t="s">
        <v>81</v>
      </c>
      <c r="K271" s="331" t="s">
        <v>81</v>
      </c>
      <c r="L271" s="331" t="s">
        <v>81</v>
      </c>
      <c r="M271" s="326" t="s">
        <v>336</v>
      </c>
      <c r="N271" s="328" t="s">
        <v>156</v>
      </c>
      <c r="O271" s="79">
        <f t="shared" ref="O271:Z271" si="90">COUNTIF(O273:O282,"P")</f>
        <v>0</v>
      </c>
      <c r="P271" s="80">
        <f t="shared" si="90"/>
        <v>0</v>
      </c>
      <c r="Q271" s="80">
        <f t="shared" si="90"/>
        <v>1</v>
      </c>
      <c r="R271" s="81">
        <f t="shared" si="90"/>
        <v>1</v>
      </c>
      <c r="S271" s="79">
        <f t="shared" si="90"/>
        <v>1</v>
      </c>
      <c r="T271" s="80">
        <f t="shared" si="90"/>
        <v>0</v>
      </c>
      <c r="U271" s="80">
        <f t="shared" si="90"/>
        <v>0</v>
      </c>
      <c r="V271" s="81">
        <f t="shared" si="90"/>
        <v>0</v>
      </c>
      <c r="W271" s="79">
        <f t="shared" si="90"/>
        <v>1</v>
      </c>
      <c r="X271" s="80">
        <f t="shared" si="90"/>
        <v>0</v>
      </c>
      <c r="Y271" s="80">
        <f t="shared" si="90"/>
        <v>0</v>
      </c>
      <c r="Z271" s="80">
        <f t="shared" si="90"/>
        <v>2</v>
      </c>
      <c r="AA271" s="81"/>
      <c r="AB271" s="79">
        <f t="shared" ref="AB271:BC271" si="91">COUNTIF(AB273:AB282,"P")</f>
        <v>2</v>
      </c>
      <c r="AC271" s="80">
        <f t="shared" si="91"/>
        <v>0</v>
      </c>
      <c r="AD271" s="80">
        <f t="shared" si="91"/>
        <v>0</v>
      </c>
      <c r="AE271" s="81">
        <f t="shared" si="91"/>
        <v>1</v>
      </c>
      <c r="AF271" s="79">
        <f t="shared" si="91"/>
        <v>0</v>
      </c>
      <c r="AG271" s="80">
        <f t="shared" si="91"/>
        <v>0</v>
      </c>
      <c r="AH271" s="80">
        <f t="shared" si="91"/>
        <v>1</v>
      </c>
      <c r="AI271" s="81">
        <f t="shared" si="91"/>
        <v>0</v>
      </c>
      <c r="AJ271" s="79">
        <f t="shared" si="91"/>
        <v>0</v>
      </c>
      <c r="AK271" s="80">
        <f t="shared" si="91"/>
        <v>0</v>
      </c>
      <c r="AL271" s="80">
        <f t="shared" si="91"/>
        <v>0</v>
      </c>
      <c r="AM271" s="81">
        <f t="shared" si="91"/>
        <v>2</v>
      </c>
      <c r="AN271" s="79">
        <f t="shared" si="91"/>
        <v>1</v>
      </c>
      <c r="AO271" s="80">
        <f t="shared" si="91"/>
        <v>0</v>
      </c>
      <c r="AP271" s="80">
        <f t="shared" si="91"/>
        <v>0</v>
      </c>
      <c r="AQ271" s="81">
        <f t="shared" si="91"/>
        <v>1</v>
      </c>
      <c r="AR271" s="79">
        <f t="shared" si="91"/>
        <v>0</v>
      </c>
      <c r="AS271" s="80">
        <f t="shared" si="91"/>
        <v>0</v>
      </c>
      <c r="AT271" s="80">
        <f t="shared" si="91"/>
        <v>0</v>
      </c>
      <c r="AU271" s="81">
        <f t="shared" si="91"/>
        <v>0</v>
      </c>
      <c r="AV271" s="79">
        <f t="shared" si="91"/>
        <v>0</v>
      </c>
      <c r="AW271" s="80">
        <f t="shared" si="91"/>
        <v>0</v>
      </c>
      <c r="AX271" s="80">
        <f t="shared" si="91"/>
        <v>0</v>
      </c>
      <c r="AY271" s="81">
        <f t="shared" si="91"/>
        <v>3</v>
      </c>
      <c r="AZ271" s="79">
        <f t="shared" si="91"/>
        <v>1</v>
      </c>
      <c r="BA271" s="80">
        <f t="shared" si="91"/>
        <v>0</v>
      </c>
      <c r="BB271" s="80">
        <f t="shared" si="91"/>
        <v>0</v>
      </c>
      <c r="BC271" s="80">
        <f t="shared" si="91"/>
        <v>0</v>
      </c>
      <c r="BD271" s="81">
        <f t="shared" ref="BD271:BL271" si="92">COUNTIF(BD273:BD282,"P")</f>
        <v>0</v>
      </c>
      <c r="BE271" s="79">
        <f t="shared" si="92"/>
        <v>0</v>
      </c>
      <c r="BF271" s="80">
        <f t="shared" si="92"/>
        <v>0</v>
      </c>
      <c r="BG271" s="80">
        <f t="shared" si="92"/>
        <v>1</v>
      </c>
      <c r="BH271" s="81">
        <f t="shared" si="92"/>
        <v>0</v>
      </c>
      <c r="BI271" s="79">
        <f t="shared" si="92"/>
        <v>0</v>
      </c>
      <c r="BJ271" s="80">
        <f t="shared" si="92"/>
        <v>3</v>
      </c>
      <c r="BK271" s="80">
        <f t="shared" si="92"/>
        <v>0</v>
      </c>
      <c r="BL271" s="81">
        <f t="shared" si="92"/>
        <v>0</v>
      </c>
      <c r="BM271" s="346">
        <f>+SUM(BM274,BM276,BM282)/SUM(BM273,BM275,BM281)</f>
        <v>0</v>
      </c>
      <c r="BN271" s="346">
        <f>+SUM(BN274,BN276,BN282)/SUM(BN273,BN275,BN281)</f>
        <v>0</v>
      </c>
      <c r="BO271" s="346">
        <f>+SUM(BO274,BO276,BO282)/SUM(BO273,BO275,BO281)</f>
        <v>0</v>
      </c>
      <c r="BP271" s="346">
        <f>+SUM(BP274,BP276,BP282)/SUM(BP273,BP275,BP281)</f>
        <v>0</v>
      </c>
      <c r="BQ271" s="346">
        <f>+SUM(BQ274,BQ276,BQ282)/SUM(BQ273,BQ275,BQ281)</f>
        <v>0</v>
      </c>
      <c r="BR271" s="346"/>
      <c r="BS271" s="346"/>
      <c r="BT271" s="346"/>
      <c r="BU271" s="346"/>
      <c r="BV271" s="346"/>
      <c r="BW271" s="56"/>
    </row>
    <row r="272" spans="1:75" s="73" customFormat="1" ht="18.75" customHeight="1" thickBot="1" x14ac:dyDescent="0.3">
      <c r="A272" s="316"/>
      <c r="B272" s="488"/>
      <c r="C272" s="441"/>
      <c r="D272" s="475"/>
      <c r="E272" s="476"/>
      <c r="F272" s="505"/>
      <c r="G272" s="280" t="s">
        <v>35</v>
      </c>
      <c r="H272" s="345"/>
      <c r="I272" s="345"/>
      <c r="J272" s="345"/>
      <c r="K272" s="345"/>
      <c r="L272" s="345"/>
      <c r="M272" s="327"/>
      <c r="N272" s="328"/>
      <c r="O272" s="82">
        <f t="shared" ref="O272:Z272" si="93">COUNTIF(O273:O282,"E")</f>
        <v>0</v>
      </c>
      <c r="P272" s="83">
        <f t="shared" si="93"/>
        <v>0</v>
      </c>
      <c r="Q272" s="83">
        <f t="shared" si="93"/>
        <v>0</v>
      </c>
      <c r="R272" s="84">
        <f t="shared" si="93"/>
        <v>0</v>
      </c>
      <c r="S272" s="82">
        <f t="shared" si="93"/>
        <v>0</v>
      </c>
      <c r="T272" s="83">
        <f t="shared" si="93"/>
        <v>0</v>
      </c>
      <c r="U272" s="83">
        <f t="shared" si="93"/>
        <v>0</v>
      </c>
      <c r="V272" s="84">
        <f t="shared" si="93"/>
        <v>0</v>
      </c>
      <c r="W272" s="82">
        <f t="shared" si="93"/>
        <v>0</v>
      </c>
      <c r="X272" s="83">
        <f t="shared" si="93"/>
        <v>0</v>
      </c>
      <c r="Y272" s="83">
        <f t="shared" si="93"/>
        <v>0</v>
      </c>
      <c r="Z272" s="83">
        <f t="shared" si="93"/>
        <v>0</v>
      </c>
      <c r="AA272" s="84"/>
      <c r="AB272" s="82">
        <f t="shared" ref="AB272:BC272" si="94">COUNTIF(AB273:AB282,"E")</f>
        <v>0</v>
      </c>
      <c r="AC272" s="83">
        <f t="shared" si="94"/>
        <v>0</v>
      </c>
      <c r="AD272" s="83">
        <f t="shared" si="94"/>
        <v>0</v>
      </c>
      <c r="AE272" s="84">
        <f t="shared" si="94"/>
        <v>0</v>
      </c>
      <c r="AF272" s="82">
        <f t="shared" si="94"/>
        <v>0</v>
      </c>
      <c r="AG272" s="83">
        <f t="shared" si="94"/>
        <v>0</v>
      </c>
      <c r="AH272" s="83">
        <f t="shared" si="94"/>
        <v>0</v>
      </c>
      <c r="AI272" s="84">
        <f t="shared" si="94"/>
        <v>0</v>
      </c>
      <c r="AJ272" s="82">
        <f t="shared" si="94"/>
        <v>0</v>
      </c>
      <c r="AK272" s="83">
        <f t="shared" si="94"/>
        <v>0</v>
      </c>
      <c r="AL272" s="83">
        <f t="shared" si="94"/>
        <v>0</v>
      </c>
      <c r="AM272" s="84">
        <f t="shared" si="94"/>
        <v>0</v>
      </c>
      <c r="AN272" s="82">
        <f t="shared" si="94"/>
        <v>0</v>
      </c>
      <c r="AO272" s="83">
        <f t="shared" si="94"/>
        <v>0</v>
      </c>
      <c r="AP272" s="83">
        <f t="shared" si="94"/>
        <v>0</v>
      </c>
      <c r="AQ272" s="84">
        <f t="shared" si="94"/>
        <v>0</v>
      </c>
      <c r="AR272" s="82">
        <f t="shared" si="94"/>
        <v>0</v>
      </c>
      <c r="AS272" s="83">
        <f t="shared" si="94"/>
        <v>0</v>
      </c>
      <c r="AT272" s="83">
        <f t="shared" si="94"/>
        <v>0</v>
      </c>
      <c r="AU272" s="84">
        <f t="shared" si="94"/>
        <v>0</v>
      </c>
      <c r="AV272" s="82">
        <f t="shared" si="94"/>
        <v>0</v>
      </c>
      <c r="AW272" s="83">
        <f t="shared" si="94"/>
        <v>0</v>
      </c>
      <c r="AX272" s="83">
        <f t="shared" si="94"/>
        <v>0</v>
      </c>
      <c r="AY272" s="84">
        <f t="shared" si="94"/>
        <v>0</v>
      </c>
      <c r="AZ272" s="82">
        <f t="shared" si="94"/>
        <v>0</v>
      </c>
      <c r="BA272" s="83">
        <f t="shared" si="94"/>
        <v>0</v>
      </c>
      <c r="BB272" s="83">
        <f t="shared" si="94"/>
        <v>0</v>
      </c>
      <c r="BC272" s="83">
        <f t="shared" si="94"/>
        <v>0</v>
      </c>
      <c r="BD272" s="84">
        <f t="shared" ref="BD272:BL272" si="95">COUNTIF(BD273:BD282,"E")</f>
        <v>0</v>
      </c>
      <c r="BE272" s="82">
        <f t="shared" si="95"/>
        <v>0</v>
      </c>
      <c r="BF272" s="83">
        <f t="shared" si="95"/>
        <v>0</v>
      </c>
      <c r="BG272" s="83">
        <f t="shared" si="95"/>
        <v>0</v>
      </c>
      <c r="BH272" s="84">
        <f t="shared" si="95"/>
        <v>0</v>
      </c>
      <c r="BI272" s="82">
        <f t="shared" si="95"/>
        <v>0</v>
      </c>
      <c r="BJ272" s="83">
        <f t="shared" si="95"/>
        <v>0</v>
      </c>
      <c r="BK272" s="83">
        <f t="shared" si="95"/>
        <v>0</v>
      </c>
      <c r="BL272" s="84">
        <f t="shared" si="95"/>
        <v>0</v>
      </c>
      <c r="BM272" s="347"/>
      <c r="BN272" s="347"/>
      <c r="BO272" s="347"/>
      <c r="BP272" s="347"/>
      <c r="BQ272" s="347"/>
      <c r="BR272" s="347"/>
      <c r="BS272" s="347"/>
      <c r="BT272" s="347"/>
      <c r="BU272" s="347"/>
      <c r="BV272" s="347"/>
      <c r="BW272" s="56"/>
    </row>
    <row r="273" spans="1:75" s="73" customFormat="1" ht="30.75" hidden="1" customHeight="1" outlineLevel="1" x14ac:dyDescent="0.25">
      <c r="A273" s="315">
        <v>104</v>
      </c>
      <c r="B273" s="488"/>
      <c r="C273" s="441"/>
      <c r="D273" s="193"/>
      <c r="E273" s="416" t="s">
        <v>646</v>
      </c>
      <c r="F273" s="637"/>
      <c r="G273" s="298" t="s">
        <v>34</v>
      </c>
      <c r="H273" s="363" t="s">
        <v>81</v>
      </c>
      <c r="I273" s="331"/>
      <c r="J273" s="331"/>
      <c r="K273" s="331"/>
      <c r="L273" s="357" t="s">
        <v>81</v>
      </c>
      <c r="M273" s="326" t="s">
        <v>80</v>
      </c>
      <c r="N273" s="328" t="s">
        <v>156</v>
      </c>
      <c r="O273" s="194"/>
      <c r="P273" s="298"/>
      <c r="Q273" s="298" t="s">
        <v>34</v>
      </c>
      <c r="R273" s="298" t="s">
        <v>34</v>
      </c>
      <c r="S273" s="298" t="s">
        <v>34</v>
      </c>
      <c r="T273" s="195"/>
      <c r="U273" s="298"/>
      <c r="V273" s="196"/>
      <c r="W273" s="194"/>
      <c r="X273" s="195"/>
      <c r="Y273" s="195"/>
      <c r="Z273" s="309" t="s">
        <v>234</v>
      </c>
      <c r="AA273" s="127"/>
      <c r="AB273" s="125"/>
      <c r="AC273" s="309"/>
      <c r="AD273" s="309"/>
      <c r="AE273" s="127"/>
      <c r="AF273" s="125"/>
      <c r="AG273" s="309"/>
      <c r="AH273" s="309"/>
      <c r="AI273" s="127"/>
      <c r="AJ273" s="125"/>
      <c r="AK273" s="309"/>
      <c r="AL273" s="309"/>
      <c r="AM273" s="127" t="s">
        <v>234</v>
      </c>
      <c r="AN273" s="125"/>
      <c r="AO273" s="309"/>
      <c r="AP273" s="309"/>
      <c r="AQ273" s="127"/>
      <c r="AR273" s="125"/>
      <c r="AS273" s="309"/>
      <c r="AT273" s="309"/>
      <c r="AU273" s="127"/>
      <c r="AV273" s="125"/>
      <c r="AW273" s="309"/>
      <c r="AX273" s="309"/>
      <c r="AY273" s="127" t="s">
        <v>234</v>
      </c>
      <c r="AZ273" s="125"/>
      <c r="BA273" s="309"/>
      <c r="BB273" s="309"/>
      <c r="BC273" s="128"/>
      <c r="BD273" s="127"/>
      <c r="BE273" s="125"/>
      <c r="BF273" s="309"/>
      <c r="BG273" s="309"/>
      <c r="BH273" s="127"/>
      <c r="BI273" s="125"/>
      <c r="BJ273" s="298" t="s">
        <v>234</v>
      </c>
      <c r="BK273" s="309"/>
      <c r="BL273" s="127"/>
      <c r="BM273" s="92">
        <f>COUNTIF(O273:AA273,"P")</f>
        <v>4</v>
      </c>
      <c r="BN273" s="93">
        <f>COUNTIF(AB273:AM273,"P")</f>
        <v>1</v>
      </c>
      <c r="BO273" s="93">
        <f>COUNTIF(AN273:AY273,"P")</f>
        <v>1</v>
      </c>
      <c r="BP273" s="93">
        <f>COUNTIF(AZ273:BL273,"P")</f>
        <v>1</v>
      </c>
      <c r="BQ273" s="93">
        <f t="shared" ref="BQ273:BQ282" si="96">SUM(BM273:BP273)</f>
        <v>7</v>
      </c>
      <c r="BR273" s="325">
        <f>+SUM(BM274)/(BM273)</f>
        <v>0</v>
      </c>
      <c r="BS273" s="325">
        <f>+SUM(BN274)/(BN273)</f>
        <v>0</v>
      </c>
      <c r="BT273" s="325">
        <f>+SUM(BO274)/(BO273)</f>
        <v>0</v>
      </c>
      <c r="BU273" s="325">
        <f>+SUM(BP274)/(BP273)</f>
        <v>0</v>
      </c>
      <c r="BV273" s="325">
        <f>+SUM(BQ274)/(BQ273)</f>
        <v>0</v>
      </c>
      <c r="BW273" s="56"/>
    </row>
    <row r="274" spans="1:75" s="73" customFormat="1" ht="34.5" hidden="1" customHeight="1" outlineLevel="1" x14ac:dyDescent="0.25">
      <c r="A274" s="316"/>
      <c r="B274" s="488"/>
      <c r="C274" s="441"/>
      <c r="D274" s="193"/>
      <c r="E274" s="417"/>
      <c r="F274" s="638"/>
      <c r="G274" s="298" t="s">
        <v>35</v>
      </c>
      <c r="H274" s="364"/>
      <c r="I274" s="345"/>
      <c r="J274" s="345"/>
      <c r="K274" s="345"/>
      <c r="L274" s="357"/>
      <c r="M274" s="327"/>
      <c r="N274" s="328"/>
      <c r="O274" s="197"/>
      <c r="P274" s="198"/>
      <c r="Q274" s="198"/>
      <c r="R274" s="199"/>
      <c r="S274" s="197"/>
      <c r="T274" s="200"/>
      <c r="U274" s="200"/>
      <c r="V274" s="201"/>
      <c r="W274" s="197"/>
      <c r="X274" s="200"/>
      <c r="Y274" s="200"/>
      <c r="Z274" s="97"/>
      <c r="AA274" s="98"/>
      <c r="AB274" s="103"/>
      <c r="AC274" s="97"/>
      <c r="AD274" s="97"/>
      <c r="AE274" s="98"/>
      <c r="AF274" s="103"/>
      <c r="AG274" s="97"/>
      <c r="AH274" s="97"/>
      <c r="AI274" s="98"/>
      <c r="AJ274" s="103"/>
      <c r="AK274" s="97"/>
      <c r="AL274" s="97"/>
      <c r="AM274" s="98"/>
      <c r="AN274" s="103"/>
      <c r="AO274" s="97"/>
      <c r="AP274" s="97"/>
      <c r="AQ274" s="98"/>
      <c r="AR274" s="103"/>
      <c r="AS274" s="97"/>
      <c r="AT274" s="97"/>
      <c r="AU274" s="98"/>
      <c r="AV274" s="103"/>
      <c r="AW274" s="97"/>
      <c r="AX274" s="97"/>
      <c r="AY274" s="98"/>
      <c r="AZ274" s="103"/>
      <c r="BA274" s="97"/>
      <c r="BB274" s="97"/>
      <c r="BC274" s="104"/>
      <c r="BD274" s="98"/>
      <c r="BE274" s="103"/>
      <c r="BF274" s="97"/>
      <c r="BG274" s="97"/>
      <c r="BH274" s="98"/>
      <c r="BI274" s="103"/>
      <c r="BJ274" s="97"/>
      <c r="BK274" s="97"/>
      <c r="BL274" s="98"/>
      <c r="BM274" s="106">
        <f>COUNTIF(O274:AA274,"E")</f>
        <v>0</v>
      </c>
      <c r="BN274" s="107">
        <f>COUNTIF(AB274:AM274,"E")</f>
        <v>0</v>
      </c>
      <c r="BO274" s="107">
        <f>COUNTIF(AN274:AY274,"E")</f>
        <v>0</v>
      </c>
      <c r="BP274" s="107">
        <f>COUNTIF(AZ274:BL274,"E")</f>
        <v>0</v>
      </c>
      <c r="BQ274" s="108">
        <f t="shared" si="96"/>
        <v>0</v>
      </c>
      <c r="BR274" s="325"/>
      <c r="BS274" s="325"/>
      <c r="BT274" s="325"/>
      <c r="BU274" s="325"/>
      <c r="BV274" s="325"/>
      <c r="BW274" s="56"/>
    </row>
    <row r="275" spans="1:75" s="73" customFormat="1" ht="33.75" hidden="1" customHeight="1" outlineLevel="1" x14ac:dyDescent="0.25">
      <c r="A275" s="315">
        <v>105</v>
      </c>
      <c r="B275" s="488"/>
      <c r="C275" s="441"/>
      <c r="D275" s="193"/>
      <c r="E275" s="416" t="s">
        <v>647</v>
      </c>
      <c r="F275" s="637"/>
      <c r="G275" s="298" t="s">
        <v>34</v>
      </c>
      <c r="H275" s="363" t="s">
        <v>81</v>
      </c>
      <c r="I275" s="331"/>
      <c r="J275" s="331" t="s">
        <v>81</v>
      </c>
      <c r="K275" s="331" t="s">
        <v>81</v>
      </c>
      <c r="L275" s="357" t="s">
        <v>81</v>
      </c>
      <c r="M275" s="326" t="s">
        <v>80</v>
      </c>
      <c r="N275" s="328" t="s">
        <v>304</v>
      </c>
      <c r="O275" s="194"/>
      <c r="P275" s="202"/>
      <c r="Q275" s="202"/>
      <c r="R275" s="203"/>
      <c r="S275" s="194"/>
      <c r="T275" s="195"/>
      <c r="U275" s="195"/>
      <c r="V275" s="196"/>
      <c r="W275" s="194"/>
      <c r="X275" s="195"/>
      <c r="Y275" s="195"/>
      <c r="Z275" s="309" t="s">
        <v>234</v>
      </c>
      <c r="AA275" s="127"/>
      <c r="AB275" s="204"/>
      <c r="AC275" s="195"/>
      <c r="AD275" s="195"/>
      <c r="AE275" s="87"/>
      <c r="AF275" s="85"/>
      <c r="AG275" s="298"/>
      <c r="AH275" s="298"/>
      <c r="AI275" s="196"/>
      <c r="AJ275" s="204"/>
      <c r="AK275" s="195"/>
      <c r="AL275" s="195"/>
      <c r="AM275" s="309" t="s">
        <v>234</v>
      </c>
      <c r="AN275" s="204"/>
      <c r="AO275" s="195"/>
      <c r="AP275" s="195"/>
      <c r="AQ275" s="196"/>
      <c r="AR275" s="204"/>
      <c r="AS275" s="195"/>
      <c r="AT275" s="298"/>
      <c r="AU275" s="87"/>
      <c r="AV275" s="85"/>
      <c r="AW275" s="298"/>
      <c r="AX275" s="298"/>
      <c r="AY275" s="309" t="s">
        <v>234</v>
      </c>
      <c r="AZ275" s="204"/>
      <c r="BA275" s="195"/>
      <c r="BB275" s="195"/>
      <c r="BC275" s="205"/>
      <c r="BD275" s="87"/>
      <c r="BE275" s="204"/>
      <c r="BF275" s="195"/>
      <c r="BG275" s="195"/>
      <c r="BH275" s="196"/>
      <c r="BI275" s="204"/>
      <c r="BJ275" s="309" t="s">
        <v>234</v>
      </c>
      <c r="BK275" s="195"/>
      <c r="BL275" s="196"/>
      <c r="BM275" s="92">
        <f>COUNTIF(O275:AA275,"P")</f>
        <v>1</v>
      </c>
      <c r="BN275" s="93">
        <f>COUNTIF(AB275:AM275,"P")</f>
        <v>1</v>
      </c>
      <c r="BO275" s="93">
        <f>COUNTIF(AN275:AY275,"P")</f>
        <v>1</v>
      </c>
      <c r="BP275" s="93">
        <f>COUNTIF(AZ275:BL275,"P")</f>
        <v>1</v>
      </c>
      <c r="BQ275" s="93">
        <f t="shared" si="96"/>
        <v>4</v>
      </c>
      <c r="BR275" s="325">
        <f>+SUM(BM276)/(BM275)</f>
        <v>0</v>
      </c>
      <c r="BS275" s="325">
        <f>+SUM(BN276)/(BN275)</f>
        <v>0</v>
      </c>
      <c r="BT275" s="325">
        <f>+SUM(BO276)/(BO275)</f>
        <v>0</v>
      </c>
      <c r="BU275" s="325">
        <f>+SUM(BP276)/(BP275)</f>
        <v>0</v>
      </c>
      <c r="BV275" s="325">
        <f>+SUM(BQ276)/(BQ275)</f>
        <v>0</v>
      </c>
      <c r="BW275" s="56"/>
    </row>
    <row r="276" spans="1:75" s="73" customFormat="1" ht="34.5" hidden="1" customHeight="1" outlineLevel="1" x14ac:dyDescent="0.25">
      <c r="A276" s="316"/>
      <c r="B276" s="488"/>
      <c r="C276" s="441"/>
      <c r="D276" s="193"/>
      <c r="E276" s="417"/>
      <c r="F276" s="638"/>
      <c r="G276" s="298" t="s">
        <v>35</v>
      </c>
      <c r="H276" s="364"/>
      <c r="I276" s="345"/>
      <c r="J276" s="345"/>
      <c r="K276" s="345"/>
      <c r="L276" s="357"/>
      <c r="M276" s="327"/>
      <c r="N276" s="328"/>
      <c r="O276" s="197"/>
      <c r="P276" s="198"/>
      <c r="Q276" s="198"/>
      <c r="R276" s="199"/>
      <c r="S276" s="197"/>
      <c r="T276" s="200"/>
      <c r="U276" s="200"/>
      <c r="V276" s="201"/>
      <c r="W276" s="197"/>
      <c r="X276" s="200"/>
      <c r="Y276" s="200"/>
      <c r="Z276" s="97"/>
      <c r="AA276" s="98"/>
      <c r="AB276" s="103"/>
      <c r="AC276" s="97"/>
      <c r="AD276" s="97"/>
      <c r="AE276" s="98"/>
      <c r="AF276" s="103"/>
      <c r="AG276" s="97"/>
      <c r="AH276" s="97"/>
      <c r="AI276" s="98"/>
      <c r="AJ276" s="103"/>
      <c r="AK276" s="97"/>
      <c r="AL276" s="97"/>
      <c r="AM276" s="98"/>
      <c r="AN276" s="103"/>
      <c r="AO276" s="97"/>
      <c r="AP276" s="97"/>
      <c r="AQ276" s="98"/>
      <c r="AR276" s="103"/>
      <c r="AS276" s="97"/>
      <c r="AT276" s="97"/>
      <c r="AU276" s="98"/>
      <c r="AV276" s="103"/>
      <c r="AW276" s="97"/>
      <c r="AX276" s="97"/>
      <c r="AY276" s="98"/>
      <c r="AZ276" s="103"/>
      <c r="BA276" s="97"/>
      <c r="BB276" s="97"/>
      <c r="BC276" s="104"/>
      <c r="BD276" s="98"/>
      <c r="BE276" s="103"/>
      <c r="BF276" s="97"/>
      <c r="BG276" s="97"/>
      <c r="BH276" s="98"/>
      <c r="BI276" s="103"/>
      <c r="BJ276" s="97"/>
      <c r="BK276" s="97"/>
      <c r="BL276" s="98"/>
      <c r="BM276" s="106">
        <f>COUNTIF(O276:AA276,"E")</f>
        <v>0</v>
      </c>
      <c r="BN276" s="107">
        <f>COUNTIF(AB276:AM276,"E")</f>
        <v>0</v>
      </c>
      <c r="BO276" s="107">
        <f>COUNTIF(AN276:AY276,"E")</f>
        <v>0</v>
      </c>
      <c r="BP276" s="107">
        <f>COUNTIF(AZ276:BL276,"E")</f>
        <v>0</v>
      </c>
      <c r="BQ276" s="108">
        <f t="shared" si="96"/>
        <v>0</v>
      </c>
      <c r="BR276" s="325"/>
      <c r="BS276" s="325"/>
      <c r="BT276" s="325"/>
      <c r="BU276" s="325"/>
      <c r="BV276" s="325"/>
      <c r="BW276" s="56"/>
    </row>
    <row r="277" spans="1:75" s="73" customFormat="1" ht="34.5" hidden="1" customHeight="1" outlineLevel="1" x14ac:dyDescent="0.25">
      <c r="A277" s="304"/>
      <c r="B277" s="488"/>
      <c r="C277" s="441"/>
      <c r="D277" s="193"/>
      <c r="E277" s="359" t="s">
        <v>474</v>
      </c>
      <c r="F277" s="281" t="s">
        <v>467</v>
      </c>
      <c r="G277" s="298" t="s">
        <v>34</v>
      </c>
      <c r="H277" s="363" t="s">
        <v>81</v>
      </c>
      <c r="I277" s="331"/>
      <c r="J277" s="331"/>
      <c r="K277" s="331"/>
      <c r="L277" s="357" t="s">
        <v>81</v>
      </c>
      <c r="M277" s="326" t="s">
        <v>80</v>
      </c>
      <c r="N277" s="366" t="s">
        <v>495</v>
      </c>
      <c r="O277" s="194"/>
      <c r="P277" s="202"/>
      <c r="Q277" s="202"/>
      <c r="R277" s="203"/>
      <c r="S277" s="194"/>
      <c r="T277" s="195"/>
      <c r="U277" s="195"/>
      <c r="V277" s="196"/>
      <c r="W277" s="194"/>
      <c r="X277" s="195"/>
      <c r="Y277" s="195"/>
      <c r="Z277" s="309"/>
      <c r="AA277" s="127"/>
      <c r="AB277" s="125" t="s">
        <v>234</v>
      </c>
      <c r="AC277" s="309"/>
      <c r="AD277" s="309"/>
      <c r="AE277" s="127"/>
      <c r="AF277" s="125"/>
      <c r="AG277" s="309"/>
      <c r="AH277" s="309"/>
      <c r="AI277" s="127"/>
      <c r="AJ277" s="125"/>
      <c r="AK277" s="309"/>
      <c r="AL277" s="309"/>
      <c r="AM277" s="127"/>
      <c r="AN277" s="125" t="s">
        <v>234</v>
      </c>
      <c r="AO277" s="309"/>
      <c r="AP277" s="309"/>
      <c r="AQ277" s="127"/>
      <c r="AR277" s="125"/>
      <c r="AS277" s="309"/>
      <c r="AT277" s="309"/>
      <c r="AU277" s="127"/>
      <c r="AV277" s="125"/>
      <c r="AW277" s="309"/>
      <c r="AX277" s="309"/>
      <c r="AY277" s="127"/>
      <c r="AZ277" s="125" t="s">
        <v>234</v>
      </c>
      <c r="BA277" s="309"/>
      <c r="BB277" s="309"/>
      <c r="BC277" s="128"/>
      <c r="BD277" s="127"/>
      <c r="BE277" s="125"/>
      <c r="BF277" s="309"/>
      <c r="BG277" s="309"/>
      <c r="BH277" s="127"/>
      <c r="BI277" s="125"/>
      <c r="BJ277" s="309" t="s">
        <v>234</v>
      </c>
      <c r="BK277" s="309"/>
      <c r="BL277" s="127"/>
      <c r="BM277" s="106">
        <f>COUNTIF(O277:AA277,"E")</f>
        <v>0</v>
      </c>
      <c r="BN277" s="107">
        <f>COUNTIF(AB277:AM277,"E")</f>
        <v>0</v>
      </c>
      <c r="BO277" s="107">
        <f>COUNTIF(AN277:AY277,"E")</f>
        <v>0</v>
      </c>
      <c r="BP277" s="107">
        <f>COUNTIF(AZ277:BL277,"E")</f>
        <v>0</v>
      </c>
      <c r="BQ277" s="108">
        <f t="shared" si="96"/>
        <v>0</v>
      </c>
      <c r="BR277" s="276"/>
      <c r="BS277" s="276"/>
      <c r="BT277" s="276"/>
      <c r="BU277" s="276"/>
      <c r="BV277" s="276"/>
      <c r="BW277" s="56"/>
    </row>
    <row r="278" spans="1:75" s="73" customFormat="1" ht="34.5" hidden="1" customHeight="1" outlineLevel="1" x14ac:dyDescent="0.25">
      <c r="A278" s="304"/>
      <c r="B278" s="488"/>
      <c r="C278" s="441"/>
      <c r="D278" s="193"/>
      <c r="E278" s="365"/>
      <c r="F278" s="281" t="s">
        <v>468</v>
      </c>
      <c r="G278" s="298" t="s">
        <v>35</v>
      </c>
      <c r="H278" s="364"/>
      <c r="I278" s="345"/>
      <c r="J278" s="345"/>
      <c r="K278" s="345"/>
      <c r="L278" s="357"/>
      <c r="M278" s="327"/>
      <c r="N278" s="367"/>
      <c r="O278" s="197"/>
      <c r="P278" s="198"/>
      <c r="Q278" s="198"/>
      <c r="R278" s="199"/>
      <c r="S278" s="197"/>
      <c r="T278" s="200"/>
      <c r="U278" s="200"/>
      <c r="V278" s="201"/>
      <c r="W278" s="197"/>
      <c r="X278" s="200"/>
      <c r="Y278" s="200"/>
      <c r="Z278" s="97"/>
      <c r="AA278" s="98"/>
      <c r="AB278" s="103"/>
      <c r="AC278" s="97"/>
      <c r="AD278" s="97"/>
      <c r="AE278" s="98"/>
      <c r="AF278" s="103"/>
      <c r="AG278" s="97"/>
      <c r="AH278" s="97"/>
      <c r="AI278" s="98"/>
      <c r="AJ278" s="103"/>
      <c r="AK278" s="97"/>
      <c r="AL278" s="97"/>
      <c r="AM278" s="98"/>
      <c r="AN278" s="103"/>
      <c r="AO278" s="97"/>
      <c r="AP278" s="97"/>
      <c r="AQ278" s="98"/>
      <c r="AR278" s="103"/>
      <c r="AS278" s="97"/>
      <c r="AT278" s="97"/>
      <c r="AU278" s="98"/>
      <c r="AV278" s="103"/>
      <c r="AW278" s="97"/>
      <c r="AX278" s="97"/>
      <c r="AY278" s="98"/>
      <c r="AZ278" s="103"/>
      <c r="BA278" s="97"/>
      <c r="BB278" s="97"/>
      <c r="BC278" s="104"/>
      <c r="BD278" s="98"/>
      <c r="BE278" s="103"/>
      <c r="BF278" s="97"/>
      <c r="BG278" s="97"/>
      <c r="BH278" s="98"/>
      <c r="BI278" s="103"/>
      <c r="BJ278" s="97"/>
      <c r="BK278" s="97"/>
      <c r="BL278" s="98"/>
      <c r="BM278" s="106">
        <f>COUNTIF(O278:AA278,"E")</f>
        <v>0</v>
      </c>
      <c r="BN278" s="107">
        <f>COUNTIF(AB278:AM278,"E")</f>
        <v>0</v>
      </c>
      <c r="BO278" s="107">
        <f>COUNTIF(AN278:AY278,"E")</f>
        <v>0</v>
      </c>
      <c r="BP278" s="107">
        <f>COUNTIF(AZ278:BL278,"E")</f>
        <v>0</v>
      </c>
      <c r="BQ278" s="108">
        <f t="shared" si="96"/>
        <v>0</v>
      </c>
      <c r="BR278" s="276"/>
      <c r="BS278" s="276"/>
      <c r="BT278" s="276"/>
      <c r="BU278" s="276"/>
      <c r="BV278" s="276"/>
      <c r="BW278" s="56"/>
    </row>
    <row r="279" spans="1:75" s="73" customFormat="1" ht="34.5" hidden="1" customHeight="1" outlineLevel="1" x14ac:dyDescent="0.25">
      <c r="A279" s="304"/>
      <c r="B279" s="488"/>
      <c r="C279" s="441"/>
      <c r="D279" s="193"/>
      <c r="E279" s="359" t="s">
        <v>470</v>
      </c>
      <c r="F279" s="371" t="s">
        <v>471</v>
      </c>
      <c r="G279" s="298" t="s">
        <v>34</v>
      </c>
      <c r="H279" s="363" t="s">
        <v>81</v>
      </c>
      <c r="I279" s="331"/>
      <c r="J279" s="331"/>
      <c r="K279" s="331"/>
      <c r="L279" s="357" t="s">
        <v>81</v>
      </c>
      <c r="M279" s="326" t="s">
        <v>80</v>
      </c>
      <c r="N279" s="366" t="s">
        <v>495</v>
      </c>
      <c r="O279" s="194"/>
      <c r="P279" s="202"/>
      <c r="Q279" s="202"/>
      <c r="R279" s="203"/>
      <c r="S279" s="194"/>
      <c r="T279" s="195"/>
      <c r="U279" s="195"/>
      <c r="V279" s="196"/>
      <c r="W279" s="194"/>
      <c r="X279" s="195"/>
      <c r="Y279" s="195"/>
      <c r="Z279" s="309"/>
      <c r="AA279" s="127"/>
      <c r="AB279" s="125"/>
      <c r="AC279" s="309"/>
      <c r="AD279" s="309"/>
      <c r="AE279" s="127" t="s">
        <v>234</v>
      </c>
      <c r="AF279" s="125"/>
      <c r="AG279" s="309"/>
      <c r="AH279" s="309"/>
      <c r="AI279" s="127"/>
      <c r="AJ279" s="125"/>
      <c r="AK279" s="309"/>
      <c r="AL279" s="309"/>
      <c r="AM279" s="127"/>
      <c r="AN279" s="125"/>
      <c r="AO279" s="309"/>
      <c r="AP279" s="309"/>
      <c r="AQ279" s="127" t="s">
        <v>234</v>
      </c>
      <c r="AR279" s="125"/>
      <c r="AS279" s="309"/>
      <c r="AT279" s="309"/>
      <c r="AU279" s="127"/>
      <c r="AV279" s="125"/>
      <c r="AW279" s="309"/>
      <c r="AX279" s="309"/>
      <c r="AY279" s="127"/>
      <c r="AZ279" s="125"/>
      <c r="BA279" s="309"/>
      <c r="BB279" s="309"/>
      <c r="BC279" s="128"/>
      <c r="BD279" s="127"/>
      <c r="BE279" s="125"/>
      <c r="BF279" s="309"/>
      <c r="BG279" s="309"/>
      <c r="BH279" s="127"/>
      <c r="BI279" s="125"/>
      <c r="BJ279" s="309"/>
      <c r="BK279" s="309"/>
      <c r="BL279" s="127"/>
      <c r="BM279" s="106">
        <f>COUNTIF(O279:AA279,"E")</f>
        <v>0</v>
      </c>
      <c r="BN279" s="107">
        <f>COUNTIF(AB279:AM279,"E")</f>
        <v>0</v>
      </c>
      <c r="BO279" s="107">
        <f>COUNTIF(AN279:AY279,"E")</f>
        <v>0</v>
      </c>
      <c r="BP279" s="107">
        <f>COUNTIF(AZ279:BL279,"E")</f>
        <v>0</v>
      </c>
      <c r="BQ279" s="108">
        <f t="shared" si="96"/>
        <v>0</v>
      </c>
      <c r="BR279" s="276"/>
      <c r="BS279" s="276"/>
      <c r="BT279" s="276"/>
      <c r="BU279" s="276"/>
      <c r="BV279" s="276"/>
      <c r="BW279" s="56"/>
    </row>
    <row r="280" spans="1:75" s="73" customFormat="1" ht="34.5" hidden="1" customHeight="1" outlineLevel="1" x14ac:dyDescent="0.25">
      <c r="A280" s="304"/>
      <c r="B280" s="488"/>
      <c r="C280" s="441"/>
      <c r="D280" s="193"/>
      <c r="E280" s="365"/>
      <c r="F280" s="372"/>
      <c r="G280" s="298" t="s">
        <v>35</v>
      </c>
      <c r="H280" s="364"/>
      <c r="I280" s="345"/>
      <c r="J280" s="345"/>
      <c r="K280" s="345"/>
      <c r="L280" s="357"/>
      <c r="M280" s="327"/>
      <c r="N280" s="367"/>
      <c r="O280" s="197"/>
      <c r="P280" s="198"/>
      <c r="Q280" s="198"/>
      <c r="R280" s="199"/>
      <c r="S280" s="197"/>
      <c r="T280" s="200"/>
      <c r="U280" s="200"/>
      <c r="V280" s="201"/>
      <c r="W280" s="197"/>
      <c r="X280" s="200"/>
      <c r="Y280" s="200"/>
      <c r="Z280" s="97"/>
      <c r="AA280" s="98"/>
      <c r="AB280" s="103"/>
      <c r="AC280" s="97"/>
      <c r="AD280" s="97"/>
      <c r="AE280" s="98"/>
      <c r="AF280" s="103"/>
      <c r="AG280" s="97"/>
      <c r="AH280" s="97"/>
      <c r="AI280" s="98"/>
      <c r="AJ280" s="103"/>
      <c r="AK280" s="97"/>
      <c r="AL280" s="97"/>
      <c r="AM280" s="98"/>
      <c r="AN280" s="103"/>
      <c r="AO280" s="97"/>
      <c r="AP280" s="97"/>
      <c r="AQ280" s="98"/>
      <c r="AR280" s="103"/>
      <c r="AS280" s="97"/>
      <c r="AT280" s="97"/>
      <c r="AU280" s="98"/>
      <c r="AV280" s="103"/>
      <c r="AW280" s="97"/>
      <c r="AX280" s="97"/>
      <c r="AY280" s="98"/>
      <c r="AZ280" s="103"/>
      <c r="BA280" s="97"/>
      <c r="BB280" s="97"/>
      <c r="BC280" s="104"/>
      <c r="BD280" s="98"/>
      <c r="BE280" s="103"/>
      <c r="BF280" s="97"/>
      <c r="BG280" s="97"/>
      <c r="BH280" s="98"/>
      <c r="BI280" s="103"/>
      <c r="BJ280" s="97"/>
      <c r="BK280" s="97"/>
      <c r="BL280" s="98"/>
      <c r="BM280" s="106">
        <f>COUNTIF(O280:AA280,"E")</f>
        <v>0</v>
      </c>
      <c r="BN280" s="107">
        <f>COUNTIF(AB280:AM280,"E")</f>
        <v>0</v>
      </c>
      <c r="BO280" s="107">
        <f>COUNTIF(AN280:AY280,"E")</f>
        <v>0</v>
      </c>
      <c r="BP280" s="107">
        <f>COUNTIF(AZ280:BL280,"E")</f>
        <v>0</v>
      </c>
      <c r="BQ280" s="108">
        <f t="shared" si="96"/>
        <v>0</v>
      </c>
      <c r="BR280" s="276"/>
      <c r="BS280" s="276"/>
      <c r="BT280" s="276"/>
      <c r="BU280" s="276"/>
      <c r="BV280" s="276"/>
      <c r="BW280" s="56"/>
    </row>
    <row r="281" spans="1:75" s="117" customFormat="1" ht="37.5" hidden="1" customHeight="1" outlineLevel="1" x14ac:dyDescent="0.25">
      <c r="A281" s="191"/>
      <c r="B281" s="488"/>
      <c r="C281" s="441"/>
      <c r="D281" s="206"/>
      <c r="E281" s="639" t="s">
        <v>648</v>
      </c>
      <c r="F281" s="709" t="s">
        <v>301</v>
      </c>
      <c r="G281" s="135" t="s">
        <v>34</v>
      </c>
      <c r="H281" s="363" t="s">
        <v>81</v>
      </c>
      <c r="I281" s="331"/>
      <c r="J281" s="331"/>
      <c r="K281" s="331" t="s">
        <v>81</v>
      </c>
      <c r="L281" s="357" t="s">
        <v>81</v>
      </c>
      <c r="M281" s="326" t="s">
        <v>80</v>
      </c>
      <c r="N281" s="328" t="s">
        <v>156</v>
      </c>
      <c r="O281" s="207"/>
      <c r="P281" s="208"/>
      <c r="Q281" s="208"/>
      <c r="R281" s="209"/>
      <c r="S281" s="207"/>
      <c r="T281" s="210"/>
      <c r="U281" s="210"/>
      <c r="V281" s="211"/>
      <c r="W281" s="212" t="s">
        <v>234</v>
      </c>
      <c r="X281" s="210"/>
      <c r="Y281" s="210"/>
      <c r="Z281" s="112"/>
      <c r="AA281" s="113"/>
      <c r="AB281" s="114" t="s">
        <v>234</v>
      </c>
      <c r="AC281" s="112"/>
      <c r="AD281" s="112"/>
      <c r="AE281" s="113"/>
      <c r="AF281" s="114"/>
      <c r="AG281" s="112"/>
      <c r="AH281" s="112" t="s">
        <v>34</v>
      </c>
      <c r="AI281" s="113"/>
      <c r="AJ281" s="114"/>
      <c r="AK281" s="112"/>
      <c r="AL281" s="112"/>
      <c r="AM281" s="113"/>
      <c r="AN281" s="114"/>
      <c r="AO281" s="112"/>
      <c r="AP281" s="112"/>
      <c r="AQ281" s="113"/>
      <c r="AR281" s="114"/>
      <c r="AS281" s="112"/>
      <c r="AT281" s="112"/>
      <c r="AU281" s="113"/>
      <c r="AV281" s="114"/>
      <c r="AW281" s="112"/>
      <c r="AX281" s="112"/>
      <c r="AY281" s="113" t="s">
        <v>34</v>
      </c>
      <c r="AZ281" s="114"/>
      <c r="BA281" s="112"/>
      <c r="BB281" s="112"/>
      <c r="BC281" s="115"/>
      <c r="BD281" s="113"/>
      <c r="BE281" s="114"/>
      <c r="BF281" s="112"/>
      <c r="BG281" s="112" t="s">
        <v>34</v>
      </c>
      <c r="BH281" s="113"/>
      <c r="BI281" s="114"/>
      <c r="BJ281" s="112"/>
      <c r="BK281" s="112"/>
      <c r="BL281" s="113"/>
      <c r="BM281" s="92">
        <f>COUNTIF(O281:AA281,"P")</f>
        <v>1</v>
      </c>
      <c r="BN281" s="93">
        <f>COUNTIF(AB281:AM281,"P")</f>
        <v>2</v>
      </c>
      <c r="BO281" s="93">
        <f>COUNTIF(AN281:AY281,"P")</f>
        <v>1</v>
      </c>
      <c r="BP281" s="93">
        <f>COUNTIF(AZ281:BL281,"P")</f>
        <v>1</v>
      </c>
      <c r="BQ281" s="93">
        <f t="shared" si="96"/>
        <v>5</v>
      </c>
      <c r="BR281" s="325">
        <f>+SUM(BM282)/(BM281)</f>
        <v>0</v>
      </c>
      <c r="BS281" s="325">
        <f>+SUM(BN282)/(BN281)</f>
        <v>0</v>
      </c>
      <c r="BT281" s="325">
        <f>+SUM(BO282)/(BO281)</f>
        <v>0</v>
      </c>
      <c r="BU281" s="325">
        <f>+SUM(BP282)/(BP281)</f>
        <v>0</v>
      </c>
      <c r="BV281" s="325">
        <f>+SUM(BQ282)/(BQ281)</f>
        <v>0</v>
      </c>
      <c r="BW281" s="116"/>
    </row>
    <row r="282" spans="1:75" s="73" customFormat="1" ht="34.5" hidden="1" customHeight="1" outlineLevel="1" thickBot="1" x14ac:dyDescent="0.3">
      <c r="A282" s="304"/>
      <c r="B282" s="488"/>
      <c r="C282" s="441"/>
      <c r="D282" s="193"/>
      <c r="E282" s="640"/>
      <c r="F282" s="710"/>
      <c r="G282" s="298" t="s">
        <v>35</v>
      </c>
      <c r="H282" s="364"/>
      <c r="I282" s="345"/>
      <c r="J282" s="345"/>
      <c r="K282" s="345"/>
      <c r="L282" s="357"/>
      <c r="M282" s="327"/>
      <c r="N282" s="328"/>
      <c r="O282" s="197"/>
      <c r="P282" s="198"/>
      <c r="Q282" s="198"/>
      <c r="R282" s="199"/>
      <c r="S282" s="197"/>
      <c r="T282" s="200"/>
      <c r="U282" s="200"/>
      <c r="V282" s="201"/>
      <c r="W282" s="213"/>
      <c r="X282" s="200"/>
      <c r="Y282" s="200"/>
      <c r="Z282" s="97"/>
      <c r="AA282" s="98"/>
      <c r="AB282" s="103"/>
      <c r="AC282" s="97"/>
      <c r="AD282" s="97"/>
      <c r="AE282" s="98"/>
      <c r="AF282" s="103"/>
      <c r="AG282" s="97"/>
      <c r="AH282" s="97"/>
      <c r="AI282" s="98"/>
      <c r="AJ282" s="103"/>
      <c r="AK282" s="97"/>
      <c r="AL282" s="97"/>
      <c r="AM282" s="98"/>
      <c r="AN282" s="103"/>
      <c r="AO282" s="97"/>
      <c r="AP282" s="97"/>
      <c r="AQ282" s="98"/>
      <c r="AR282" s="103"/>
      <c r="AS282" s="97"/>
      <c r="AT282" s="97"/>
      <c r="AU282" s="98"/>
      <c r="AV282" s="103"/>
      <c r="AW282" s="97"/>
      <c r="AX282" s="97"/>
      <c r="AY282" s="98"/>
      <c r="AZ282" s="103"/>
      <c r="BA282" s="97"/>
      <c r="BB282" s="97"/>
      <c r="BC282" s="104"/>
      <c r="BD282" s="98"/>
      <c r="BE282" s="103"/>
      <c r="BF282" s="97"/>
      <c r="BG282" s="97"/>
      <c r="BH282" s="98"/>
      <c r="BI282" s="103"/>
      <c r="BJ282" s="97"/>
      <c r="BK282" s="97"/>
      <c r="BL282" s="98"/>
      <c r="BM282" s="106">
        <f>COUNTIF(O282:AA282,"E")</f>
        <v>0</v>
      </c>
      <c r="BN282" s="107">
        <f>COUNTIF(AB282:AM282,"E")</f>
        <v>0</v>
      </c>
      <c r="BO282" s="107">
        <f>COUNTIF(AN282:AY282,"E")</f>
        <v>0</v>
      </c>
      <c r="BP282" s="107">
        <f>COUNTIF(AZ282:BL282,"E")</f>
        <v>0</v>
      </c>
      <c r="BQ282" s="108">
        <f t="shared" si="96"/>
        <v>0</v>
      </c>
      <c r="BR282" s="325"/>
      <c r="BS282" s="325"/>
      <c r="BT282" s="325"/>
      <c r="BU282" s="325"/>
      <c r="BV282" s="325"/>
      <c r="BW282" s="56"/>
    </row>
    <row r="283" spans="1:75" s="73" customFormat="1" ht="33.75" customHeight="1" collapsed="1" thickBot="1" x14ac:dyDescent="0.3">
      <c r="A283" s="315"/>
      <c r="B283" s="488"/>
      <c r="C283" s="477"/>
      <c r="D283" s="706" t="s">
        <v>177</v>
      </c>
      <c r="E283" s="360" t="s">
        <v>649</v>
      </c>
      <c r="F283" s="504" t="s">
        <v>176</v>
      </c>
      <c r="G283" s="280" t="s">
        <v>34</v>
      </c>
      <c r="H283" s="357" t="s">
        <v>81</v>
      </c>
      <c r="I283" s="357" t="s">
        <v>81</v>
      </c>
      <c r="J283" s="357" t="s">
        <v>81</v>
      </c>
      <c r="K283" s="357" t="s">
        <v>81</v>
      </c>
      <c r="L283" s="357" t="s">
        <v>81</v>
      </c>
      <c r="M283" s="326" t="s">
        <v>340</v>
      </c>
      <c r="N283" s="328" t="s">
        <v>156</v>
      </c>
      <c r="O283" s="79">
        <f>COUNTIF(O285:O300,"P")</f>
        <v>0</v>
      </c>
      <c r="P283" s="80">
        <f t="shared" ref="P283:BL283" si="97">COUNTIF(P285:P300,"P")</f>
        <v>0</v>
      </c>
      <c r="Q283" s="80">
        <f t="shared" si="97"/>
        <v>2</v>
      </c>
      <c r="R283" s="81">
        <f t="shared" si="97"/>
        <v>0</v>
      </c>
      <c r="S283" s="79">
        <f t="shared" si="97"/>
        <v>0</v>
      </c>
      <c r="T283" s="80">
        <f t="shared" si="97"/>
        <v>0</v>
      </c>
      <c r="U283" s="80">
        <f t="shared" si="97"/>
        <v>2</v>
      </c>
      <c r="V283" s="81">
        <f t="shared" si="97"/>
        <v>2</v>
      </c>
      <c r="W283" s="79">
        <f t="shared" si="97"/>
        <v>1</v>
      </c>
      <c r="X283" s="80">
        <f t="shared" si="97"/>
        <v>0</v>
      </c>
      <c r="Y283" s="80">
        <f t="shared" si="97"/>
        <v>2</v>
      </c>
      <c r="Z283" s="80">
        <f t="shared" si="97"/>
        <v>3</v>
      </c>
      <c r="AA283" s="81"/>
      <c r="AB283" s="79">
        <f t="shared" si="97"/>
        <v>1</v>
      </c>
      <c r="AC283" s="80">
        <f t="shared" si="97"/>
        <v>0</v>
      </c>
      <c r="AD283" s="80">
        <f t="shared" si="97"/>
        <v>1</v>
      </c>
      <c r="AE283" s="81">
        <f t="shared" si="97"/>
        <v>1</v>
      </c>
      <c r="AF283" s="79">
        <f t="shared" si="97"/>
        <v>1</v>
      </c>
      <c r="AG283" s="80">
        <f t="shared" si="97"/>
        <v>0</v>
      </c>
      <c r="AH283" s="80">
        <f t="shared" si="97"/>
        <v>1</v>
      </c>
      <c r="AI283" s="81">
        <f t="shared" si="97"/>
        <v>1</v>
      </c>
      <c r="AJ283" s="79">
        <f t="shared" si="97"/>
        <v>1</v>
      </c>
      <c r="AK283" s="80">
        <f t="shared" si="97"/>
        <v>0</v>
      </c>
      <c r="AL283" s="80">
        <f t="shared" si="97"/>
        <v>1</v>
      </c>
      <c r="AM283" s="81">
        <f t="shared" si="97"/>
        <v>2</v>
      </c>
      <c r="AN283" s="79">
        <f t="shared" si="97"/>
        <v>3</v>
      </c>
      <c r="AO283" s="80">
        <f t="shared" si="97"/>
        <v>2</v>
      </c>
      <c r="AP283" s="80">
        <f t="shared" si="97"/>
        <v>2</v>
      </c>
      <c r="AQ283" s="81">
        <f t="shared" si="97"/>
        <v>2</v>
      </c>
      <c r="AR283" s="79">
        <f t="shared" si="97"/>
        <v>1</v>
      </c>
      <c r="AS283" s="80">
        <f t="shared" si="97"/>
        <v>0</v>
      </c>
      <c r="AT283" s="80">
        <f t="shared" si="97"/>
        <v>1</v>
      </c>
      <c r="AU283" s="81">
        <f t="shared" si="97"/>
        <v>1</v>
      </c>
      <c r="AV283" s="79">
        <f t="shared" si="97"/>
        <v>1</v>
      </c>
      <c r="AW283" s="80">
        <f t="shared" si="97"/>
        <v>0</v>
      </c>
      <c r="AX283" s="80">
        <f t="shared" si="97"/>
        <v>1</v>
      </c>
      <c r="AY283" s="81">
        <f t="shared" si="97"/>
        <v>2</v>
      </c>
      <c r="AZ283" s="79">
        <f t="shared" si="97"/>
        <v>2</v>
      </c>
      <c r="BA283" s="80">
        <f t="shared" si="97"/>
        <v>0</v>
      </c>
      <c r="BB283" s="80">
        <f t="shared" si="97"/>
        <v>2</v>
      </c>
      <c r="BC283" s="80">
        <f t="shared" si="97"/>
        <v>0</v>
      </c>
      <c r="BD283" s="81">
        <f t="shared" si="97"/>
        <v>1</v>
      </c>
      <c r="BE283" s="79">
        <f t="shared" si="97"/>
        <v>1</v>
      </c>
      <c r="BF283" s="80">
        <f t="shared" si="97"/>
        <v>0</v>
      </c>
      <c r="BG283" s="80">
        <f t="shared" si="97"/>
        <v>1</v>
      </c>
      <c r="BH283" s="81">
        <f t="shared" si="97"/>
        <v>0</v>
      </c>
      <c r="BI283" s="79">
        <f t="shared" si="97"/>
        <v>3</v>
      </c>
      <c r="BJ283" s="80">
        <f t="shared" si="97"/>
        <v>3</v>
      </c>
      <c r="BK283" s="80">
        <f t="shared" si="97"/>
        <v>0</v>
      </c>
      <c r="BL283" s="81">
        <f t="shared" si="97"/>
        <v>0</v>
      </c>
      <c r="BM283" s="346">
        <f>+SUM(BM286,BM288,BM290,BM292,BM294,BM300)/SUM(BM285,BM287,BM289,BM291,BM293,BM299)</f>
        <v>0</v>
      </c>
      <c r="BN283" s="346">
        <f>+SUM(BN286,BN288,BN290,BN292,BN294,BN300)/SUM(BN285,BN287,BN289,BN291,BN293,BN299)</f>
        <v>0</v>
      </c>
      <c r="BO283" s="346">
        <f>+SUM(BO286,BO288,BO290,BO292,BO294,BO300)/SUM(BO285,BO287,BO289,BO291,BO293,BO299)</f>
        <v>0</v>
      </c>
      <c r="BP283" s="346">
        <f>+SUM(BP286,BP288,BP290,BP292,BP294,BP300)/SUM(BP285,BP287,BP289,BP291,BP293,BP299)</f>
        <v>0</v>
      </c>
      <c r="BQ283" s="346">
        <f>+SUM(BQ286,BQ288,BQ290,BQ292,BQ294,BQ300)/SUM(BQ285,BQ287,BQ289,BQ291,BQ293,BQ299)</f>
        <v>0</v>
      </c>
      <c r="BR283" s="346"/>
      <c r="BS283" s="346"/>
      <c r="BT283" s="346"/>
      <c r="BU283" s="346"/>
      <c r="BV283" s="346"/>
      <c r="BW283" s="56"/>
    </row>
    <row r="284" spans="1:75" s="73" customFormat="1" ht="21" customHeight="1" x14ac:dyDescent="0.25">
      <c r="A284" s="316"/>
      <c r="B284" s="488"/>
      <c r="C284" s="477"/>
      <c r="D284" s="706"/>
      <c r="E284" s="360"/>
      <c r="F284" s="505"/>
      <c r="G284" s="280" t="s">
        <v>35</v>
      </c>
      <c r="H284" s="357"/>
      <c r="I284" s="357"/>
      <c r="J284" s="357"/>
      <c r="K284" s="357"/>
      <c r="L284" s="357"/>
      <c r="M284" s="327"/>
      <c r="N284" s="328"/>
      <c r="O284" s="82">
        <f>COUNTIF(O285:O300,"E")</f>
        <v>0</v>
      </c>
      <c r="P284" s="83">
        <f t="shared" ref="P284:BL284" si="98">COUNTIF(P285:P300,"E")</f>
        <v>0</v>
      </c>
      <c r="Q284" s="83">
        <f t="shared" si="98"/>
        <v>0</v>
      </c>
      <c r="R284" s="84">
        <f t="shared" si="98"/>
        <v>0</v>
      </c>
      <c r="S284" s="82">
        <f t="shared" si="98"/>
        <v>0</v>
      </c>
      <c r="T284" s="83">
        <f t="shared" si="98"/>
        <v>0</v>
      </c>
      <c r="U284" s="83">
        <f t="shared" si="98"/>
        <v>0</v>
      </c>
      <c r="V284" s="84">
        <f t="shared" si="98"/>
        <v>0</v>
      </c>
      <c r="W284" s="82">
        <f t="shared" si="98"/>
        <v>0</v>
      </c>
      <c r="X284" s="83">
        <f t="shared" si="98"/>
        <v>0</v>
      </c>
      <c r="Y284" s="83">
        <f t="shared" si="98"/>
        <v>0</v>
      </c>
      <c r="Z284" s="83">
        <f t="shared" si="98"/>
        <v>0</v>
      </c>
      <c r="AA284" s="84"/>
      <c r="AB284" s="82">
        <f t="shared" si="98"/>
        <v>0</v>
      </c>
      <c r="AC284" s="83">
        <f t="shared" si="98"/>
        <v>0</v>
      </c>
      <c r="AD284" s="83">
        <f t="shared" si="98"/>
        <v>0</v>
      </c>
      <c r="AE284" s="84">
        <f t="shared" si="98"/>
        <v>0</v>
      </c>
      <c r="AF284" s="82">
        <f t="shared" si="98"/>
        <v>0</v>
      </c>
      <c r="AG284" s="83">
        <f t="shared" si="98"/>
        <v>0</v>
      </c>
      <c r="AH284" s="83">
        <f t="shared" si="98"/>
        <v>0</v>
      </c>
      <c r="AI284" s="84">
        <f t="shared" si="98"/>
        <v>0</v>
      </c>
      <c r="AJ284" s="82">
        <f t="shared" si="98"/>
        <v>0</v>
      </c>
      <c r="AK284" s="83">
        <f t="shared" si="98"/>
        <v>0</v>
      </c>
      <c r="AL284" s="83">
        <f t="shared" si="98"/>
        <v>0</v>
      </c>
      <c r="AM284" s="84">
        <f t="shared" si="98"/>
        <v>0</v>
      </c>
      <c r="AN284" s="82">
        <f t="shared" si="98"/>
        <v>0</v>
      </c>
      <c r="AO284" s="83">
        <f t="shared" si="98"/>
        <v>0</v>
      </c>
      <c r="AP284" s="83">
        <f t="shared" si="98"/>
        <v>0</v>
      </c>
      <c r="AQ284" s="84">
        <f t="shared" si="98"/>
        <v>0</v>
      </c>
      <c r="AR284" s="82">
        <f t="shared" si="98"/>
        <v>0</v>
      </c>
      <c r="AS284" s="83">
        <f t="shared" si="98"/>
        <v>0</v>
      </c>
      <c r="AT284" s="83">
        <f t="shared" si="98"/>
        <v>0</v>
      </c>
      <c r="AU284" s="84">
        <f t="shared" si="98"/>
        <v>0</v>
      </c>
      <c r="AV284" s="82">
        <f t="shared" si="98"/>
        <v>0</v>
      </c>
      <c r="AW284" s="83">
        <f t="shared" si="98"/>
        <v>0</v>
      </c>
      <c r="AX284" s="83">
        <f t="shared" si="98"/>
        <v>0</v>
      </c>
      <c r="AY284" s="84">
        <f t="shared" si="98"/>
        <v>0</v>
      </c>
      <c r="AZ284" s="82">
        <f t="shared" si="98"/>
        <v>0</v>
      </c>
      <c r="BA284" s="83">
        <f t="shared" si="98"/>
        <v>0</v>
      </c>
      <c r="BB284" s="83">
        <f t="shared" si="98"/>
        <v>0</v>
      </c>
      <c r="BC284" s="83">
        <f t="shared" si="98"/>
        <v>0</v>
      </c>
      <c r="BD284" s="84">
        <f t="shared" si="98"/>
        <v>0</v>
      </c>
      <c r="BE284" s="82">
        <f t="shared" si="98"/>
        <v>0</v>
      </c>
      <c r="BF284" s="83">
        <f t="shared" si="98"/>
        <v>0</v>
      </c>
      <c r="BG284" s="83">
        <f t="shared" si="98"/>
        <v>0</v>
      </c>
      <c r="BH284" s="84">
        <f t="shared" si="98"/>
        <v>0</v>
      </c>
      <c r="BI284" s="82">
        <f t="shared" si="98"/>
        <v>0</v>
      </c>
      <c r="BJ284" s="83">
        <f t="shared" si="98"/>
        <v>0</v>
      </c>
      <c r="BK284" s="83">
        <f t="shared" si="98"/>
        <v>0</v>
      </c>
      <c r="BL284" s="84">
        <f t="shared" si="98"/>
        <v>0</v>
      </c>
      <c r="BM284" s="347"/>
      <c r="BN284" s="347"/>
      <c r="BO284" s="347"/>
      <c r="BP284" s="347"/>
      <c r="BQ284" s="347"/>
      <c r="BR284" s="347"/>
      <c r="BS284" s="347"/>
      <c r="BT284" s="347"/>
      <c r="BU284" s="347"/>
      <c r="BV284" s="347"/>
      <c r="BW284" s="56"/>
    </row>
    <row r="285" spans="1:75" s="73" customFormat="1" ht="15.75" hidden="1" customHeight="1" outlineLevel="1" x14ac:dyDescent="0.25">
      <c r="A285" s="315">
        <v>114</v>
      </c>
      <c r="B285" s="488"/>
      <c r="C285" s="477"/>
      <c r="D285" s="214"/>
      <c r="E285" s="478" t="s">
        <v>286</v>
      </c>
      <c r="F285" s="423" t="s">
        <v>357</v>
      </c>
      <c r="G285" s="280" t="s">
        <v>34</v>
      </c>
      <c r="H285" s="357" t="s">
        <v>81</v>
      </c>
      <c r="I285" s="357" t="s">
        <v>81</v>
      </c>
      <c r="J285" s="357"/>
      <c r="K285" s="357"/>
      <c r="L285" s="357" t="s">
        <v>81</v>
      </c>
      <c r="M285" s="326" t="s">
        <v>80</v>
      </c>
      <c r="N285" s="368" t="s">
        <v>236</v>
      </c>
      <c r="O285" s="215"/>
      <c r="P285" s="137"/>
      <c r="Q285" s="298"/>
      <c r="R285" s="87"/>
      <c r="S285" s="215"/>
      <c r="T285" s="137"/>
      <c r="U285" s="298"/>
      <c r="V285" s="87"/>
      <c r="W285" s="85"/>
      <c r="X285" s="298"/>
      <c r="Y285" s="298" t="s">
        <v>34</v>
      </c>
      <c r="Z285" s="298"/>
      <c r="AA285" s="87"/>
      <c r="AB285" s="85"/>
      <c r="AC285" s="135"/>
      <c r="AD285" s="298"/>
      <c r="AE285" s="87"/>
      <c r="AF285" s="85"/>
      <c r="AG285" s="298"/>
      <c r="AH285" s="298"/>
      <c r="AI285" s="87"/>
      <c r="AJ285" s="85"/>
      <c r="AK285" s="298"/>
      <c r="AL285" s="298"/>
      <c r="AM285" s="87"/>
      <c r="AN285" s="85"/>
      <c r="AO285" s="298"/>
      <c r="AP285" s="298"/>
      <c r="AQ285" s="87"/>
      <c r="AR285" s="85"/>
      <c r="AS285" s="298"/>
      <c r="AT285" s="298"/>
      <c r="AU285" s="87"/>
      <c r="AV285" s="85"/>
      <c r="AW285" s="298"/>
      <c r="AX285" s="298"/>
      <c r="AY285" s="87"/>
      <c r="AZ285" s="85"/>
      <c r="BA285" s="298"/>
      <c r="BB285" s="298"/>
      <c r="BC285" s="91"/>
      <c r="BD285" s="87"/>
      <c r="BE285" s="85"/>
      <c r="BF285" s="298"/>
      <c r="BG285" s="298"/>
      <c r="BH285" s="87"/>
      <c r="BI285" s="85"/>
      <c r="BJ285" s="298"/>
      <c r="BK285" s="298"/>
      <c r="BL285" s="109"/>
      <c r="BM285" s="92">
        <f>COUNTIF(O285:AA285,"P")</f>
        <v>1</v>
      </c>
      <c r="BN285" s="93">
        <f>COUNTIF(AB285:AM285,"P")</f>
        <v>0</v>
      </c>
      <c r="BO285" s="93">
        <f>COUNTIF(AN285:AY285,"P")</f>
        <v>0</v>
      </c>
      <c r="BP285" s="93">
        <f>COUNTIF(AZ285:BL285,"P")</f>
        <v>0</v>
      </c>
      <c r="BQ285" s="93">
        <f>SUM(BM285:BP285)</f>
        <v>1</v>
      </c>
      <c r="BR285" s="325">
        <f>+SUM(BM286)/(BM285)</f>
        <v>0</v>
      </c>
      <c r="BS285" s="325" t="e">
        <f>+SUM(BN286)/(BN285)</f>
        <v>#DIV/0!</v>
      </c>
      <c r="BT285" s="325" t="e">
        <f>+SUM(BO286)/(BO285)</f>
        <v>#DIV/0!</v>
      </c>
      <c r="BU285" s="325" t="e">
        <f>+SUM(BP286)/(BP285)</f>
        <v>#DIV/0!</v>
      </c>
      <c r="BV285" s="325">
        <f>+SUM(BQ286)/(BQ285)</f>
        <v>0</v>
      </c>
      <c r="BW285" s="56"/>
    </row>
    <row r="286" spans="1:75" s="73" customFormat="1" ht="15.75" hidden="1" customHeight="1" outlineLevel="1" x14ac:dyDescent="0.25">
      <c r="A286" s="316"/>
      <c r="B286" s="488"/>
      <c r="C286" s="477"/>
      <c r="D286" s="214"/>
      <c r="E286" s="478"/>
      <c r="F286" s="423"/>
      <c r="G286" s="280" t="s">
        <v>35</v>
      </c>
      <c r="H286" s="357"/>
      <c r="I286" s="357"/>
      <c r="J286" s="357"/>
      <c r="K286" s="357"/>
      <c r="L286" s="357"/>
      <c r="M286" s="327"/>
      <c r="N286" s="369"/>
      <c r="O286" s="216"/>
      <c r="P286" s="136"/>
      <c r="Q286" s="95"/>
      <c r="R286" s="96"/>
      <c r="S286" s="216"/>
      <c r="T286" s="217"/>
      <c r="U286" s="97"/>
      <c r="V286" s="98"/>
      <c r="W286" s="94"/>
      <c r="X286" s="97"/>
      <c r="Y286" s="97"/>
      <c r="Z286" s="97"/>
      <c r="AA286" s="98"/>
      <c r="AB286" s="103"/>
      <c r="AC286" s="97"/>
      <c r="AD286" s="97"/>
      <c r="AE286" s="98"/>
      <c r="AF286" s="103"/>
      <c r="AG286" s="97"/>
      <c r="AH286" s="97"/>
      <c r="AI286" s="98"/>
      <c r="AJ286" s="103"/>
      <c r="AK286" s="97"/>
      <c r="AL286" s="97"/>
      <c r="AM286" s="98"/>
      <c r="AN286" s="103"/>
      <c r="AO286" s="97"/>
      <c r="AP286" s="97"/>
      <c r="AQ286" s="98"/>
      <c r="AR286" s="103"/>
      <c r="AS286" s="97"/>
      <c r="AT286" s="97"/>
      <c r="AU286" s="98"/>
      <c r="AV286" s="103"/>
      <c r="AW286" s="97"/>
      <c r="AX286" s="97"/>
      <c r="AY286" s="98"/>
      <c r="AZ286" s="103"/>
      <c r="BA286" s="97"/>
      <c r="BB286" s="97"/>
      <c r="BC286" s="104"/>
      <c r="BD286" s="98"/>
      <c r="BE286" s="103"/>
      <c r="BF286" s="97"/>
      <c r="BG286" s="97"/>
      <c r="BH286" s="98"/>
      <c r="BI286" s="103"/>
      <c r="BJ286" s="97"/>
      <c r="BK286" s="97"/>
      <c r="BL286" s="105"/>
      <c r="BM286" s="106">
        <f>COUNTIF(O286:AA286,"E")</f>
        <v>0</v>
      </c>
      <c r="BN286" s="107">
        <f>COUNTIF(AB286:AM286,"E")</f>
        <v>0</v>
      </c>
      <c r="BO286" s="107">
        <f>COUNTIF(AN286:AY286,"E")</f>
        <v>0</v>
      </c>
      <c r="BP286" s="107">
        <f>COUNTIF(AZ286:BL286,"E")</f>
        <v>0</v>
      </c>
      <c r="BQ286" s="108">
        <f>SUM(BM286:BP286)</f>
        <v>0</v>
      </c>
      <c r="BR286" s="325"/>
      <c r="BS286" s="325"/>
      <c r="BT286" s="325"/>
      <c r="BU286" s="325"/>
      <c r="BV286" s="325"/>
      <c r="BW286" s="56"/>
    </row>
    <row r="287" spans="1:75" s="73" customFormat="1" ht="16.5" hidden="1" customHeight="1" outlineLevel="1" x14ac:dyDescent="0.25">
      <c r="A287" s="315"/>
      <c r="B287" s="488"/>
      <c r="C287" s="477"/>
      <c r="D287" s="214"/>
      <c r="E287" s="478" t="s">
        <v>324</v>
      </c>
      <c r="F287" s="423" t="s">
        <v>325</v>
      </c>
      <c r="G287" s="280" t="s">
        <v>34</v>
      </c>
      <c r="H287" s="357" t="s">
        <v>81</v>
      </c>
      <c r="I287" s="357" t="s">
        <v>81</v>
      </c>
      <c r="J287" s="357"/>
      <c r="K287" s="357"/>
      <c r="L287" s="357" t="s">
        <v>81</v>
      </c>
      <c r="M287" s="326" t="s">
        <v>80</v>
      </c>
      <c r="N287" s="368" t="s">
        <v>236</v>
      </c>
      <c r="O287" s="215"/>
      <c r="P287" s="137"/>
      <c r="Q287" s="298" t="s">
        <v>34</v>
      </c>
      <c r="R287" s="87"/>
      <c r="S287" s="215"/>
      <c r="T287" s="218"/>
      <c r="U287" s="309"/>
      <c r="V287" s="127"/>
      <c r="W287" s="85"/>
      <c r="X287" s="309"/>
      <c r="Y287" s="309"/>
      <c r="Z287" s="309"/>
      <c r="AA287" s="127"/>
      <c r="AB287" s="125"/>
      <c r="AC287" s="309"/>
      <c r="AD287" s="309"/>
      <c r="AE287" s="127"/>
      <c r="AF287" s="125"/>
      <c r="AG287" s="309"/>
      <c r="AH287" s="309"/>
      <c r="AI287" s="127"/>
      <c r="AJ287" s="125"/>
      <c r="AK287" s="309"/>
      <c r="AL287" s="309"/>
      <c r="AM287" s="127"/>
      <c r="AN287" s="125"/>
      <c r="AO287" s="309"/>
      <c r="AP287" s="309"/>
      <c r="AQ287" s="127"/>
      <c r="AR287" s="125"/>
      <c r="AS287" s="309"/>
      <c r="AT287" s="309"/>
      <c r="AU287" s="127"/>
      <c r="AV287" s="125"/>
      <c r="AW287" s="309"/>
      <c r="AX287" s="309"/>
      <c r="AY287" s="127"/>
      <c r="AZ287" s="125"/>
      <c r="BA287" s="309"/>
      <c r="BB287" s="309"/>
      <c r="BC287" s="128"/>
      <c r="BD287" s="127"/>
      <c r="BE287" s="125"/>
      <c r="BF287" s="309"/>
      <c r="BG287" s="309"/>
      <c r="BH287" s="127"/>
      <c r="BI287" s="125"/>
      <c r="BJ287" s="309"/>
      <c r="BK287" s="309"/>
      <c r="BL287" s="219"/>
      <c r="BM287" s="92">
        <f>COUNTIF(O287:AA287,"P")</f>
        <v>1</v>
      </c>
      <c r="BN287" s="93">
        <f>COUNTIF(AB287:AM287,"P")</f>
        <v>0</v>
      </c>
      <c r="BO287" s="93">
        <f>COUNTIF(AN287:AY287,"P")</f>
        <v>0</v>
      </c>
      <c r="BP287" s="93">
        <f>COUNTIF(AZ287:BL287,"P")</f>
        <v>0</v>
      </c>
      <c r="BQ287" s="93">
        <f t="shared" ref="BQ287:BQ300" si="99">SUM(BM287:BP287)</f>
        <v>1</v>
      </c>
      <c r="BR287" s="325">
        <f>+SUM(BM288)/(BM287)</f>
        <v>0</v>
      </c>
      <c r="BS287" s="325" t="e">
        <f>+SUM(BN288)/(BN287)</f>
        <v>#DIV/0!</v>
      </c>
      <c r="BT287" s="325" t="e">
        <f>+SUM(BO288)/(BO287)</f>
        <v>#DIV/0!</v>
      </c>
      <c r="BU287" s="325" t="e">
        <f>+SUM(BP288)/(BP287)</f>
        <v>#DIV/0!</v>
      </c>
      <c r="BV287" s="325">
        <f>+SUM(BQ288)/(BQ287)</f>
        <v>0</v>
      </c>
      <c r="BW287" s="56"/>
    </row>
    <row r="288" spans="1:75" s="73" customFormat="1" ht="18" hidden="1" customHeight="1" outlineLevel="1" x14ac:dyDescent="0.25">
      <c r="A288" s="316"/>
      <c r="B288" s="488"/>
      <c r="C288" s="477"/>
      <c r="D288" s="214"/>
      <c r="E288" s="478"/>
      <c r="F288" s="423"/>
      <c r="G288" s="280" t="s">
        <v>35</v>
      </c>
      <c r="H288" s="357"/>
      <c r="I288" s="357"/>
      <c r="J288" s="357"/>
      <c r="K288" s="357"/>
      <c r="L288" s="357"/>
      <c r="M288" s="327"/>
      <c r="N288" s="369"/>
      <c r="O288" s="216"/>
      <c r="P288" s="136"/>
      <c r="Q288" s="95"/>
      <c r="R288" s="96"/>
      <c r="S288" s="216"/>
      <c r="T288" s="217"/>
      <c r="U288" s="97"/>
      <c r="V288" s="98"/>
      <c r="W288" s="94"/>
      <c r="X288" s="97"/>
      <c r="Y288" s="97"/>
      <c r="Z288" s="97"/>
      <c r="AA288" s="98"/>
      <c r="AB288" s="103"/>
      <c r="AC288" s="97"/>
      <c r="AD288" s="97"/>
      <c r="AE288" s="98"/>
      <c r="AF288" s="103"/>
      <c r="AG288" s="97"/>
      <c r="AH288" s="97"/>
      <c r="AI288" s="98"/>
      <c r="AJ288" s="103"/>
      <c r="AK288" s="97"/>
      <c r="AL288" s="97"/>
      <c r="AM288" s="98"/>
      <c r="AN288" s="103"/>
      <c r="AO288" s="97"/>
      <c r="AP288" s="97"/>
      <c r="AQ288" s="98"/>
      <c r="AR288" s="103"/>
      <c r="AS288" s="97"/>
      <c r="AT288" s="97"/>
      <c r="AU288" s="98"/>
      <c r="AV288" s="103"/>
      <c r="AW288" s="97"/>
      <c r="AX288" s="97"/>
      <c r="AY288" s="98"/>
      <c r="AZ288" s="103"/>
      <c r="BA288" s="97"/>
      <c r="BB288" s="97"/>
      <c r="BC288" s="104"/>
      <c r="BD288" s="98"/>
      <c r="BE288" s="103"/>
      <c r="BF288" s="97"/>
      <c r="BG288" s="97"/>
      <c r="BH288" s="98"/>
      <c r="BI288" s="103"/>
      <c r="BJ288" s="97"/>
      <c r="BK288" s="97"/>
      <c r="BL288" s="105"/>
      <c r="BM288" s="106">
        <f>COUNTIF(O288:AA288,"E")</f>
        <v>0</v>
      </c>
      <c r="BN288" s="107">
        <f>COUNTIF(AB288:AM288,"E")</f>
        <v>0</v>
      </c>
      <c r="BO288" s="107">
        <f>COUNTIF(AN288:AY288,"E")</f>
        <v>0</v>
      </c>
      <c r="BP288" s="107">
        <f>COUNTIF(AZ288:BL288,"E")</f>
        <v>0</v>
      </c>
      <c r="BQ288" s="108">
        <f t="shared" si="99"/>
        <v>0</v>
      </c>
      <c r="BR288" s="325"/>
      <c r="BS288" s="325"/>
      <c r="BT288" s="325"/>
      <c r="BU288" s="325"/>
      <c r="BV288" s="325"/>
      <c r="BW288" s="56"/>
    </row>
    <row r="289" spans="1:75" s="73" customFormat="1" ht="15.75" hidden="1" customHeight="1" outlineLevel="1" x14ac:dyDescent="0.25">
      <c r="A289" s="315">
        <v>118</v>
      </c>
      <c r="B289" s="488"/>
      <c r="C289" s="477"/>
      <c r="D289" s="214"/>
      <c r="E289" s="358" t="s">
        <v>293</v>
      </c>
      <c r="F289" s="423" t="s">
        <v>371</v>
      </c>
      <c r="G289" s="280" t="s">
        <v>34</v>
      </c>
      <c r="H289" s="357" t="s">
        <v>81</v>
      </c>
      <c r="I289" s="357" t="s">
        <v>81</v>
      </c>
      <c r="J289" s="357"/>
      <c r="K289" s="357"/>
      <c r="L289" s="357" t="s">
        <v>81</v>
      </c>
      <c r="M289" s="326" t="s">
        <v>80</v>
      </c>
      <c r="N289" s="368" t="s">
        <v>236</v>
      </c>
      <c r="O289" s="215"/>
      <c r="P289" s="137"/>
      <c r="Q289" s="298" t="s">
        <v>34</v>
      </c>
      <c r="R289" s="87"/>
      <c r="S289" s="215"/>
      <c r="T289" s="137"/>
      <c r="U289" s="298" t="s">
        <v>34</v>
      </c>
      <c r="V289" s="87" t="s">
        <v>34</v>
      </c>
      <c r="W289" s="85" t="s">
        <v>34</v>
      </c>
      <c r="X289" s="298"/>
      <c r="Y289" s="298"/>
      <c r="Z289" s="298"/>
      <c r="AA289" s="87"/>
      <c r="AB289" s="85" t="s">
        <v>34</v>
      </c>
      <c r="AC289" s="135"/>
      <c r="AD289" s="298"/>
      <c r="AE289" s="87"/>
      <c r="AF289" s="85" t="s">
        <v>34</v>
      </c>
      <c r="AG289" s="298"/>
      <c r="AH289" s="298"/>
      <c r="AI289" s="87"/>
      <c r="AJ289" s="85" t="s">
        <v>34</v>
      </c>
      <c r="AK289" s="298"/>
      <c r="AL289" s="298"/>
      <c r="AM289" s="87"/>
      <c r="AN289" s="85" t="s">
        <v>34</v>
      </c>
      <c r="AO289" s="298"/>
      <c r="AP289" s="298"/>
      <c r="AQ289" s="87"/>
      <c r="AR289" s="85" t="s">
        <v>34</v>
      </c>
      <c r="AS289" s="298"/>
      <c r="AT289" s="298"/>
      <c r="AU289" s="87"/>
      <c r="AV289" s="85" t="s">
        <v>34</v>
      </c>
      <c r="AW289" s="298"/>
      <c r="AX289" s="298"/>
      <c r="AY289" s="87"/>
      <c r="AZ289" s="85" t="s">
        <v>34</v>
      </c>
      <c r="BA289" s="298"/>
      <c r="BB289" s="298"/>
      <c r="BC289" s="91"/>
      <c r="BD289" s="87"/>
      <c r="BE289" s="85" t="s">
        <v>34</v>
      </c>
      <c r="BF289" s="298"/>
      <c r="BG289" s="298"/>
      <c r="BH289" s="87"/>
      <c r="BI289" s="85" t="s">
        <v>34</v>
      </c>
      <c r="BJ289" s="298"/>
      <c r="BK289" s="298"/>
      <c r="BL289" s="109"/>
      <c r="BM289" s="92">
        <f>COUNTIF(O289:AA289,"P")</f>
        <v>4</v>
      </c>
      <c r="BN289" s="93">
        <f>COUNTIF(AB289:AM289,"P")</f>
        <v>3</v>
      </c>
      <c r="BO289" s="93">
        <f>COUNTIF(AN289:AY289,"P")</f>
        <v>3</v>
      </c>
      <c r="BP289" s="93">
        <f>COUNTIF(AZ289:BL289,"P")</f>
        <v>3</v>
      </c>
      <c r="BQ289" s="93">
        <f t="shared" si="99"/>
        <v>13</v>
      </c>
      <c r="BR289" s="325">
        <f>+SUM(BM290)/(BM289)</f>
        <v>0</v>
      </c>
      <c r="BS289" s="325">
        <f>+SUM(BN290)/(BN289)</f>
        <v>0</v>
      </c>
      <c r="BT289" s="325">
        <f>+SUM(BO290)/(BO289)</f>
        <v>0</v>
      </c>
      <c r="BU289" s="325">
        <f>+SUM(BP290)/(BP289)</f>
        <v>0</v>
      </c>
      <c r="BV289" s="325">
        <f>+SUM(BQ290)/(BQ289)</f>
        <v>0</v>
      </c>
      <c r="BW289" s="56"/>
    </row>
    <row r="290" spans="1:75" s="73" customFormat="1" ht="15.75" hidden="1" customHeight="1" outlineLevel="1" x14ac:dyDescent="0.25">
      <c r="A290" s="316"/>
      <c r="B290" s="488"/>
      <c r="C290" s="477"/>
      <c r="D290" s="214"/>
      <c r="E290" s="358"/>
      <c r="F290" s="423"/>
      <c r="G290" s="280" t="s">
        <v>35</v>
      </c>
      <c r="H290" s="357"/>
      <c r="I290" s="357"/>
      <c r="J290" s="357"/>
      <c r="K290" s="357"/>
      <c r="L290" s="357"/>
      <c r="M290" s="327"/>
      <c r="N290" s="369"/>
      <c r="O290" s="216"/>
      <c r="P290" s="136"/>
      <c r="Q290" s="95"/>
      <c r="R290" s="96"/>
      <c r="S290" s="216"/>
      <c r="T290" s="136"/>
      <c r="U290" s="95"/>
      <c r="V290" s="96"/>
      <c r="W290" s="94"/>
      <c r="X290" s="95"/>
      <c r="Y290" s="95"/>
      <c r="Z290" s="95"/>
      <c r="AA290" s="96"/>
      <c r="AB290" s="94"/>
      <c r="AC290" s="97"/>
      <c r="AD290" s="95"/>
      <c r="AE290" s="96"/>
      <c r="AF290" s="94"/>
      <c r="AG290" s="95"/>
      <c r="AH290" s="95"/>
      <c r="AI290" s="96"/>
      <c r="AJ290" s="94"/>
      <c r="AK290" s="95"/>
      <c r="AL290" s="95"/>
      <c r="AM290" s="96"/>
      <c r="AN290" s="94"/>
      <c r="AO290" s="95"/>
      <c r="AP290" s="95"/>
      <c r="AQ290" s="96"/>
      <c r="AR290" s="94"/>
      <c r="AS290" s="95"/>
      <c r="AT290" s="95"/>
      <c r="AU290" s="96"/>
      <c r="AV290" s="94"/>
      <c r="AW290" s="95"/>
      <c r="AX290" s="95"/>
      <c r="AY290" s="96"/>
      <c r="AZ290" s="94"/>
      <c r="BA290" s="95"/>
      <c r="BB290" s="95"/>
      <c r="BC290" s="119"/>
      <c r="BD290" s="96"/>
      <c r="BE290" s="94"/>
      <c r="BF290" s="95"/>
      <c r="BG290" s="95"/>
      <c r="BH290" s="96"/>
      <c r="BI290" s="94"/>
      <c r="BJ290" s="95"/>
      <c r="BK290" s="95"/>
      <c r="BL290" s="220"/>
      <c r="BM290" s="106">
        <f>COUNTIF(O290:AA290,"E")</f>
        <v>0</v>
      </c>
      <c r="BN290" s="107">
        <f>COUNTIF(AB290:AM290,"E")</f>
        <v>0</v>
      </c>
      <c r="BO290" s="107">
        <f>COUNTIF(AN290:AY290,"E")</f>
        <v>0</v>
      </c>
      <c r="BP290" s="107">
        <f>COUNTIF(AZ290:BL290,"E")</f>
        <v>0</v>
      </c>
      <c r="BQ290" s="108">
        <f t="shared" si="99"/>
        <v>0</v>
      </c>
      <c r="BR290" s="325"/>
      <c r="BS290" s="325"/>
      <c r="BT290" s="325"/>
      <c r="BU290" s="325"/>
      <c r="BV290" s="325"/>
      <c r="BW290" s="56"/>
    </row>
    <row r="291" spans="1:75" s="73" customFormat="1" ht="15.75" hidden="1" customHeight="1" outlineLevel="1" x14ac:dyDescent="0.25">
      <c r="A291" s="315">
        <v>120</v>
      </c>
      <c r="B291" s="488"/>
      <c r="C291" s="477"/>
      <c r="D291" s="214"/>
      <c r="E291" s="358" t="s">
        <v>373</v>
      </c>
      <c r="F291" s="423" t="s">
        <v>372</v>
      </c>
      <c r="G291" s="280" t="s">
        <v>34</v>
      </c>
      <c r="H291" s="357" t="s">
        <v>81</v>
      </c>
      <c r="I291" s="357"/>
      <c r="J291" s="357" t="s">
        <v>81</v>
      </c>
      <c r="K291" s="357" t="s">
        <v>81</v>
      </c>
      <c r="L291" s="357" t="s">
        <v>81</v>
      </c>
      <c r="M291" s="326" t="s">
        <v>80</v>
      </c>
      <c r="N291" s="368" t="s">
        <v>236</v>
      </c>
      <c r="O291" s="215"/>
      <c r="P291" s="137"/>
      <c r="Q291" s="298"/>
      <c r="R291" s="87"/>
      <c r="S291" s="215"/>
      <c r="T291" s="137"/>
      <c r="U291" s="298" t="s">
        <v>234</v>
      </c>
      <c r="V291" s="87"/>
      <c r="W291" s="85"/>
      <c r="X291" s="298"/>
      <c r="Y291" s="298" t="s">
        <v>34</v>
      </c>
      <c r="Z291" s="298"/>
      <c r="AA291" s="87"/>
      <c r="AB291" s="85"/>
      <c r="AC291" s="135"/>
      <c r="AD291" s="298" t="s">
        <v>34</v>
      </c>
      <c r="AE291" s="87"/>
      <c r="AF291" s="85"/>
      <c r="AG291" s="298"/>
      <c r="AH291" s="298" t="s">
        <v>34</v>
      </c>
      <c r="AI291" s="87"/>
      <c r="AJ291" s="85"/>
      <c r="AK291" s="298"/>
      <c r="AL291" s="298" t="s">
        <v>34</v>
      </c>
      <c r="AM291" s="87"/>
      <c r="AN291" s="85" t="s">
        <v>34</v>
      </c>
      <c r="AO291" s="298"/>
      <c r="AP291" s="298" t="s">
        <v>34</v>
      </c>
      <c r="AQ291" s="87"/>
      <c r="AR291" s="85"/>
      <c r="AS291" s="298"/>
      <c r="AT291" s="298" t="s">
        <v>34</v>
      </c>
      <c r="AU291" s="87"/>
      <c r="AV291" s="85"/>
      <c r="AW291" s="298"/>
      <c r="AX291" s="298" t="s">
        <v>34</v>
      </c>
      <c r="AY291" s="87"/>
      <c r="AZ291" s="85"/>
      <c r="BA291" s="298"/>
      <c r="BB291" s="298" t="s">
        <v>34</v>
      </c>
      <c r="BC291" s="91"/>
      <c r="BD291" s="87"/>
      <c r="BE291" s="85"/>
      <c r="BF291" s="298"/>
      <c r="BG291" s="298" t="s">
        <v>34</v>
      </c>
      <c r="BH291" s="87"/>
      <c r="BI291" s="85"/>
      <c r="BJ291" s="298" t="s">
        <v>34</v>
      </c>
      <c r="BK291" s="298"/>
      <c r="BL291" s="109"/>
      <c r="BM291" s="92">
        <f>COUNTIF(O291:AA291,"P")</f>
        <v>2</v>
      </c>
      <c r="BN291" s="93">
        <f>COUNTIF(AB291:AM291,"P")</f>
        <v>3</v>
      </c>
      <c r="BO291" s="93">
        <f>COUNTIF(AN291:AY291,"P")</f>
        <v>4</v>
      </c>
      <c r="BP291" s="93">
        <f>COUNTIF(AZ291:BL291,"P")</f>
        <v>3</v>
      </c>
      <c r="BQ291" s="93">
        <f t="shared" si="99"/>
        <v>12</v>
      </c>
      <c r="BR291" s="325">
        <f>+SUM(BM292)/(BM291)</f>
        <v>0</v>
      </c>
      <c r="BS291" s="325">
        <f>+SUM(BN292)/(BN291)</f>
        <v>0</v>
      </c>
      <c r="BT291" s="325">
        <f>+SUM(BO292)/(BO291)</f>
        <v>0</v>
      </c>
      <c r="BU291" s="325">
        <f>+SUM(BP292)/(BP291)</f>
        <v>0</v>
      </c>
      <c r="BV291" s="325">
        <f>+SUM(BQ292)/(BQ291)</f>
        <v>0</v>
      </c>
      <c r="BW291" s="56"/>
    </row>
    <row r="292" spans="1:75" s="73" customFormat="1" ht="15.75" hidden="1" customHeight="1" outlineLevel="1" x14ac:dyDescent="0.25">
      <c r="A292" s="316"/>
      <c r="B292" s="488"/>
      <c r="C292" s="477"/>
      <c r="D292" s="214"/>
      <c r="E292" s="358"/>
      <c r="F292" s="423"/>
      <c r="G292" s="280" t="s">
        <v>35</v>
      </c>
      <c r="H292" s="357"/>
      <c r="I292" s="357"/>
      <c r="J292" s="357"/>
      <c r="K292" s="357"/>
      <c r="L292" s="357"/>
      <c r="M292" s="327"/>
      <c r="N292" s="369"/>
      <c r="O292" s="216"/>
      <c r="P292" s="136"/>
      <c r="Q292" s="95"/>
      <c r="R292" s="96"/>
      <c r="S292" s="216"/>
      <c r="T292" s="136"/>
      <c r="U292" s="95"/>
      <c r="V292" s="96"/>
      <c r="W292" s="94"/>
      <c r="X292" s="95"/>
      <c r="Y292" s="95"/>
      <c r="Z292" s="95"/>
      <c r="AA292" s="96"/>
      <c r="AB292" s="94"/>
      <c r="AC292" s="97"/>
      <c r="AD292" s="95"/>
      <c r="AE292" s="96"/>
      <c r="AF292" s="94"/>
      <c r="AG292" s="95"/>
      <c r="AH292" s="95"/>
      <c r="AI292" s="96"/>
      <c r="AJ292" s="94"/>
      <c r="AK292" s="95"/>
      <c r="AL292" s="95"/>
      <c r="AM292" s="96"/>
      <c r="AN292" s="94"/>
      <c r="AO292" s="95"/>
      <c r="AP292" s="95"/>
      <c r="AQ292" s="96"/>
      <c r="AR292" s="94"/>
      <c r="AS292" s="95"/>
      <c r="AT292" s="95"/>
      <c r="AU292" s="96"/>
      <c r="AV292" s="94"/>
      <c r="AW292" s="95"/>
      <c r="AX292" s="95"/>
      <c r="AY292" s="96"/>
      <c r="AZ292" s="94"/>
      <c r="BA292" s="95"/>
      <c r="BB292" s="95"/>
      <c r="BC292" s="119"/>
      <c r="BD292" s="96"/>
      <c r="BE292" s="94"/>
      <c r="BF292" s="95"/>
      <c r="BG292" s="95"/>
      <c r="BH292" s="96"/>
      <c r="BI292" s="94"/>
      <c r="BJ292" s="95"/>
      <c r="BK292" s="95"/>
      <c r="BL292" s="220"/>
      <c r="BM292" s="106">
        <f>COUNTIF(O292:AA292,"E")</f>
        <v>0</v>
      </c>
      <c r="BN292" s="107">
        <f>COUNTIF(AB292:AM292,"E")</f>
        <v>0</v>
      </c>
      <c r="BO292" s="107">
        <f>COUNTIF(AN292:AY292,"E")</f>
        <v>0</v>
      </c>
      <c r="BP292" s="107">
        <f>COUNTIF(AZ292:BL292,"E")</f>
        <v>0</v>
      </c>
      <c r="BQ292" s="108">
        <f t="shared" si="99"/>
        <v>0</v>
      </c>
      <c r="BR292" s="325"/>
      <c r="BS292" s="325"/>
      <c r="BT292" s="325"/>
      <c r="BU292" s="325"/>
      <c r="BV292" s="325"/>
      <c r="BW292" s="56"/>
    </row>
    <row r="293" spans="1:75" s="73" customFormat="1" ht="15.75" hidden="1" customHeight="1" outlineLevel="1" x14ac:dyDescent="0.25">
      <c r="A293" s="315"/>
      <c r="B293" s="488"/>
      <c r="C293" s="477"/>
      <c r="D293" s="214"/>
      <c r="E293" s="358" t="s">
        <v>294</v>
      </c>
      <c r="F293" s="495" t="s">
        <v>295</v>
      </c>
      <c r="G293" s="280" t="s">
        <v>34</v>
      </c>
      <c r="H293" s="357" t="s">
        <v>81</v>
      </c>
      <c r="I293" s="357"/>
      <c r="J293" s="357"/>
      <c r="K293" s="357" t="s">
        <v>81</v>
      </c>
      <c r="L293" s="357" t="s">
        <v>81</v>
      </c>
      <c r="M293" s="326" t="s">
        <v>80</v>
      </c>
      <c r="N293" s="368" t="s">
        <v>323</v>
      </c>
      <c r="O293" s="215"/>
      <c r="P293" s="137"/>
      <c r="Q293" s="298"/>
      <c r="R293" s="87"/>
      <c r="S293" s="215"/>
      <c r="T293" s="137"/>
      <c r="U293" s="298"/>
      <c r="V293" s="87" t="s">
        <v>34</v>
      </c>
      <c r="W293" s="85"/>
      <c r="X293" s="298"/>
      <c r="Y293" s="298"/>
      <c r="Z293" s="298" t="s">
        <v>34</v>
      </c>
      <c r="AA293" s="87"/>
      <c r="AB293" s="85"/>
      <c r="AC293" s="309"/>
      <c r="AD293" s="298"/>
      <c r="AE293" s="87" t="s">
        <v>34</v>
      </c>
      <c r="AF293" s="85"/>
      <c r="AG293" s="298"/>
      <c r="AH293" s="298"/>
      <c r="AI293" s="87" t="s">
        <v>34</v>
      </c>
      <c r="AJ293" s="85"/>
      <c r="AK293" s="298"/>
      <c r="AL293" s="298"/>
      <c r="AM293" s="87" t="s">
        <v>34</v>
      </c>
      <c r="AN293" s="85"/>
      <c r="AO293" s="298" t="s">
        <v>34</v>
      </c>
      <c r="AP293" s="298"/>
      <c r="AQ293" s="87"/>
      <c r="AR293" s="85"/>
      <c r="AS293" s="298"/>
      <c r="AT293" s="298"/>
      <c r="AU293" s="87" t="s">
        <v>34</v>
      </c>
      <c r="AV293" s="85"/>
      <c r="AW293" s="298"/>
      <c r="AX293" s="298"/>
      <c r="AY293" s="87" t="s">
        <v>34</v>
      </c>
      <c r="AZ293" s="85"/>
      <c r="BA293" s="298"/>
      <c r="BB293" s="298"/>
      <c r="BC293" s="91"/>
      <c r="BD293" s="87" t="s">
        <v>34</v>
      </c>
      <c r="BE293" s="85"/>
      <c r="BF293" s="298"/>
      <c r="BG293" s="298"/>
      <c r="BH293" s="87"/>
      <c r="BI293" s="85" t="s">
        <v>34</v>
      </c>
      <c r="BJ293" s="298" t="s">
        <v>34</v>
      </c>
      <c r="BK293" s="298"/>
      <c r="BL293" s="109"/>
      <c r="BM293" s="92">
        <f>COUNTIF(O293:AA293,"P")</f>
        <v>2</v>
      </c>
      <c r="BN293" s="93">
        <f>COUNTIF(AB293:AM293,"P")</f>
        <v>3</v>
      </c>
      <c r="BO293" s="93">
        <f>COUNTIF(AN293:AY293,"P")</f>
        <v>3</v>
      </c>
      <c r="BP293" s="93">
        <f>COUNTIF(AZ293:BL293,"P")</f>
        <v>3</v>
      </c>
      <c r="BQ293" s="93">
        <f t="shared" si="99"/>
        <v>11</v>
      </c>
      <c r="BR293" s="325">
        <f>+SUM(BM294)/(BM293)</f>
        <v>0</v>
      </c>
      <c r="BS293" s="325">
        <f>+SUM(BN294)/(BN293)</f>
        <v>0</v>
      </c>
      <c r="BT293" s="325">
        <f>+SUM(BO294)/(BO293)</f>
        <v>0</v>
      </c>
      <c r="BU293" s="325">
        <f>+SUM(BP294)/(BP293)</f>
        <v>0</v>
      </c>
      <c r="BV293" s="325">
        <f>+SUM(BQ294)/(BQ293)</f>
        <v>0</v>
      </c>
      <c r="BW293" s="56"/>
    </row>
    <row r="294" spans="1:75" s="73" customFormat="1" ht="15.75" hidden="1" customHeight="1" outlineLevel="1" x14ac:dyDescent="0.25">
      <c r="A294" s="370"/>
      <c r="B294" s="488"/>
      <c r="C294" s="477"/>
      <c r="D294" s="214"/>
      <c r="E294" s="358"/>
      <c r="F294" s="496"/>
      <c r="G294" s="280" t="s">
        <v>35</v>
      </c>
      <c r="H294" s="357"/>
      <c r="I294" s="357"/>
      <c r="J294" s="357"/>
      <c r="K294" s="357"/>
      <c r="L294" s="357"/>
      <c r="M294" s="327"/>
      <c r="N294" s="369"/>
      <c r="O294" s="216"/>
      <c r="P294" s="136"/>
      <c r="Q294" s="95"/>
      <c r="R294" s="96"/>
      <c r="S294" s="216"/>
      <c r="T294" s="136"/>
      <c r="U294" s="95"/>
      <c r="V294" s="96"/>
      <c r="W294" s="94"/>
      <c r="X294" s="95"/>
      <c r="Y294" s="95"/>
      <c r="Z294" s="95"/>
      <c r="AA294" s="96"/>
      <c r="AB294" s="94"/>
      <c r="AC294" s="97"/>
      <c r="AD294" s="95"/>
      <c r="AE294" s="96"/>
      <c r="AF294" s="94"/>
      <c r="AG294" s="95"/>
      <c r="AH294" s="95"/>
      <c r="AI294" s="96"/>
      <c r="AJ294" s="94"/>
      <c r="AK294" s="95"/>
      <c r="AL294" s="95"/>
      <c r="AM294" s="96"/>
      <c r="AN294" s="94"/>
      <c r="AO294" s="95"/>
      <c r="AP294" s="95"/>
      <c r="AQ294" s="96"/>
      <c r="AR294" s="94"/>
      <c r="AS294" s="95"/>
      <c r="AT294" s="95"/>
      <c r="AU294" s="96"/>
      <c r="AV294" s="94"/>
      <c r="AW294" s="95"/>
      <c r="AX294" s="95"/>
      <c r="AY294" s="96"/>
      <c r="AZ294" s="94"/>
      <c r="BA294" s="95"/>
      <c r="BB294" s="95"/>
      <c r="BC294" s="119"/>
      <c r="BD294" s="96"/>
      <c r="BE294" s="94"/>
      <c r="BF294" s="95"/>
      <c r="BG294" s="95"/>
      <c r="BH294" s="96"/>
      <c r="BI294" s="94"/>
      <c r="BJ294" s="95"/>
      <c r="BK294" s="95"/>
      <c r="BL294" s="220"/>
      <c r="BM294" s="106">
        <f>COUNTIF(O294:AA294,"E")</f>
        <v>0</v>
      </c>
      <c r="BN294" s="107">
        <f>COUNTIF(AB294:AM294,"E")</f>
        <v>0</v>
      </c>
      <c r="BO294" s="107">
        <f>COUNTIF(AN294:AY294,"E")</f>
        <v>0</v>
      </c>
      <c r="BP294" s="107">
        <f>COUNTIF(AZ294:BL294,"E")</f>
        <v>0</v>
      </c>
      <c r="BQ294" s="108">
        <f t="shared" si="99"/>
        <v>0</v>
      </c>
      <c r="BR294" s="325"/>
      <c r="BS294" s="325"/>
      <c r="BT294" s="325"/>
      <c r="BU294" s="325"/>
      <c r="BV294" s="325"/>
      <c r="BW294" s="56"/>
    </row>
    <row r="295" spans="1:75" s="73" customFormat="1" ht="15.75" hidden="1" customHeight="1" outlineLevel="1" x14ac:dyDescent="0.25">
      <c r="A295" s="370"/>
      <c r="B295" s="488"/>
      <c r="C295" s="477"/>
      <c r="D295" s="214"/>
      <c r="E295" s="359" t="s">
        <v>474</v>
      </c>
      <c r="F295" s="281" t="s">
        <v>467</v>
      </c>
      <c r="G295" s="280" t="s">
        <v>34</v>
      </c>
      <c r="H295" s="357" t="s">
        <v>81</v>
      </c>
      <c r="I295" s="357"/>
      <c r="J295" s="357"/>
      <c r="K295" s="357" t="s">
        <v>81</v>
      </c>
      <c r="L295" s="357" t="s">
        <v>81</v>
      </c>
      <c r="M295" s="326" t="s">
        <v>80</v>
      </c>
      <c r="N295" s="368" t="s">
        <v>469</v>
      </c>
      <c r="O295" s="216"/>
      <c r="P295" s="136"/>
      <c r="Q295" s="111"/>
      <c r="R295" s="86"/>
      <c r="S295" s="216"/>
      <c r="T295" s="136"/>
      <c r="U295" s="111"/>
      <c r="V295" s="86"/>
      <c r="W295" s="110"/>
      <c r="X295" s="111"/>
      <c r="Y295" s="111"/>
      <c r="Z295" s="111" t="s">
        <v>34</v>
      </c>
      <c r="AA295" s="86"/>
      <c r="AB295" s="110"/>
      <c r="AC295" s="112"/>
      <c r="AD295" s="111"/>
      <c r="AE295" s="86"/>
      <c r="AF295" s="110"/>
      <c r="AG295" s="111"/>
      <c r="AH295" s="111"/>
      <c r="AI295" s="86"/>
      <c r="AJ295" s="110"/>
      <c r="AK295" s="111"/>
      <c r="AL295" s="111"/>
      <c r="AM295" s="86" t="s">
        <v>34</v>
      </c>
      <c r="AN295" s="110"/>
      <c r="AO295" s="111"/>
      <c r="AP295" s="111"/>
      <c r="AQ295" s="86"/>
      <c r="AR295" s="110"/>
      <c r="AS295" s="111"/>
      <c r="AT295" s="111"/>
      <c r="AU295" s="86"/>
      <c r="AV295" s="110"/>
      <c r="AW295" s="111"/>
      <c r="AX295" s="111"/>
      <c r="AY295" s="86" t="s">
        <v>34</v>
      </c>
      <c r="AZ295" s="110"/>
      <c r="BA295" s="111"/>
      <c r="BB295" s="111"/>
      <c r="BC295" s="134"/>
      <c r="BD295" s="86"/>
      <c r="BE295" s="110"/>
      <c r="BF295" s="111"/>
      <c r="BG295" s="111"/>
      <c r="BH295" s="86"/>
      <c r="BI295" s="110"/>
      <c r="BJ295" s="111" t="s">
        <v>34</v>
      </c>
      <c r="BK295" s="111"/>
      <c r="BL295" s="220"/>
      <c r="BM295" s="92">
        <f>COUNTIF(O295:AA295,"P")</f>
        <v>1</v>
      </c>
      <c r="BN295" s="93">
        <f>COUNTIF(AB295:AM295,"P")</f>
        <v>1</v>
      </c>
      <c r="BO295" s="93">
        <f>COUNTIF(AN295:AY295,"P")</f>
        <v>1</v>
      </c>
      <c r="BP295" s="93">
        <f>COUNTIF(AZ295:BL295,"P")</f>
        <v>1</v>
      </c>
      <c r="BQ295" s="93">
        <f>SUM(BM295:BP295)</f>
        <v>4</v>
      </c>
      <c r="BR295" s="325">
        <f>+SUM(BM296)/(BM295)</f>
        <v>0</v>
      </c>
      <c r="BS295" s="325">
        <f>+SUM(BN296)/(BN295)</f>
        <v>0</v>
      </c>
      <c r="BT295" s="325">
        <f>+SUM(BO296)/(BO295)</f>
        <v>0</v>
      </c>
      <c r="BU295" s="325">
        <f>+SUM(BP296)/(BP295)</f>
        <v>0</v>
      </c>
      <c r="BV295" s="325">
        <f>+SUM(BQ296)/(BQ295)</f>
        <v>0</v>
      </c>
      <c r="BW295" s="56"/>
    </row>
    <row r="296" spans="1:75" s="73" customFormat="1" ht="15.75" hidden="1" customHeight="1" outlineLevel="1" x14ac:dyDescent="0.25">
      <c r="A296" s="316"/>
      <c r="B296" s="488"/>
      <c r="C296" s="477"/>
      <c r="D296" s="214"/>
      <c r="E296" s="365"/>
      <c r="F296" s="281" t="s">
        <v>468</v>
      </c>
      <c r="G296" s="280" t="s">
        <v>35</v>
      </c>
      <c r="H296" s="357"/>
      <c r="I296" s="357"/>
      <c r="J296" s="357"/>
      <c r="K296" s="357"/>
      <c r="L296" s="357"/>
      <c r="M296" s="327"/>
      <c r="N296" s="369"/>
      <c r="O296" s="216"/>
      <c r="P296" s="136"/>
      <c r="Q296" s="95"/>
      <c r="R296" s="96"/>
      <c r="S296" s="216"/>
      <c r="T296" s="136"/>
      <c r="U296" s="95"/>
      <c r="V296" s="96"/>
      <c r="W296" s="94"/>
      <c r="X296" s="95"/>
      <c r="Y296" s="95"/>
      <c r="Z296" s="95"/>
      <c r="AA296" s="96"/>
      <c r="AB296" s="94"/>
      <c r="AC296" s="97"/>
      <c r="AD296" s="95"/>
      <c r="AE296" s="96"/>
      <c r="AF296" s="94"/>
      <c r="AG296" s="95"/>
      <c r="AH296" s="95"/>
      <c r="AI296" s="96"/>
      <c r="AJ296" s="94"/>
      <c r="AK296" s="95"/>
      <c r="AL296" s="95"/>
      <c r="AM296" s="96"/>
      <c r="AN296" s="94"/>
      <c r="AO296" s="95"/>
      <c r="AP296" s="95"/>
      <c r="AQ296" s="96"/>
      <c r="AR296" s="94"/>
      <c r="AS296" s="95"/>
      <c r="AT296" s="95"/>
      <c r="AU296" s="96"/>
      <c r="AV296" s="94"/>
      <c r="AW296" s="95"/>
      <c r="AX296" s="95"/>
      <c r="AY296" s="96"/>
      <c r="AZ296" s="94"/>
      <c r="BA296" s="95"/>
      <c r="BB296" s="95"/>
      <c r="BC296" s="119"/>
      <c r="BD296" s="96"/>
      <c r="BE296" s="94"/>
      <c r="BF296" s="95"/>
      <c r="BG296" s="95"/>
      <c r="BH296" s="96"/>
      <c r="BI296" s="94"/>
      <c r="BJ296" s="95"/>
      <c r="BK296" s="95"/>
      <c r="BL296" s="220"/>
      <c r="BM296" s="106">
        <f>COUNTIF(O296:AA296,"E")</f>
        <v>0</v>
      </c>
      <c r="BN296" s="107"/>
      <c r="BO296" s="107"/>
      <c r="BP296" s="107"/>
      <c r="BQ296" s="108"/>
      <c r="BR296" s="325"/>
      <c r="BS296" s="325"/>
      <c r="BT296" s="325"/>
      <c r="BU296" s="325"/>
      <c r="BV296" s="325"/>
      <c r="BW296" s="56"/>
    </row>
    <row r="297" spans="1:75" s="73" customFormat="1" ht="15.75" hidden="1" customHeight="1" outlineLevel="1" x14ac:dyDescent="0.25">
      <c r="A297" s="304"/>
      <c r="B297" s="488"/>
      <c r="C297" s="477"/>
      <c r="D297" s="214"/>
      <c r="E297" s="359" t="s">
        <v>470</v>
      </c>
      <c r="F297" s="371" t="s">
        <v>471</v>
      </c>
      <c r="G297" s="280" t="s">
        <v>234</v>
      </c>
      <c r="H297" s="357" t="s">
        <v>81</v>
      </c>
      <c r="I297" s="357" t="s">
        <v>78</v>
      </c>
      <c r="J297" s="357" t="s">
        <v>78</v>
      </c>
      <c r="K297" s="357" t="s">
        <v>81</v>
      </c>
      <c r="L297" s="357" t="s">
        <v>81</v>
      </c>
      <c r="M297" s="326" t="s">
        <v>473</v>
      </c>
      <c r="N297" s="366" t="s">
        <v>236</v>
      </c>
      <c r="O297" s="216"/>
      <c r="P297" s="136"/>
      <c r="Q297" s="298"/>
      <c r="R297" s="87"/>
      <c r="S297" s="216"/>
      <c r="T297" s="136"/>
      <c r="U297" s="298"/>
      <c r="V297" s="87"/>
      <c r="W297" s="85"/>
      <c r="X297" s="298"/>
      <c r="Y297" s="298"/>
      <c r="Z297" s="298"/>
      <c r="AA297" s="87"/>
      <c r="AB297" s="85"/>
      <c r="AC297" s="309"/>
      <c r="AD297" s="298"/>
      <c r="AE297" s="87"/>
      <c r="AF297" s="85"/>
      <c r="AG297" s="298"/>
      <c r="AH297" s="298"/>
      <c r="AI297" s="87"/>
      <c r="AJ297" s="85"/>
      <c r="AK297" s="298"/>
      <c r="AL297" s="298"/>
      <c r="AM297" s="87"/>
      <c r="AN297" s="94" t="s">
        <v>34</v>
      </c>
      <c r="AO297" s="95" t="s">
        <v>34</v>
      </c>
      <c r="AP297" s="95" t="s">
        <v>34</v>
      </c>
      <c r="AQ297" s="96" t="s">
        <v>34</v>
      </c>
      <c r="AR297" s="85"/>
      <c r="AS297" s="298"/>
      <c r="AT297" s="298"/>
      <c r="AU297" s="87"/>
      <c r="AV297" s="85"/>
      <c r="AW297" s="298"/>
      <c r="AX297" s="298"/>
      <c r="AY297" s="87"/>
      <c r="AZ297" s="85"/>
      <c r="BA297" s="298"/>
      <c r="BB297" s="298"/>
      <c r="BC297" s="91"/>
      <c r="BD297" s="87"/>
      <c r="BE297" s="85"/>
      <c r="BF297" s="298"/>
      <c r="BG297" s="298"/>
      <c r="BH297" s="87"/>
      <c r="BI297" s="85"/>
      <c r="BJ297" s="298"/>
      <c r="BK297" s="298"/>
      <c r="BL297" s="220"/>
      <c r="BM297" s="92">
        <f>COUNTIF(O297:AA297,"P")</f>
        <v>0</v>
      </c>
      <c r="BN297" s="93">
        <f>COUNTIF(AB297:AM297,"P")</f>
        <v>0</v>
      </c>
      <c r="BO297" s="93">
        <f>COUNTIF(AN297:AY297,"P")</f>
        <v>4</v>
      </c>
      <c r="BP297" s="93">
        <f>COUNTIF(AZ297:BL297,"P")</f>
        <v>0</v>
      </c>
      <c r="BQ297" s="93">
        <f>SUM(BM297:BP297)</f>
        <v>4</v>
      </c>
      <c r="BR297" s="325" t="e">
        <f>+SUM(BM298)/(BM297)</f>
        <v>#DIV/0!</v>
      </c>
      <c r="BS297" s="325" t="e">
        <f>+SUM(BN298)/(BN297)</f>
        <v>#DIV/0!</v>
      </c>
      <c r="BT297" s="325">
        <f>+SUM(BO298)/(BO297)</f>
        <v>0</v>
      </c>
      <c r="BU297" s="325" t="e">
        <f>+SUM(BP298)/(BP297)</f>
        <v>#DIV/0!</v>
      </c>
      <c r="BV297" s="325">
        <f>+SUM(BQ298)/(BQ297)</f>
        <v>0</v>
      </c>
      <c r="BW297" s="56"/>
    </row>
    <row r="298" spans="1:75" s="73" customFormat="1" ht="15.75" hidden="1" customHeight="1" outlineLevel="1" x14ac:dyDescent="0.25">
      <c r="A298" s="304"/>
      <c r="B298" s="488"/>
      <c r="C298" s="477"/>
      <c r="D298" s="214"/>
      <c r="E298" s="365"/>
      <c r="F298" s="372"/>
      <c r="G298" s="280" t="s">
        <v>472</v>
      </c>
      <c r="H298" s="357"/>
      <c r="I298" s="357"/>
      <c r="J298" s="357"/>
      <c r="K298" s="357"/>
      <c r="L298" s="357"/>
      <c r="M298" s="327"/>
      <c r="N298" s="367"/>
      <c r="O298" s="216"/>
      <c r="P298" s="136"/>
      <c r="Q298" s="95"/>
      <c r="R298" s="96"/>
      <c r="S298" s="216"/>
      <c r="T298" s="136"/>
      <c r="U298" s="95"/>
      <c r="V298" s="96"/>
      <c r="W298" s="94"/>
      <c r="X298" s="95"/>
      <c r="Y298" s="95"/>
      <c r="Z298" s="95"/>
      <c r="AA298" s="96"/>
      <c r="AB298" s="94"/>
      <c r="AC298" s="97"/>
      <c r="AD298" s="95"/>
      <c r="AE298" s="96"/>
      <c r="AF298" s="94"/>
      <c r="AG298" s="95"/>
      <c r="AH298" s="95"/>
      <c r="AI298" s="96"/>
      <c r="AJ298" s="94"/>
      <c r="AK298" s="95"/>
      <c r="AL298" s="95"/>
      <c r="AM298" s="96"/>
      <c r="AN298" s="94"/>
      <c r="AO298" s="95"/>
      <c r="AP298" s="95"/>
      <c r="AQ298" s="96"/>
      <c r="AR298" s="94"/>
      <c r="AS298" s="95"/>
      <c r="AT298" s="95"/>
      <c r="AU298" s="96"/>
      <c r="AV298" s="94"/>
      <c r="AW298" s="95"/>
      <c r="AX298" s="95"/>
      <c r="AY298" s="96"/>
      <c r="AZ298" s="94"/>
      <c r="BA298" s="95"/>
      <c r="BB298" s="95"/>
      <c r="BC298" s="119"/>
      <c r="BD298" s="96"/>
      <c r="BE298" s="94"/>
      <c r="BF298" s="95"/>
      <c r="BG298" s="95"/>
      <c r="BH298" s="96"/>
      <c r="BI298" s="94"/>
      <c r="BJ298" s="95"/>
      <c r="BK298" s="95"/>
      <c r="BL298" s="220"/>
      <c r="BM298" s="106"/>
      <c r="BN298" s="107"/>
      <c r="BO298" s="107"/>
      <c r="BP298" s="107"/>
      <c r="BQ298" s="108"/>
      <c r="BR298" s="325"/>
      <c r="BS298" s="325"/>
      <c r="BT298" s="325"/>
      <c r="BU298" s="325"/>
      <c r="BV298" s="325"/>
      <c r="BW298" s="56"/>
    </row>
    <row r="299" spans="1:75" s="56" customFormat="1" ht="15.75" hidden="1" customHeight="1" outlineLevel="1" x14ac:dyDescent="0.25">
      <c r="A299" s="315">
        <v>121</v>
      </c>
      <c r="B299" s="488"/>
      <c r="C299" s="477"/>
      <c r="D299" s="214"/>
      <c r="E299" s="358" t="s">
        <v>322</v>
      </c>
      <c r="F299" s="460" t="s">
        <v>475</v>
      </c>
      <c r="G299" s="280" t="s">
        <v>34</v>
      </c>
      <c r="H299" s="357" t="s">
        <v>81</v>
      </c>
      <c r="I299" s="357"/>
      <c r="J299" s="357" t="s">
        <v>81</v>
      </c>
      <c r="K299" s="357" t="s">
        <v>81</v>
      </c>
      <c r="L299" s="357"/>
      <c r="M299" s="326" t="s">
        <v>80</v>
      </c>
      <c r="N299" s="368" t="s">
        <v>236</v>
      </c>
      <c r="O299" s="215"/>
      <c r="P299" s="137"/>
      <c r="Q299" s="298"/>
      <c r="R299" s="87"/>
      <c r="S299" s="215"/>
      <c r="T299" s="137"/>
      <c r="U299" s="298"/>
      <c r="V299" s="87"/>
      <c r="W299" s="85"/>
      <c r="X299" s="298"/>
      <c r="Y299" s="298"/>
      <c r="Z299" s="298" t="s">
        <v>34</v>
      </c>
      <c r="AA299" s="87"/>
      <c r="AB299" s="85"/>
      <c r="AC299" s="135"/>
      <c r="AD299" s="298"/>
      <c r="AE299" s="87"/>
      <c r="AF299" s="85"/>
      <c r="AG299" s="298"/>
      <c r="AH299" s="298"/>
      <c r="AI299" s="87"/>
      <c r="AJ299" s="85"/>
      <c r="AK299" s="298"/>
      <c r="AL299" s="298"/>
      <c r="AM299" s="87"/>
      <c r="AN299" s="85"/>
      <c r="AO299" s="298"/>
      <c r="AP299" s="298"/>
      <c r="AQ299" s="87" t="s">
        <v>34</v>
      </c>
      <c r="AR299" s="85"/>
      <c r="AS299" s="298"/>
      <c r="AT299" s="298"/>
      <c r="AU299" s="87"/>
      <c r="AV299" s="85"/>
      <c r="AW299" s="298"/>
      <c r="AX299" s="298"/>
      <c r="AY299" s="87"/>
      <c r="AZ299" s="85" t="s">
        <v>34</v>
      </c>
      <c r="BA299" s="298"/>
      <c r="BB299" s="298" t="s">
        <v>34</v>
      </c>
      <c r="BC299" s="91"/>
      <c r="BD299" s="87"/>
      <c r="BE299" s="85"/>
      <c r="BF299" s="298"/>
      <c r="BG299" s="298"/>
      <c r="BH299" s="87"/>
      <c r="BI299" s="85" t="s">
        <v>34</v>
      </c>
      <c r="BJ299" s="298"/>
      <c r="BK299" s="298"/>
      <c r="BL299" s="109"/>
      <c r="BM299" s="92">
        <f>COUNTIF(O299:AA299,"P")</f>
        <v>1</v>
      </c>
      <c r="BN299" s="93">
        <f>COUNTIF(AB299:AM299,"P")</f>
        <v>0</v>
      </c>
      <c r="BO299" s="93">
        <f>COUNTIF(AN299:AY299,"P")</f>
        <v>1</v>
      </c>
      <c r="BP299" s="93">
        <f>COUNTIF(AZ299:BL299,"P")</f>
        <v>3</v>
      </c>
      <c r="BQ299" s="93">
        <f t="shared" si="99"/>
        <v>5</v>
      </c>
      <c r="BR299" s="325">
        <f>+SUM(BM300)/(BM299)</f>
        <v>0</v>
      </c>
      <c r="BS299" s="325" t="e">
        <f>+SUM(BN300)/(BN299)</f>
        <v>#DIV/0!</v>
      </c>
      <c r="BT299" s="325">
        <f>+SUM(BO300)/(BO299)</f>
        <v>0</v>
      </c>
      <c r="BU299" s="325">
        <f>+SUM(BP300)/(BP299)</f>
        <v>0</v>
      </c>
      <c r="BV299" s="325">
        <f>+SUM(BQ300)/(BQ299)</f>
        <v>0</v>
      </c>
    </row>
    <row r="300" spans="1:75" s="56" customFormat="1" ht="20.25" hidden="1" customHeight="1" outlineLevel="1" x14ac:dyDescent="0.25">
      <c r="A300" s="316"/>
      <c r="B300" s="488"/>
      <c r="C300" s="477"/>
      <c r="D300" s="214"/>
      <c r="E300" s="359"/>
      <c r="F300" s="337"/>
      <c r="G300" s="280" t="s">
        <v>35</v>
      </c>
      <c r="H300" s="357"/>
      <c r="I300" s="357"/>
      <c r="J300" s="357"/>
      <c r="K300" s="357"/>
      <c r="L300" s="357"/>
      <c r="M300" s="327"/>
      <c r="N300" s="369"/>
      <c r="O300" s="216"/>
      <c r="P300" s="136"/>
      <c r="Q300" s="95"/>
      <c r="R300" s="96"/>
      <c r="S300" s="216"/>
      <c r="T300" s="136"/>
      <c r="U300" s="95"/>
      <c r="V300" s="96"/>
      <c r="W300" s="94"/>
      <c r="X300" s="95"/>
      <c r="Y300" s="95"/>
      <c r="Z300" s="95"/>
      <c r="AA300" s="96"/>
      <c r="AB300" s="94"/>
      <c r="AC300" s="97"/>
      <c r="AD300" s="95"/>
      <c r="AE300" s="96"/>
      <c r="AF300" s="94"/>
      <c r="AG300" s="95"/>
      <c r="AH300" s="95"/>
      <c r="AI300" s="96"/>
      <c r="AJ300" s="94"/>
      <c r="AK300" s="95"/>
      <c r="AL300" s="95"/>
      <c r="AM300" s="96"/>
      <c r="AN300" s="94"/>
      <c r="AO300" s="95"/>
      <c r="AP300" s="95"/>
      <c r="AQ300" s="96"/>
      <c r="AR300" s="94"/>
      <c r="AS300" s="95"/>
      <c r="AT300" s="95"/>
      <c r="AU300" s="96"/>
      <c r="AV300" s="94"/>
      <c r="AW300" s="95"/>
      <c r="AX300" s="95"/>
      <c r="AY300" s="96"/>
      <c r="AZ300" s="94"/>
      <c r="BA300" s="95"/>
      <c r="BB300" s="95"/>
      <c r="BC300" s="119"/>
      <c r="BD300" s="96"/>
      <c r="BE300" s="94"/>
      <c r="BF300" s="95"/>
      <c r="BG300" s="95"/>
      <c r="BH300" s="96"/>
      <c r="BI300" s="94"/>
      <c r="BJ300" s="95"/>
      <c r="BK300" s="95"/>
      <c r="BL300" s="220"/>
      <c r="BM300" s="106">
        <f>COUNTIF(O300:AA300,"E")</f>
        <v>0</v>
      </c>
      <c r="BN300" s="107">
        <f>COUNTIF(AB300:AM300,"E")</f>
        <v>0</v>
      </c>
      <c r="BO300" s="107">
        <f>COUNTIF(AN300:AY300,"E")</f>
        <v>0</v>
      </c>
      <c r="BP300" s="107">
        <f>COUNTIF(AZ300:BL300,"E")</f>
        <v>0</v>
      </c>
      <c r="BQ300" s="108">
        <f t="shared" si="99"/>
        <v>0</v>
      </c>
      <c r="BR300" s="325"/>
      <c r="BS300" s="325"/>
      <c r="BT300" s="325"/>
      <c r="BU300" s="325"/>
      <c r="BV300" s="325"/>
    </row>
    <row r="301" spans="1:75" s="73" customFormat="1" ht="18.75" customHeight="1" collapsed="1" x14ac:dyDescent="0.25">
      <c r="A301" s="489"/>
      <c r="B301" s="488"/>
      <c r="C301" s="477"/>
      <c r="D301" s="693" t="s">
        <v>177</v>
      </c>
      <c r="E301" s="360" t="s">
        <v>650</v>
      </c>
      <c r="F301" s="362" t="s">
        <v>176</v>
      </c>
      <c r="G301" s="88" t="s">
        <v>34</v>
      </c>
      <c r="H301" s="331" t="s">
        <v>81</v>
      </c>
      <c r="I301" s="331" t="s">
        <v>81</v>
      </c>
      <c r="J301" s="331" t="s">
        <v>81</v>
      </c>
      <c r="K301" s="331" t="s">
        <v>81</v>
      </c>
      <c r="L301" s="331" t="s">
        <v>81</v>
      </c>
      <c r="M301" s="326" t="s">
        <v>80</v>
      </c>
      <c r="N301" s="328" t="s">
        <v>156</v>
      </c>
      <c r="O301" s="79">
        <f>COUNTIF(O303:O310,"P")</f>
        <v>0</v>
      </c>
      <c r="P301" s="80">
        <f t="shared" ref="P301:BL301" si="100">COUNTIF(P303:P310,"P")</f>
        <v>0</v>
      </c>
      <c r="Q301" s="80">
        <f t="shared" si="100"/>
        <v>0</v>
      </c>
      <c r="R301" s="81">
        <f t="shared" si="100"/>
        <v>2</v>
      </c>
      <c r="S301" s="79">
        <f t="shared" si="100"/>
        <v>1</v>
      </c>
      <c r="T301" s="80">
        <f t="shared" si="100"/>
        <v>1</v>
      </c>
      <c r="U301" s="80">
        <f t="shared" si="100"/>
        <v>1</v>
      </c>
      <c r="V301" s="81">
        <f t="shared" si="100"/>
        <v>1</v>
      </c>
      <c r="W301" s="79">
        <f t="shared" si="100"/>
        <v>1</v>
      </c>
      <c r="X301" s="80">
        <f t="shared" si="100"/>
        <v>0</v>
      </c>
      <c r="Y301" s="80">
        <f t="shared" si="100"/>
        <v>0</v>
      </c>
      <c r="Z301" s="80">
        <f t="shared" si="100"/>
        <v>3</v>
      </c>
      <c r="AA301" s="81"/>
      <c r="AB301" s="79">
        <f t="shared" si="100"/>
        <v>1</v>
      </c>
      <c r="AC301" s="80">
        <f t="shared" si="100"/>
        <v>0</v>
      </c>
      <c r="AD301" s="80">
        <f t="shared" si="100"/>
        <v>0</v>
      </c>
      <c r="AE301" s="81">
        <f t="shared" si="100"/>
        <v>2</v>
      </c>
      <c r="AF301" s="79">
        <f t="shared" si="100"/>
        <v>1</v>
      </c>
      <c r="AG301" s="80">
        <f t="shared" si="100"/>
        <v>0</v>
      </c>
      <c r="AH301" s="80">
        <f t="shared" si="100"/>
        <v>0</v>
      </c>
      <c r="AI301" s="81">
        <f t="shared" si="100"/>
        <v>1</v>
      </c>
      <c r="AJ301" s="79">
        <f t="shared" si="100"/>
        <v>1</v>
      </c>
      <c r="AK301" s="80">
        <f t="shared" si="100"/>
        <v>1</v>
      </c>
      <c r="AL301" s="80">
        <f t="shared" si="100"/>
        <v>0</v>
      </c>
      <c r="AM301" s="81">
        <f t="shared" si="100"/>
        <v>2</v>
      </c>
      <c r="AN301" s="79">
        <f t="shared" si="100"/>
        <v>1</v>
      </c>
      <c r="AO301" s="80">
        <f t="shared" si="100"/>
        <v>0</v>
      </c>
      <c r="AP301" s="80">
        <f t="shared" si="100"/>
        <v>0</v>
      </c>
      <c r="AQ301" s="81">
        <f t="shared" si="100"/>
        <v>1</v>
      </c>
      <c r="AR301" s="79">
        <f t="shared" si="100"/>
        <v>1</v>
      </c>
      <c r="AS301" s="80">
        <f t="shared" si="100"/>
        <v>0</v>
      </c>
      <c r="AT301" s="80">
        <f t="shared" si="100"/>
        <v>0</v>
      </c>
      <c r="AU301" s="81">
        <f t="shared" si="100"/>
        <v>1</v>
      </c>
      <c r="AV301" s="79">
        <f t="shared" si="100"/>
        <v>1</v>
      </c>
      <c r="AW301" s="80">
        <f t="shared" si="100"/>
        <v>0</v>
      </c>
      <c r="AX301" s="80">
        <f t="shared" si="100"/>
        <v>0</v>
      </c>
      <c r="AY301" s="81">
        <f t="shared" si="100"/>
        <v>2</v>
      </c>
      <c r="AZ301" s="79">
        <f t="shared" si="100"/>
        <v>1</v>
      </c>
      <c r="BA301" s="80">
        <f t="shared" si="100"/>
        <v>0</v>
      </c>
      <c r="BB301" s="80">
        <f t="shared" si="100"/>
        <v>0</v>
      </c>
      <c r="BC301" s="80">
        <f t="shared" si="100"/>
        <v>0</v>
      </c>
      <c r="BD301" s="81">
        <f t="shared" si="100"/>
        <v>1</v>
      </c>
      <c r="BE301" s="79">
        <f t="shared" si="100"/>
        <v>1</v>
      </c>
      <c r="BF301" s="80">
        <f t="shared" si="100"/>
        <v>0</v>
      </c>
      <c r="BG301" s="80">
        <f t="shared" si="100"/>
        <v>0</v>
      </c>
      <c r="BH301" s="81">
        <f t="shared" si="100"/>
        <v>1</v>
      </c>
      <c r="BI301" s="79">
        <f t="shared" si="100"/>
        <v>1</v>
      </c>
      <c r="BJ301" s="80">
        <f t="shared" si="100"/>
        <v>2</v>
      </c>
      <c r="BK301" s="80">
        <f t="shared" si="100"/>
        <v>1</v>
      </c>
      <c r="BL301" s="81">
        <f t="shared" si="100"/>
        <v>1</v>
      </c>
      <c r="BM301" s="346">
        <f>+SUM(BM304,BM306,BM308,BM310)/SUM(BM303,BM305,BM307,BM309)</f>
        <v>0</v>
      </c>
      <c r="BN301" s="346">
        <f>+SUM(BN304,BN306,BN308,BN310)/SUM(BN303,BN305,BN307,BN309)</f>
        <v>0</v>
      </c>
      <c r="BO301" s="346">
        <f>+SUM(BO304,BO306,BO308,BO310)/SUM(BO303,BO305,BO307,BO309)</f>
        <v>0</v>
      </c>
      <c r="BP301" s="346">
        <f>+SUM(BP304,BP306,BP308,BP310)/SUM(BP303,BP305,BP307,BP309)</f>
        <v>0</v>
      </c>
      <c r="BQ301" s="346">
        <f>+SUM(BQ304,BQ306,BQ308,BQ310)/SUM(BQ303,BQ305,BQ307,BQ309)</f>
        <v>0</v>
      </c>
      <c r="BR301" s="346"/>
      <c r="BS301" s="346"/>
      <c r="BT301" s="346"/>
      <c r="BU301" s="346"/>
      <c r="BV301" s="346"/>
      <c r="BW301" s="56"/>
    </row>
    <row r="302" spans="1:75" s="73" customFormat="1" ht="18.75" customHeight="1" x14ac:dyDescent="0.25">
      <c r="A302" s="490"/>
      <c r="B302" s="488"/>
      <c r="C302" s="477"/>
      <c r="D302" s="693"/>
      <c r="E302" s="360"/>
      <c r="F302" s="362"/>
      <c r="G302" s="88" t="s">
        <v>35</v>
      </c>
      <c r="H302" s="345"/>
      <c r="I302" s="345"/>
      <c r="J302" s="345"/>
      <c r="K302" s="345"/>
      <c r="L302" s="345"/>
      <c r="M302" s="327"/>
      <c r="N302" s="328"/>
      <c r="O302" s="82">
        <f>COUNTIF(O303:O310,"E")</f>
        <v>0</v>
      </c>
      <c r="P302" s="83">
        <f t="shared" ref="P302:BL302" si="101">COUNTIF(P303:P310,"E")</f>
        <v>0</v>
      </c>
      <c r="Q302" s="83">
        <f t="shared" si="101"/>
        <v>0</v>
      </c>
      <c r="R302" s="84">
        <f t="shared" si="101"/>
        <v>0</v>
      </c>
      <c r="S302" s="82">
        <f t="shared" si="101"/>
        <v>0</v>
      </c>
      <c r="T302" s="83">
        <f t="shared" si="101"/>
        <v>0</v>
      </c>
      <c r="U302" s="83">
        <f t="shared" si="101"/>
        <v>0</v>
      </c>
      <c r="V302" s="84">
        <f t="shared" si="101"/>
        <v>0</v>
      </c>
      <c r="W302" s="82">
        <f t="shared" si="101"/>
        <v>0</v>
      </c>
      <c r="X302" s="83">
        <f t="shared" si="101"/>
        <v>0</v>
      </c>
      <c r="Y302" s="83">
        <f t="shared" si="101"/>
        <v>0</v>
      </c>
      <c r="Z302" s="83">
        <f t="shared" si="101"/>
        <v>0</v>
      </c>
      <c r="AA302" s="84"/>
      <c r="AB302" s="82">
        <f t="shared" si="101"/>
        <v>0</v>
      </c>
      <c r="AC302" s="83">
        <f t="shared" si="101"/>
        <v>0</v>
      </c>
      <c r="AD302" s="83">
        <f t="shared" si="101"/>
        <v>0</v>
      </c>
      <c r="AE302" s="84">
        <f t="shared" si="101"/>
        <v>0</v>
      </c>
      <c r="AF302" s="82">
        <f t="shared" si="101"/>
        <v>0</v>
      </c>
      <c r="AG302" s="83">
        <f t="shared" si="101"/>
        <v>0</v>
      </c>
      <c r="AH302" s="83">
        <f t="shared" si="101"/>
        <v>0</v>
      </c>
      <c r="AI302" s="84">
        <f t="shared" si="101"/>
        <v>0</v>
      </c>
      <c r="AJ302" s="82">
        <f t="shared" si="101"/>
        <v>0</v>
      </c>
      <c r="AK302" s="83">
        <f t="shared" si="101"/>
        <v>0</v>
      </c>
      <c r="AL302" s="83">
        <f t="shared" si="101"/>
        <v>0</v>
      </c>
      <c r="AM302" s="84">
        <f t="shared" si="101"/>
        <v>0</v>
      </c>
      <c r="AN302" s="82">
        <f t="shared" si="101"/>
        <v>0</v>
      </c>
      <c r="AO302" s="83">
        <f t="shared" si="101"/>
        <v>0</v>
      </c>
      <c r="AP302" s="83">
        <f t="shared" si="101"/>
        <v>0</v>
      </c>
      <c r="AQ302" s="84">
        <f t="shared" si="101"/>
        <v>0</v>
      </c>
      <c r="AR302" s="82">
        <f t="shared" si="101"/>
        <v>0</v>
      </c>
      <c r="AS302" s="83">
        <f t="shared" si="101"/>
        <v>0</v>
      </c>
      <c r="AT302" s="83">
        <f t="shared" si="101"/>
        <v>0</v>
      </c>
      <c r="AU302" s="84">
        <f t="shared" si="101"/>
        <v>0</v>
      </c>
      <c r="AV302" s="82">
        <f t="shared" si="101"/>
        <v>0</v>
      </c>
      <c r="AW302" s="83">
        <f t="shared" si="101"/>
        <v>0</v>
      </c>
      <c r="AX302" s="83">
        <f t="shared" si="101"/>
        <v>0</v>
      </c>
      <c r="AY302" s="84">
        <f t="shared" si="101"/>
        <v>0</v>
      </c>
      <c r="AZ302" s="82">
        <f t="shared" si="101"/>
        <v>0</v>
      </c>
      <c r="BA302" s="83">
        <f t="shared" si="101"/>
        <v>0</v>
      </c>
      <c r="BB302" s="83">
        <f t="shared" si="101"/>
        <v>0</v>
      </c>
      <c r="BC302" s="83">
        <f t="shared" si="101"/>
        <v>0</v>
      </c>
      <c r="BD302" s="84">
        <f t="shared" si="101"/>
        <v>0</v>
      </c>
      <c r="BE302" s="82">
        <f t="shared" si="101"/>
        <v>0</v>
      </c>
      <c r="BF302" s="83">
        <f t="shared" si="101"/>
        <v>0</v>
      </c>
      <c r="BG302" s="83">
        <f t="shared" si="101"/>
        <v>0</v>
      </c>
      <c r="BH302" s="84">
        <f t="shared" si="101"/>
        <v>0</v>
      </c>
      <c r="BI302" s="82">
        <f t="shared" si="101"/>
        <v>0</v>
      </c>
      <c r="BJ302" s="83">
        <f t="shared" si="101"/>
        <v>0</v>
      </c>
      <c r="BK302" s="83">
        <f t="shared" si="101"/>
        <v>0</v>
      </c>
      <c r="BL302" s="84">
        <f t="shared" si="101"/>
        <v>0</v>
      </c>
      <c r="BM302" s="347"/>
      <c r="BN302" s="347"/>
      <c r="BO302" s="347"/>
      <c r="BP302" s="347"/>
      <c r="BQ302" s="347"/>
      <c r="BR302" s="347"/>
      <c r="BS302" s="347"/>
      <c r="BT302" s="347"/>
      <c r="BU302" s="347"/>
      <c r="BV302" s="347"/>
      <c r="BW302" s="56"/>
    </row>
    <row r="303" spans="1:75" s="73" customFormat="1" ht="28.5" hidden="1" customHeight="1" outlineLevel="1" x14ac:dyDescent="0.25">
      <c r="A303" s="489">
        <v>127</v>
      </c>
      <c r="B303" s="488"/>
      <c r="C303" s="477"/>
      <c r="D303" s="358" t="s">
        <v>651</v>
      </c>
      <c r="E303" s="358"/>
      <c r="F303" s="358" t="s">
        <v>483</v>
      </c>
      <c r="G303" s="178" t="s">
        <v>34</v>
      </c>
      <c r="H303" s="363" t="s">
        <v>34</v>
      </c>
      <c r="I303" s="331" t="s">
        <v>81</v>
      </c>
      <c r="J303" s="331" t="s">
        <v>81</v>
      </c>
      <c r="K303" s="331" t="s">
        <v>81</v>
      </c>
      <c r="L303" s="357" t="s">
        <v>81</v>
      </c>
      <c r="M303" s="326" t="s">
        <v>80</v>
      </c>
      <c r="N303" s="328" t="s">
        <v>156</v>
      </c>
      <c r="O303" s="215"/>
      <c r="P303" s="137"/>
      <c r="Q303" s="137"/>
      <c r="R303" s="87"/>
      <c r="S303" s="85"/>
      <c r="T303" s="298" t="s">
        <v>34</v>
      </c>
      <c r="U303" s="298" t="s">
        <v>34</v>
      </c>
      <c r="V303" s="87"/>
      <c r="W303" s="85"/>
      <c r="X303" s="298"/>
      <c r="Y303" s="298"/>
      <c r="Z303" s="298" t="s">
        <v>34</v>
      </c>
      <c r="AA303" s="87"/>
      <c r="AB303" s="85"/>
      <c r="AC303" s="298"/>
      <c r="AD303" s="298"/>
      <c r="AE303" s="87" t="s">
        <v>34</v>
      </c>
      <c r="AF303" s="85"/>
      <c r="AG303" s="298"/>
      <c r="AH303" s="298"/>
      <c r="AI303" s="87"/>
      <c r="AJ303" s="85"/>
      <c r="AK303" s="298"/>
      <c r="AL303" s="298"/>
      <c r="AM303" s="87"/>
      <c r="AN303" s="85"/>
      <c r="AO303" s="298"/>
      <c r="AP303" s="298"/>
      <c r="AQ303" s="87"/>
      <c r="AR303" s="85"/>
      <c r="AS303" s="298"/>
      <c r="AT303" s="298"/>
      <c r="AU303" s="87"/>
      <c r="AV303" s="85"/>
      <c r="AW303" s="298"/>
      <c r="AX303" s="298"/>
      <c r="AY303" s="87"/>
      <c r="AZ303" s="85"/>
      <c r="BA303" s="298"/>
      <c r="BB303" s="298"/>
      <c r="BC303" s="91"/>
      <c r="BD303" s="87"/>
      <c r="BE303" s="85"/>
      <c r="BF303" s="298"/>
      <c r="BG303" s="298"/>
      <c r="BH303" s="87"/>
      <c r="BI303" s="85"/>
      <c r="BJ303" s="298"/>
      <c r="BK303" s="298"/>
      <c r="BL303" s="87" t="s">
        <v>34</v>
      </c>
      <c r="BM303" s="92">
        <f>COUNTIF(O303:AA303,"P")</f>
        <v>3</v>
      </c>
      <c r="BN303" s="93">
        <f>COUNTIF(AB303:AM303,"P")</f>
        <v>1</v>
      </c>
      <c r="BO303" s="93">
        <f>COUNTIF(AN303:AY303,"P")</f>
        <v>0</v>
      </c>
      <c r="BP303" s="93">
        <f>COUNTIF(AZ303:BL303,"P")</f>
        <v>1</v>
      </c>
      <c r="BQ303" s="93">
        <f>SUM(BM303:BP303)</f>
        <v>5</v>
      </c>
      <c r="BR303" s="325">
        <f>+SUM(BM304)/(BM303)</f>
        <v>0</v>
      </c>
      <c r="BS303" s="325">
        <f>+SUM(BN304)/(BN303)</f>
        <v>0</v>
      </c>
      <c r="BT303" s="325" t="e">
        <f>+SUM(BO304)/(BO303)</f>
        <v>#DIV/0!</v>
      </c>
      <c r="BU303" s="325">
        <f>+SUM(BP304)/(BP303)</f>
        <v>0</v>
      </c>
      <c r="BV303" s="325">
        <f>+SUM(BQ304)/(BQ303)</f>
        <v>0</v>
      </c>
      <c r="BW303" s="56"/>
    </row>
    <row r="304" spans="1:75" s="73" customFormat="1" ht="27.75" hidden="1" customHeight="1" outlineLevel="1" x14ac:dyDescent="0.25">
      <c r="A304" s="490"/>
      <c r="B304" s="488"/>
      <c r="C304" s="477"/>
      <c r="D304" s="358"/>
      <c r="E304" s="358"/>
      <c r="F304" s="358"/>
      <c r="G304" s="178" t="s">
        <v>35</v>
      </c>
      <c r="H304" s="364"/>
      <c r="I304" s="345"/>
      <c r="J304" s="345"/>
      <c r="K304" s="345"/>
      <c r="L304" s="357"/>
      <c r="M304" s="327"/>
      <c r="N304" s="328"/>
      <c r="O304" s="216"/>
      <c r="P304" s="136"/>
      <c r="Q304" s="136"/>
      <c r="R304" s="96"/>
      <c r="S304" s="94"/>
      <c r="T304" s="97"/>
      <c r="U304" s="97"/>
      <c r="V304" s="98"/>
      <c r="W304" s="94"/>
      <c r="X304" s="97"/>
      <c r="Y304" s="97"/>
      <c r="Z304" s="97"/>
      <c r="AA304" s="98"/>
      <c r="AB304" s="103"/>
      <c r="AC304" s="97"/>
      <c r="AD304" s="97"/>
      <c r="AE304" s="98"/>
      <c r="AF304" s="103"/>
      <c r="AG304" s="97"/>
      <c r="AH304" s="97"/>
      <c r="AI304" s="98"/>
      <c r="AJ304" s="103"/>
      <c r="AK304" s="95"/>
      <c r="AL304" s="95"/>
      <c r="AM304" s="98"/>
      <c r="AN304" s="103"/>
      <c r="AO304" s="97"/>
      <c r="AP304" s="97"/>
      <c r="AQ304" s="98"/>
      <c r="AR304" s="103"/>
      <c r="AS304" s="97"/>
      <c r="AT304" s="97"/>
      <c r="AU304" s="98"/>
      <c r="AV304" s="103"/>
      <c r="AW304" s="97"/>
      <c r="AX304" s="97"/>
      <c r="AY304" s="98"/>
      <c r="AZ304" s="94"/>
      <c r="BA304" s="95"/>
      <c r="BB304" s="97"/>
      <c r="BC304" s="104"/>
      <c r="BD304" s="98"/>
      <c r="BE304" s="103"/>
      <c r="BF304" s="97"/>
      <c r="BG304" s="97"/>
      <c r="BH304" s="98"/>
      <c r="BI304" s="103"/>
      <c r="BJ304" s="97"/>
      <c r="BK304" s="97"/>
      <c r="BL304" s="98"/>
      <c r="BM304" s="106">
        <f>COUNTIF(O304:AA304,"E")</f>
        <v>0</v>
      </c>
      <c r="BN304" s="107">
        <f>COUNTIF(AB304:AM304,"E")</f>
        <v>0</v>
      </c>
      <c r="BO304" s="107">
        <f>COUNTIF(AN304:AY304,"E")</f>
        <v>0</v>
      </c>
      <c r="BP304" s="107">
        <f>COUNTIF(AZ304:BL304,"E")</f>
        <v>0</v>
      </c>
      <c r="BQ304" s="108">
        <f>SUM(BM304:BP304)</f>
        <v>0</v>
      </c>
      <c r="BR304" s="325"/>
      <c r="BS304" s="325"/>
      <c r="BT304" s="325"/>
      <c r="BU304" s="325"/>
      <c r="BV304" s="325"/>
      <c r="BW304" s="56"/>
    </row>
    <row r="305" spans="1:75" s="73" customFormat="1" ht="24" hidden="1" customHeight="1" outlineLevel="1" x14ac:dyDescent="0.25">
      <c r="A305" s="489">
        <v>131</v>
      </c>
      <c r="B305" s="488"/>
      <c r="C305" s="477"/>
      <c r="D305" s="358" t="s">
        <v>652</v>
      </c>
      <c r="E305" s="358"/>
      <c r="F305" s="454" t="s">
        <v>484</v>
      </c>
      <c r="G305" s="178" t="s">
        <v>34</v>
      </c>
      <c r="H305" s="363" t="s">
        <v>81</v>
      </c>
      <c r="I305" s="331" t="s">
        <v>81</v>
      </c>
      <c r="J305" s="331" t="s">
        <v>81</v>
      </c>
      <c r="K305" s="331" t="s">
        <v>81</v>
      </c>
      <c r="L305" s="357" t="s">
        <v>81</v>
      </c>
      <c r="M305" s="326" t="s">
        <v>80</v>
      </c>
      <c r="N305" s="328" t="s">
        <v>156</v>
      </c>
      <c r="O305" s="215"/>
      <c r="P305" s="137"/>
      <c r="Q305" s="137"/>
      <c r="R305" s="87" t="s">
        <v>234</v>
      </c>
      <c r="S305" s="85" t="s">
        <v>234</v>
      </c>
      <c r="T305" s="298"/>
      <c r="U305" s="298"/>
      <c r="V305" s="87"/>
      <c r="W305" s="85" t="s">
        <v>234</v>
      </c>
      <c r="X305" s="298"/>
      <c r="Y305" s="298"/>
      <c r="Z305" s="298"/>
      <c r="AA305" s="87"/>
      <c r="AB305" s="85" t="s">
        <v>234</v>
      </c>
      <c r="AC305" s="298"/>
      <c r="AD305" s="298"/>
      <c r="AE305" s="87"/>
      <c r="AF305" s="85" t="s">
        <v>234</v>
      </c>
      <c r="AG305" s="298"/>
      <c r="AH305" s="298"/>
      <c r="AI305" s="87"/>
      <c r="AJ305" s="85" t="s">
        <v>234</v>
      </c>
      <c r="AK305" s="298"/>
      <c r="AL305" s="298"/>
      <c r="AM305" s="87"/>
      <c r="AN305" s="85" t="s">
        <v>234</v>
      </c>
      <c r="AO305" s="298"/>
      <c r="AP305" s="298"/>
      <c r="AQ305" s="87"/>
      <c r="AR305" s="85" t="s">
        <v>234</v>
      </c>
      <c r="AS305" s="298"/>
      <c r="AT305" s="298"/>
      <c r="AU305" s="87"/>
      <c r="AV305" s="85" t="s">
        <v>234</v>
      </c>
      <c r="AW305" s="298"/>
      <c r="AX305" s="298"/>
      <c r="AY305" s="87"/>
      <c r="AZ305" s="85" t="s">
        <v>234</v>
      </c>
      <c r="BA305" s="298"/>
      <c r="BB305" s="298"/>
      <c r="BC305" s="91"/>
      <c r="BD305" s="87"/>
      <c r="BE305" s="85" t="s">
        <v>234</v>
      </c>
      <c r="BF305" s="298"/>
      <c r="BG305" s="298"/>
      <c r="BH305" s="87"/>
      <c r="BI305" s="85" t="s">
        <v>234</v>
      </c>
      <c r="BJ305" s="298"/>
      <c r="BK305" s="298" t="s">
        <v>234</v>
      </c>
      <c r="BL305" s="87"/>
      <c r="BM305" s="92">
        <f>COUNTIF(O305:AA305,"P")</f>
        <v>3</v>
      </c>
      <c r="BN305" s="93">
        <f>COUNTIF(AB305:AM305,"P")</f>
        <v>3</v>
      </c>
      <c r="BO305" s="93">
        <f>COUNTIF(AN305:AY305,"P")</f>
        <v>3</v>
      </c>
      <c r="BP305" s="93">
        <f>COUNTIF(AZ305:BL305,"P")</f>
        <v>4</v>
      </c>
      <c r="BQ305" s="93">
        <f t="shared" ref="BQ305:BQ310" si="102">SUM(BM305:BP305)</f>
        <v>13</v>
      </c>
      <c r="BR305" s="325">
        <f>+SUM(BM306)/(BM305)</f>
        <v>0</v>
      </c>
      <c r="BS305" s="325">
        <f>+SUM(BN306)/(BN305)</f>
        <v>0</v>
      </c>
      <c r="BT305" s="325">
        <f>+SUM(BO306)/(BO305)</f>
        <v>0</v>
      </c>
      <c r="BU305" s="325">
        <f>+SUM(BP306)/(BP305)</f>
        <v>0</v>
      </c>
      <c r="BV305" s="325">
        <f>+SUM(BQ306)/(BQ305)</f>
        <v>0</v>
      </c>
      <c r="BW305" s="56"/>
    </row>
    <row r="306" spans="1:75" s="73" customFormat="1" ht="21" hidden="1" customHeight="1" outlineLevel="1" x14ac:dyDescent="0.25">
      <c r="A306" s="490"/>
      <c r="B306" s="488"/>
      <c r="C306" s="477"/>
      <c r="D306" s="358"/>
      <c r="E306" s="358"/>
      <c r="F306" s="454"/>
      <c r="G306" s="178" t="s">
        <v>35</v>
      </c>
      <c r="H306" s="364"/>
      <c r="I306" s="345"/>
      <c r="J306" s="345"/>
      <c r="K306" s="345"/>
      <c r="L306" s="357"/>
      <c r="M306" s="327"/>
      <c r="N306" s="328"/>
      <c r="O306" s="216"/>
      <c r="P306" s="136"/>
      <c r="Q306" s="136"/>
      <c r="R306" s="96"/>
      <c r="S306" s="94"/>
      <c r="T306" s="95"/>
      <c r="U306" s="95"/>
      <c r="V306" s="96"/>
      <c r="W306" s="94"/>
      <c r="X306" s="95"/>
      <c r="Y306" s="95"/>
      <c r="Z306" s="95"/>
      <c r="AA306" s="96"/>
      <c r="AB306" s="94"/>
      <c r="AC306" s="95"/>
      <c r="AD306" s="95"/>
      <c r="AE306" s="96"/>
      <c r="AF306" s="94"/>
      <c r="AG306" s="95"/>
      <c r="AH306" s="95"/>
      <c r="AI306" s="96"/>
      <c r="AJ306" s="94"/>
      <c r="AK306" s="95"/>
      <c r="AL306" s="95"/>
      <c r="AM306" s="96"/>
      <c r="AN306" s="94"/>
      <c r="AO306" s="95"/>
      <c r="AP306" s="95"/>
      <c r="AQ306" s="96"/>
      <c r="AR306" s="94"/>
      <c r="AS306" s="95"/>
      <c r="AT306" s="95"/>
      <c r="AU306" s="96"/>
      <c r="AV306" s="94"/>
      <c r="AW306" s="95"/>
      <c r="AX306" s="95"/>
      <c r="AY306" s="96"/>
      <c r="AZ306" s="94"/>
      <c r="BA306" s="95"/>
      <c r="BB306" s="95"/>
      <c r="BC306" s="119"/>
      <c r="BD306" s="96"/>
      <c r="BE306" s="221"/>
      <c r="BF306" s="222"/>
      <c r="BG306" s="222"/>
      <c r="BH306" s="223"/>
      <c r="BI306" s="94"/>
      <c r="BJ306" s="95"/>
      <c r="BK306" s="95"/>
      <c r="BL306" s="96"/>
      <c r="BM306" s="106">
        <f>COUNTIF(O306:AA306,"E")</f>
        <v>0</v>
      </c>
      <c r="BN306" s="107">
        <f>COUNTIF(AB306:AM306,"E")</f>
        <v>0</v>
      </c>
      <c r="BO306" s="107">
        <f>COUNTIF(AN306:AY306,"E")</f>
        <v>0</v>
      </c>
      <c r="BP306" s="107">
        <f>COUNTIF(AZ306:BL306,"E")</f>
        <v>0</v>
      </c>
      <c r="BQ306" s="108">
        <f t="shared" si="102"/>
        <v>0</v>
      </c>
      <c r="BR306" s="325"/>
      <c r="BS306" s="325"/>
      <c r="BT306" s="325"/>
      <c r="BU306" s="325"/>
      <c r="BV306" s="325"/>
      <c r="BW306" s="56"/>
    </row>
    <row r="307" spans="1:75" s="73" customFormat="1" ht="27.75" hidden="1" customHeight="1" outlineLevel="1" x14ac:dyDescent="0.25">
      <c r="A307" s="489">
        <v>134</v>
      </c>
      <c r="B307" s="488"/>
      <c r="C307" s="477"/>
      <c r="D307" s="358" t="s">
        <v>653</v>
      </c>
      <c r="E307" s="358"/>
      <c r="F307" s="454" t="s">
        <v>485</v>
      </c>
      <c r="G307" s="178" t="s">
        <v>34</v>
      </c>
      <c r="H307" s="363" t="s">
        <v>81</v>
      </c>
      <c r="I307" s="331" t="s">
        <v>81</v>
      </c>
      <c r="J307" s="331" t="s">
        <v>81</v>
      </c>
      <c r="K307" s="331" t="s">
        <v>81</v>
      </c>
      <c r="L307" s="357" t="s">
        <v>81</v>
      </c>
      <c r="M307" s="326" t="s">
        <v>80</v>
      </c>
      <c r="N307" s="328" t="s">
        <v>156</v>
      </c>
      <c r="O307" s="215"/>
      <c r="P307" s="137"/>
      <c r="Q307" s="137"/>
      <c r="R307" s="87" t="s">
        <v>234</v>
      </c>
      <c r="S307" s="85"/>
      <c r="T307" s="298"/>
      <c r="U307" s="298"/>
      <c r="V307" s="87" t="s">
        <v>34</v>
      </c>
      <c r="W307" s="85"/>
      <c r="X307" s="298"/>
      <c r="Y307" s="298"/>
      <c r="Z307" s="298" t="s">
        <v>34</v>
      </c>
      <c r="AA307" s="87"/>
      <c r="AB307" s="85"/>
      <c r="AC307" s="298"/>
      <c r="AD307" s="298"/>
      <c r="AE307" s="87" t="s">
        <v>34</v>
      </c>
      <c r="AF307" s="85"/>
      <c r="AG307" s="298"/>
      <c r="AH307" s="298"/>
      <c r="AI307" s="87" t="s">
        <v>34</v>
      </c>
      <c r="AJ307" s="85"/>
      <c r="AK307" s="298" t="s">
        <v>34</v>
      </c>
      <c r="AL307" s="298"/>
      <c r="AM307" s="87" t="s">
        <v>34</v>
      </c>
      <c r="AN307" s="85"/>
      <c r="AO307" s="298"/>
      <c r="AP307" s="298"/>
      <c r="AQ307" s="87" t="s">
        <v>34</v>
      </c>
      <c r="AR307" s="85"/>
      <c r="AS307" s="298"/>
      <c r="AT307" s="298"/>
      <c r="AU307" s="87" t="s">
        <v>34</v>
      </c>
      <c r="AV307" s="85"/>
      <c r="AW307" s="298"/>
      <c r="AX307" s="298"/>
      <c r="AY307" s="87" t="s">
        <v>34</v>
      </c>
      <c r="AZ307" s="85"/>
      <c r="BA307" s="298"/>
      <c r="BB307" s="298"/>
      <c r="BC307" s="91"/>
      <c r="BD307" s="87" t="s">
        <v>34</v>
      </c>
      <c r="BE307" s="85"/>
      <c r="BF307" s="298"/>
      <c r="BG307" s="298"/>
      <c r="BH307" s="87" t="s">
        <v>34</v>
      </c>
      <c r="BI307" s="85"/>
      <c r="BJ307" s="298" t="s">
        <v>34</v>
      </c>
      <c r="BK307" s="298"/>
      <c r="BL307" s="87"/>
      <c r="BM307" s="92">
        <f>COUNTIF(O307:AA307,"P")</f>
        <v>3</v>
      </c>
      <c r="BN307" s="93">
        <f>COUNTIF(AB307:AM307,"P")</f>
        <v>4</v>
      </c>
      <c r="BO307" s="93">
        <f>COUNTIF(AN307:AY307,"P")</f>
        <v>3</v>
      </c>
      <c r="BP307" s="93">
        <f>COUNTIF(AZ307:BL307,"P")</f>
        <v>3</v>
      </c>
      <c r="BQ307" s="93">
        <f t="shared" si="102"/>
        <v>13</v>
      </c>
      <c r="BR307" s="325">
        <f>+SUM(BM308)/(BM307)</f>
        <v>0</v>
      </c>
      <c r="BS307" s="325">
        <f>+SUM(BN308)/(BN307)</f>
        <v>0</v>
      </c>
      <c r="BT307" s="325">
        <f>+SUM(BO308)/(BO307)</f>
        <v>0</v>
      </c>
      <c r="BU307" s="325">
        <f>+SUM(BP308)/(BP307)</f>
        <v>0</v>
      </c>
      <c r="BV307" s="325">
        <f>+SUM(BQ308)/(BQ307)</f>
        <v>0</v>
      </c>
      <c r="BW307" s="56"/>
    </row>
    <row r="308" spans="1:75" s="73" customFormat="1" ht="32.25" hidden="1" customHeight="1" outlineLevel="1" x14ac:dyDescent="0.25">
      <c r="A308" s="490"/>
      <c r="B308" s="488"/>
      <c r="C308" s="477"/>
      <c r="D308" s="358"/>
      <c r="E308" s="358"/>
      <c r="F308" s="454"/>
      <c r="G308" s="178" t="s">
        <v>35</v>
      </c>
      <c r="H308" s="364"/>
      <c r="I308" s="345"/>
      <c r="J308" s="345"/>
      <c r="K308" s="345"/>
      <c r="L308" s="357"/>
      <c r="M308" s="327"/>
      <c r="N308" s="328"/>
      <c r="O308" s="216"/>
      <c r="P308" s="136"/>
      <c r="Q308" s="136"/>
      <c r="R308" s="96"/>
      <c r="S308" s="94"/>
      <c r="T308" s="95"/>
      <c r="U308" s="95"/>
      <c r="V308" s="96"/>
      <c r="W308" s="94"/>
      <c r="X308" s="95"/>
      <c r="Y308" s="95"/>
      <c r="Z308" s="95"/>
      <c r="AA308" s="96"/>
      <c r="AB308" s="94"/>
      <c r="AC308" s="95"/>
      <c r="AD308" s="95"/>
      <c r="AE308" s="96"/>
      <c r="AF308" s="94"/>
      <c r="AG308" s="95"/>
      <c r="AH308" s="95"/>
      <c r="AI308" s="96"/>
      <c r="AJ308" s="94"/>
      <c r="AK308" s="95"/>
      <c r="AL308" s="95"/>
      <c r="AM308" s="96"/>
      <c r="AN308" s="94"/>
      <c r="AO308" s="95"/>
      <c r="AP308" s="95"/>
      <c r="AQ308" s="96"/>
      <c r="AR308" s="94"/>
      <c r="AS308" s="95"/>
      <c r="AT308" s="95"/>
      <c r="AU308" s="96"/>
      <c r="AV308" s="94"/>
      <c r="AW308" s="95"/>
      <c r="AX308" s="95"/>
      <c r="AY308" s="96"/>
      <c r="AZ308" s="94"/>
      <c r="BA308" s="95"/>
      <c r="BB308" s="95"/>
      <c r="BC308" s="119"/>
      <c r="BD308" s="96"/>
      <c r="BE308" s="94"/>
      <c r="BF308" s="95"/>
      <c r="BG308" s="222"/>
      <c r="BH308" s="223"/>
      <c r="BI308" s="94"/>
      <c r="BJ308" s="95"/>
      <c r="BK308" s="95"/>
      <c r="BL308" s="96"/>
      <c r="BM308" s="106">
        <f>COUNTIF(O308:AA308,"E")</f>
        <v>0</v>
      </c>
      <c r="BN308" s="107">
        <f>COUNTIF(AB308:AM308,"E")</f>
        <v>0</v>
      </c>
      <c r="BO308" s="107">
        <f>COUNTIF(AN308:AY308,"E")</f>
        <v>0</v>
      </c>
      <c r="BP308" s="107">
        <f>COUNTIF(AZ308:BL308,"E")</f>
        <v>0</v>
      </c>
      <c r="BQ308" s="108">
        <f t="shared" si="102"/>
        <v>0</v>
      </c>
      <c r="BR308" s="325"/>
      <c r="BS308" s="325"/>
      <c r="BT308" s="325"/>
      <c r="BU308" s="325"/>
      <c r="BV308" s="325"/>
      <c r="BW308" s="56"/>
    </row>
    <row r="309" spans="1:75" s="73" customFormat="1" ht="21.75" hidden="1" customHeight="1" outlineLevel="1" x14ac:dyDescent="0.25">
      <c r="A309" s="489">
        <v>135</v>
      </c>
      <c r="B309" s="488"/>
      <c r="C309" s="477"/>
      <c r="D309" s="358" t="s">
        <v>482</v>
      </c>
      <c r="E309" s="358"/>
      <c r="F309" s="454" t="s">
        <v>486</v>
      </c>
      <c r="G309" s="178" t="s">
        <v>34</v>
      </c>
      <c r="H309" s="363" t="s">
        <v>81</v>
      </c>
      <c r="I309" s="331" t="s">
        <v>81</v>
      </c>
      <c r="J309" s="331" t="s">
        <v>81</v>
      </c>
      <c r="K309" s="331" t="s">
        <v>81</v>
      </c>
      <c r="L309" s="357" t="s">
        <v>81</v>
      </c>
      <c r="M309" s="326" t="s">
        <v>80</v>
      </c>
      <c r="N309" s="328" t="s">
        <v>156</v>
      </c>
      <c r="O309" s="216"/>
      <c r="P309" s="136"/>
      <c r="Q309" s="136"/>
      <c r="R309" s="86"/>
      <c r="S309" s="110"/>
      <c r="T309" s="112"/>
      <c r="U309" s="112"/>
      <c r="V309" s="113"/>
      <c r="W309" s="110"/>
      <c r="X309" s="112"/>
      <c r="Y309" s="112"/>
      <c r="Z309" s="111" t="s">
        <v>34</v>
      </c>
      <c r="AA309" s="86"/>
      <c r="AB309" s="110"/>
      <c r="AC309" s="112"/>
      <c r="AD309" s="111"/>
      <c r="AE309" s="86"/>
      <c r="AF309" s="110"/>
      <c r="AG309" s="111"/>
      <c r="AH309" s="111"/>
      <c r="AI309" s="86"/>
      <c r="AJ309" s="110"/>
      <c r="AK309" s="111"/>
      <c r="AL309" s="111"/>
      <c r="AM309" s="86" t="s">
        <v>34</v>
      </c>
      <c r="AN309" s="110"/>
      <c r="AO309" s="111"/>
      <c r="AP309" s="111"/>
      <c r="AQ309" s="86"/>
      <c r="AR309" s="110"/>
      <c r="AS309" s="111"/>
      <c r="AT309" s="111"/>
      <c r="AU309" s="86"/>
      <c r="AV309" s="110"/>
      <c r="AW309" s="111"/>
      <c r="AX309" s="111"/>
      <c r="AY309" s="86" t="s">
        <v>34</v>
      </c>
      <c r="AZ309" s="110"/>
      <c r="BA309" s="111"/>
      <c r="BB309" s="111"/>
      <c r="BC309" s="134"/>
      <c r="BD309" s="86"/>
      <c r="BE309" s="110"/>
      <c r="BF309" s="111"/>
      <c r="BG309" s="111"/>
      <c r="BH309" s="86"/>
      <c r="BI309" s="110"/>
      <c r="BJ309" s="111" t="s">
        <v>34</v>
      </c>
      <c r="BK309" s="111"/>
      <c r="BL309" s="113"/>
      <c r="BM309" s="92">
        <f>COUNTIF(O309:AA309,"P")</f>
        <v>1</v>
      </c>
      <c r="BN309" s="93">
        <f>COUNTIF(AB309:AM309,"P")</f>
        <v>1</v>
      </c>
      <c r="BO309" s="93">
        <f>COUNTIF(AN309:AY309,"P")</f>
        <v>1</v>
      </c>
      <c r="BP309" s="93">
        <f>COUNTIF(AZ309:BL309,"P")</f>
        <v>1</v>
      </c>
      <c r="BQ309" s="93">
        <f t="shared" si="102"/>
        <v>4</v>
      </c>
      <c r="BR309" s="325">
        <f>+SUM(BM310)/(BM309)</f>
        <v>0</v>
      </c>
      <c r="BS309" s="325">
        <f>+SUM(BN310)/(BN309)</f>
        <v>0</v>
      </c>
      <c r="BT309" s="325">
        <f>+SUM(BO310)/(BO309)</f>
        <v>0</v>
      </c>
      <c r="BU309" s="325">
        <f>+SUM(BP310)/(BP309)</f>
        <v>0</v>
      </c>
      <c r="BV309" s="325">
        <f>+SUM(BQ310)/(BQ309)</f>
        <v>0</v>
      </c>
      <c r="BW309" s="56"/>
    </row>
    <row r="310" spans="1:75" s="73" customFormat="1" ht="27" hidden="1" customHeight="1" outlineLevel="1" x14ac:dyDescent="0.25">
      <c r="A310" s="490"/>
      <c r="B310" s="488"/>
      <c r="C310" s="477"/>
      <c r="D310" s="358"/>
      <c r="E310" s="358"/>
      <c r="F310" s="454"/>
      <c r="G310" s="178" t="s">
        <v>35</v>
      </c>
      <c r="H310" s="364"/>
      <c r="I310" s="345"/>
      <c r="J310" s="345"/>
      <c r="K310" s="345"/>
      <c r="L310" s="357"/>
      <c r="M310" s="327"/>
      <c r="N310" s="328"/>
      <c r="O310" s="216"/>
      <c r="P310" s="136"/>
      <c r="Q310" s="136"/>
      <c r="R310" s="96"/>
      <c r="S310" s="94"/>
      <c r="T310" s="95"/>
      <c r="U310" s="95"/>
      <c r="V310" s="96"/>
      <c r="W310" s="94"/>
      <c r="X310" s="95"/>
      <c r="Y310" s="95"/>
      <c r="Z310" s="95"/>
      <c r="AA310" s="96"/>
      <c r="AB310" s="94"/>
      <c r="AC310" s="95"/>
      <c r="AD310" s="95"/>
      <c r="AE310" s="96"/>
      <c r="AF310" s="94"/>
      <c r="AG310" s="95"/>
      <c r="AH310" s="95"/>
      <c r="AI310" s="96"/>
      <c r="AJ310" s="94"/>
      <c r="AK310" s="95"/>
      <c r="AL310" s="95"/>
      <c r="AM310" s="96"/>
      <c r="AN310" s="94"/>
      <c r="AO310" s="95"/>
      <c r="AP310" s="95"/>
      <c r="AQ310" s="96"/>
      <c r="AR310" s="94"/>
      <c r="AS310" s="95"/>
      <c r="AT310" s="95"/>
      <c r="AU310" s="96"/>
      <c r="AV310" s="94"/>
      <c r="AW310" s="95"/>
      <c r="AX310" s="95"/>
      <c r="AY310" s="96"/>
      <c r="AZ310" s="94"/>
      <c r="BA310" s="95"/>
      <c r="BB310" s="95"/>
      <c r="BC310" s="119"/>
      <c r="BD310" s="96"/>
      <c r="BE310" s="94"/>
      <c r="BF310" s="95"/>
      <c r="BG310" s="95"/>
      <c r="BH310" s="96"/>
      <c r="BI310" s="94"/>
      <c r="BJ310" s="95"/>
      <c r="BK310" s="95"/>
      <c r="BL310" s="96"/>
      <c r="BM310" s="106">
        <f>COUNTIF(O310:AA310,"E")</f>
        <v>0</v>
      </c>
      <c r="BN310" s="107">
        <f>COUNTIF(AB310:AM310,"E")</f>
        <v>0</v>
      </c>
      <c r="BO310" s="107">
        <f>COUNTIF(AN310:AY310,"E")</f>
        <v>0</v>
      </c>
      <c r="BP310" s="107">
        <f>COUNTIF(AZ310:BL310,"E")</f>
        <v>0</v>
      </c>
      <c r="BQ310" s="108">
        <f t="shared" si="102"/>
        <v>0</v>
      </c>
      <c r="BR310" s="325"/>
      <c r="BS310" s="325"/>
      <c r="BT310" s="325"/>
      <c r="BU310" s="325"/>
      <c r="BV310" s="325"/>
      <c r="BW310" s="56"/>
    </row>
    <row r="311" spans="1:75" s="73" customFormat="1" ht="18.75" customHeight="1" collapsed="1" x14ac:dyDescent="0.25">
      <c r="A311" s="315"/>
      <c r="B311" s="488"/>
      <c r="C311" s="477"/>
      <c r="D311" s="662" t="s">
        <v>178</v>
      </c>
      <c r="E311" s="491" t="s">
        <v>654</v>
      </c>
      <c r="F311" s="635"/>
      <c r="G311" s="280" t="s">
        <v>34</v>
      </c>
      <c r="H311" s="357" t="s">
        <v>81</v>
      </c>
      <c r="I311" s="357" t="s">
        <v>81</v>
      </c>
      <c r="J311" s="357" t="s">
        <v>81</v>
      </c>
      <c r="K311" s="357" t="s">
        <v>81</v>
      </c>
      <c r="L311" s="357" t="s">
        <v>81</v>
      </c>
      <c r="M311" s="326" t="s">
        <v>336</v>
      </c>
      <c r="N311" s="328" t="s">
        <v>341</v>
      </c>
      <c r="O311" s="79">
        <f>COUNTIF(O313:O324,"P")</f>
        <v>1</v>
      </c>
      <c r="P311" s="80">
        <f t="shared" ref="P311:BL311" si="103">COUNTIF(P313:P324,"P")</f>
        <v>0</v>
      </c>
      <c r="Q311" s="80">
        <f t="shared" si="103"/>
        <v>0</v>
      </c>
      <c r="R311" s="81">
        <f t="shared" si="103"/>
        <v>0</v>
      </c>
      <c r="S311" s="79">
        <f t="shared" si="103"/>
        <v>1</v>
      </c>
      <c r="T311" s="80">
        <f t="shared" si="103"/>
        <v>0</v>
      </c>
      <c r="U311" s="80">
        <f t="shared" si="103"/>
        <v>0</v>
      </c>
      <c r="V311" s="81">
        <f t="shared" si="103"/>
        <v>1</v>
      </c>
      <c r="W311" s="79">
        <f t="shared" si="103"/>
        <v>2</v>
      </c>
      <c r="X311" s="80">
        <f t="shared" si="103"/>
        <v>0</v>
      </c>
      <c r="Y311" s="80">
        <f t="shared" si="103"/>
        <v>0</v>
      </c>
      <c r="Z311" s="80">
        <f t="shared" si="103"/>
        <v>0</v>
      </c>
      <c r="AA311" s="81"/>
      <c r="AB311" s="79">
        <f t="shared" si="103"/>
        <v>1</v>
      </c>
      <c r="AC311" s="80">
        <f t="shared" si="103"/>
        <v>0</v>
      </c>
      <c r="AD311" s="80">
        <f t="shared" si="103"/>
        <v>0</v>
      </c>
      <c r="AE311" s="81">
        <f t="shared" si="103"/>
        <v>2</v>
      </c>
      <c r="AF311" s="79">
        <f t="shared" si="103"/>
        <v>1</v>
      </c>
      <c r="AG311" s="80">
        <f t="shared" si="103"/>
        <v>0</v>
      </c>
      <c r="AH311" s="80">
        <f t="shared" si="103"/>
        <v>0</v>
      </c>
      <c r="AI311" s="81">
        <f t="shared" si="103"/>
        <v>0</v>
      </c>
      <c r="AJ311" s="79">
        <f t="shared" si="103"/>
        <v>1</v>
      </c>
      <c r="AK311" s="80">
        <f t="shared" si="103"/>
        <v>1</v>
      </c>
      <c r="AL311" s="80">
        <f t="shared" si="103"/>
        <v>0</v>
      </c>
      <c r="AM311" s="81">
        <f t="shared" si="103"/>
        <v>0</v>
      </c>
      <c r="AN311" s="79">
        <f t="shared" si="103"/>
        <v>0</v>
      </c>
      <c r="AO311" s="80">
        <f t="shared" si="103"/>
        <v>2</v>
      </c>
      <c r="AP311" s="80">
        <f t="shared" si="103"/>
        <v>1</v>
      </c>
      <c r="AQ311" s="81">
        <f t="shared" si="103"/>
        <v>0</v>
      </c>
      <c r="AR311" s="79">
        <f t="shared" si="103"/>
        <v>0</v>
      </c>
      <c r="AS311" s="80">
        <f t="shared" si="103"/>
        <v>2</v>
      </c>
      <c r="AT311" s="80">
        <f t="shared" si="103"/>
        <v>1</v>
      </c>
      <c r="AU311" s="81">
        <f t="shared" si="103"/>
        <v>0</v>
      </c>
      <c r="AV311" s="79">
        <f t="shared" si="103"/>
        <v>0</v>
      </c>
      <c r="AW311" s="80">
        <f t="shared" si="103"/>
        <v>0</v>
      </c>
      <c r="AX311" s="80">
        <f t="shared" si="103"/>
        <v>2</v>
      </c>
      <c r="AY311" s="81">
        <f t="shared" si="103"/>
        <v>1</v>
      </c>
      <c r="AZ311" s="79">
        <f t="shared" si="103"/>
        <v>0</v>
      </c>
      <c r="BA311" s="80">
        <f t="shared" si="103"/>
        <v>0</v>
      </c>
      <c r="BB311" s="80">
        <f t="shared" si="103"/>
        <v>0</v>
      </c>
      <c r="BC311" s="80">
        <f t="shared" si="103"/>
        <v>0</v>
      </c>
      <c r="BD311" s="81">
        <f t="shared" si="103"/>
        <v>1</v>
      </c>
      <c r="BE311" s="79">
        <f t="shared" si="103"/>
        <v>1</v>
      </c>
      <c r="BF311" s="80">
        <f t="shared" si="103"/>
        <v>0</v>
      </c>
      <c r="BG311" s="80">
        <f t="shared" si="103"/>
        <v>0</v>
      </c>
      <c r="BH311" s="81">
        <f t="shared" si="103"/>
        <v>2</v>
      </c>
      <c r="BI311" s="79">
        <f t="shared" si="103"/>
        <v>1</v>
      </c>
      <c r="BJ311" s="80">
        <f t="shared" si="103"/>
        <v>0</v>
      </c>
      <c r="BK311" s="80">
        <f t="shared" si="103"/>
        <v>2</v>
      </c>
      <c r="BL311" s="81">
        <f t="shared" si="103"/>
        <v>0</v>
      </c>
      <c r="BM311" s="346">
        <f>+SUM(BM314,BM316,BM318,BM320,BM322,BM324)/SUM(BM313,BM315,BM317,BM319,BM321,BM323)</f>
        <v>0</v>
      </c>
      <c r="BN311" s="346">
        <f>+SUM(BN314,BN316,BN318,BN320,BN322,BN324)/SUM(BN313,BN315,BN317,BN319,BN321,BN323)</f>
        <v>0</v>
      </c>
      <c r="BO311" s="346">
        <f>+SUM(BO314,BO316,BO318,BO320,BO322,BO324)/SUM(BO313,BO315,BO317,BO319,BO321,BO323)</f>
        <v>0</v>
      </c>
      <c r="BP311" s="346">
        <f>+SUM(BP314,BP316,BP318,BP320,BP322,BP324)/SUM(BP313,BP315,BP317,BP319,BP321,BP323)</f>
        <v>0</v>
      </c>
      <c r="BQ311" s="346">
        <f>+SUM(BQ314,BQ316,BQ318,BQ320,BQ322,BQ324)/SUM(BQ313,BQ315,BQ317,BQ319,BQ321,BQ323)</f>
        <v>0</v>
      </c>
      <c r="BR311" s="346"/>
      <c r="BS311" s="346"/>
      <c r="BT311" s="346"/>
      <c r="BU311" s="346"/>
      <c r="BV311" s="346"/>
      <c r="BW311" s="56"/>
    </row>
    <row r="312" spans="1:75" s="73" customFormat="1" ht="18.75" customHeight="1" thickBot="1" x14ac:dyDescent="0.3">
      <c r="A312" s="316"/>
      <c r="B312" s="488"/>
      <c r="C312" s="477"/>
      <c r="D312" s="662"/>
      <c r="E312" s="360" t="s">
        <v>46</v>
      </c>
      <c r="F312" s="505"/>
      <c r="G312" s="280" t="s">
        <v>35</v>
      </c>
      <c r="H312" s="357"/>
      <c r="I312" s="357"/>
      <c r="J312" s="357"/>
      <c r="K312" s="357"/>
      <c r="L312" s="357"/>
      <c r="M312" s="327"/>
      <c r="N312" s="328"/>
      <c r="O312" s="224">
        <f>COUNTIF(O313:O324,"E")</f>
        <v>0</v>
      </c>
      <c r="P312" s="225">
        <f t="shared" ref="P312:BL312" si="104">COUNTIF(P313:P324,"E")</f>
        <v>0</v>
      </c>
      <c r="Q312" s="225">
        <f t="shared" si="104"/>
        <v>0</v>
      </c>
      <c r="R312" s="226">
        <f t="shared" si="104"/>
        <v>0</v>
      </c>
      <c r="S312" s="224">
        <f t="shared" si="104"/>
        <v>0</v>
      </c>
      <c r="T312" s="225">
        <f t="shared" si="104"/>
        <v>0</v>
      </c>
      <c r="U312" s="225">
        <f t="shared" si="104"/>
        <v>0</v>
      </c>
      <c r="V312" s="226">
        <f t="shared" si="104"/>
        <v>0</v>
      </c>
      <c r="W312" s="224">
        <f t="shared" si="104"/>
        <v>0</v>
      </c>
      <c r="X312" s="225">
        <f t="shared" si="104"/>
        <v>0</v>
      </c>
      <c r="Y312" s="225">
        <f t="shared" si="104"/>
        <v>0</v>
      </c>
      <c r="Z312" s="225">
        <f t="shared" si="104"/>
        <v>0</v>
      </c>
      <c r="AA312" s="226"/>
      <c r="AB312" s="224">
        <f t="shared" si="104"/>
        <v>0</v>
      </c>
      <c r="AC312" s="225">
        <f t="shared" si="104"/>
        <v>0</v>
      </c>
      <c r="AD312" s="225">
        <f t="shared" si="104"/>
        <v>0</v>
      </c>
      <c r="AE312" s="226">
        <f t="shared" si="104"/>
        <v>0</v>
      </c>
      <c r="AF312" s="224">
        <f t="shared" si="104"/>
        <v>0</v>
      </c>
      <c r="AG312" s="225">
        <f t="shared" si="104"/>
        <v>0</v>
      </c>
      <c r="AH312" s="225">
        <f t="shared" si="104"/>
        <v>0</v>
      </c>
      <c r="AI312" s="226">
        <f t="shared" si="104"/>
        <v>0</v>
      </c>
      <c r="AJ312" s="224">
        <f t="shared" si="104"/>
        <v>0</v>
      </c>
      <c r="AK312" s="225">
        <f t="shared" si="104"/>
        <v>0</v>
      </c>
      <c r="AL312" s="225">
        <f t="shared" si="104"/>
        <v>0</v>
      </c>
      <c r="AM312" s="226">
        <f t="shared" si="104"/>
        <v>0</v>
      </c>
      <c r="AN312" s="224">
        <f t="shared" si="104"/>
        <v>0</v>
      </c>
      <c r="AO312" s="225">
        <f t="shared" si="104"/>
        <v>0</v>
      </c>
      <c r="AP312" s="225">
        <f t="shared" si="104"/>
        <v>0</v>
      </c>
      <c r="AQ312" s="226">
        <f t="shared" si="104"/>
        <v>0</v>
      </c>
      <c r="AR312" s="224">
        <f t="shared" si="104"/>
        <v>0</v>
      </c>
      <c r="AS312" s="225">
        <f t="shared" si="104"/>
        <v>0</v>
      </c>
      <c r="AT312" s="225">
        <f t="shared" si="104"/>
        <v>0</v>
      </c>
      <c r="AU312" s="226">
        <f t="shared" si="104"/>
        <v>0</v>
      </c>
      <c r="AV312" s="224">
        <f t="shared" si="104"/>
        <v>0</v>
      </c>
      <c r="AW312" s="225">
        <f t="shared" si="104"/>
        <v>0</v>
      </c>
      <c r="AX312" s="225">
        <f t="shared" si="104"/>
        <v>0</v>
      </c>
      <c r="AY312" s="226">
        <f t="shared" si="104"/>
        <v>0</v>
      </c>
      <c r="AZ312" s="224">
        <f t="shared" si="104"/>
        <v>0</v>
      </c>
      <c r="BA312" s="225">
        <f t="shared" si="104"/>
        <v>0</v>
      </c>
      <c r="BB312" s="225">
        <f t="shared" si="104"/>
        <v>0</v>
      </c>
      <c r="BC312" s="225">
        <f t="shared" si="104"/>
        <v>0</v>
      </c>
      <c r="BD312" s="226">
        <f t="shared" si="104"/>
        <v>0</v>
      </c>
      <c r="BE312" s="224">
        <f t="shared" si="104"/>
        <v>0</v>
      </c>
      <c r="BF312" s="225">
        <f t="shared" si="104"/>
        <v>0</v>
      </c>
      <c r="BG312" s="225">
        <f t="shared" si="104"/>
        <v>0</v>
      </c>
      <c r="BH312" s="226">
        <f t="shared" si="104"/>
        <v>0</v>
      </c>
      <c r="BI312" s="224">
        <f t="shared" si="104"/>
        <v>0</v>
      </c>
      <c r="BJ312" s="225">
        <f t="shared" si="104"/>
        <v>0</v>
      </c>
      <c r="BK312" s="225">
        <f t="shared" si="104"/>
        <v>0</v>
      </c>
      <c r="BL312" s="226">
        <f t="shared" si="104"/>
        <v>0</v>
      </c>
      <c r="BM312" s="347"/>
      <c r="BN312" s="347"/>
      <c r="BO312" s="347"/>
      <c r="BP312" s="347"/>
      <c r="BQ312" s="347"/>
      <c r="BR312" s="347"/>
      <c r="BS312" s="347"/>
      <c r="BT312" s="347"/>
      <c r="BU312" s="347"/>
      <c r="BV312" s="347"/>
      <c r="BW312" s="56"/>
    </row>
    <row r="313" spans="1:75" s="73" customFormat="1" ht="15.75" hidden="1" customHeight="1" outlineLevel="1" x14ac:dyDescent="0.25">
      <c r="A313" s="381">
        <v>145</v>
      </c>
      <c r="B313" s="488"/>
      <c r="C313" s="477"/>
      <c r="D313" s="662"/>
      <c r="E313" s="660" t="s">
        <v>149</v>
      </c>
      <c r="F313" s="361" t="s">
        <v>150</v>
      </c>
      <c r="G313" s="280" t="s">
        <v>34</v>
      </c>
      <c r="H313" s="634" t="s">
        <v>81</v>
      </c>
      <c r="I313" s="357" t="s">
        <v>81</v>
      </c>
      <c r="J313" s="357" t="s">
        <v>81</v>
      </c>
      <c r="K313" s="357" t="s">
        <v>81</v>
      </c>
      <c r="L313" s="357" t="s">
        <v>81</v>
      </c>
      <c r="M313" s="326" t="s">
        <v>80</v>
      </c>
      <c r="N313" s="328" t="s">
        <v>156</v>
      </c>
      <c r="O313" s="85" t="s">
        <v>34</v>
      </c>
      <c r="P313" s="309"/>
      <c r="Q313" s="298"/>
      <c r="R313" s="87"/>
      <c r="S313" s="85" t="s">
        <v>34</v>
      </c>
      <c r="T313" s="298"/>
      <c r="U313" s="309"/>
      <c r="V313" s="127"/>
      <c r="W313" s="125" t="s">
        <v>34</v>
      </c>
      <c r="X313" s="298"/>
      <c r="Y313" s="298"/>
      <c r="Z313" s="309"/>
      <c r="AA313" s="127"/>
      <c r="AB313" s="125" t="s">
        <v>34</v>
      </c>
      <c r="AC313" s="309"/>
      <c r="AD313" s="298"/>
      <c r="AE313" s="87"/>
      <c r="AF313" s="125" t="s">
        <v>34</v>
      </c>
      <c r="AG313" s="309"/>
      <c r="AH313" s="298"/>
      <c r="AI313" s="127"/>
      <c r="AJ313" s="125"/>
      <c r="AK313" s="309" t="s">
        <v>34</v>
      </c>
      <c r="AL313" s="309"/>
      <c r="AM313" s="127"/>
      <c r="AN313" s="125"/>
      <c r="AO313" s="309"/>
      <c r="AP313" s="309" t="s">
        <v>34</v>
      </c>
      <c r="AQ313" s="127"/>
      <c r="AR313" s="85"/>
      <c r="AS313" s="309"/>
      <c r="AT313" s="309" t="s">
        <v>34</v>
      </c>
      <c r="AU313" s="127"/>
      <c r="AV313" s="85"/>
      <c r="AW313" s="309"/>
      <c r="AX313" s="309"/>
      <c r="AY313" s="127" t="s">
        <v>34</v>
      </c>
      <c r="AZ313" s="125"/>
      <c r="BA313" s="298"/>
      <c r="BB313" s="298"/>
      <c r="BC313" s="91"/>
      <c r="BD313" s="127"/>
      <c r="BE313" s="125" t="s">
        <v>34</v>
      </c>
      <c r="BF313" s="298"/>
      <c r="BG313" s="309"/>
      <c r="BH313" s="127"/>
      <c r="BI313" s="125" t="s">
        <v>34</v>
      </c>
      <c r="BJ313" s="298"/>
      <c r="BK313" s="309"/>
      <c r="BL313" s="127"/>
      <c r="BM313" s="92">
        <f>COUNTIF(O313:AA313,"P")</f>
        <v>3</v>
      </c>
      <c r="BN313" s="93">
        <f>COUNTIF(AB313:AM313,"P")</f>
        <v>3</v>
      </c>
      <c r="BO313" s="93">
        <f>COUNTIF(AN313:AY313,"P")</f>
        <v>3</v>
      </c>
      <c r="BP313" s="93">
        <f>COUNTIF(AZ313:BL313,"P")</f>
        <v>2</v>
      </c>
      <c r="BQ313" s="93">
        <f>SUM(BM313:BP313)</f>
        <v>11</v>
      </c>
      <c r="BR313" s="325">
        <f>+SUM(BM314)/(BM313)</f>
        <v>0</v>
      </c>
      <c r="BS313" s="325">
        <f>+SUM(BN314)/(BN313)</f>
        <v>0</v>
      </c>
      <c r="BT313" s="325">
        <f>+SUM(BO314)/(BO313)</f>
        <v>0</v>
      </c>
      <c r="BU313" s="325">
        <f>+SUM(BP314)/(BP313)</f>
        <v>0</v>
      </c>
      <c r="BV313" s="325">
        <f>+SUM(BQ314)/(BQ313)</f>
        <v>0</v>
      </c>
      <c r="BW313" s="56"/>
    </row>
    <row r="314" spans="1:75" s="73" customFormat="1" ht="15.75" hidden="1" customHeight="1" outlineLevel="1" x14ac:dyDescent="0.25">
      <c r="A314" s="381"/>
      <c r="B314" s="488"/>
      <c r="C314" s="477"/>
      <c r="D314" s="662"/>
      <c r="E314" s="512"/>
      <c r="F314" s="361"/>
      <c r="G314" s="280" t="s">
        <v>35</v>
      </c>
      <c r="H314" s="634"/>
      <c r="I314" s="357"/>
      <c r="J314" s="357"/>
      <c r="K314" s="357"/>
      <c r="L314" s="357"/>
      <c r="M314" s="327"/>
      <c r="N314" s="328"/>
      <c r="O314" s="94"/>
      <c r="P314" s="95"/>
      <c r="Q314" s="95"/>
      <c r="R314" s="96"/>
      <c r="S314" s="94"/>
      <c r="T314" s="95"/>
      <c r="U314" s="95"/>
      <c r="V314" s="98"/>
      <c r="W314" s="103"/>
      <c r="X314" s="95"/>
      <c r="Y314" s="95"/>
      <c r="Z314" s="95"/>
      <c r="AA314" s="98"/>
      <c r="AB314" s="103"/>
      <c r="AC314" s="97"/>
      <c r="AD314" s="95"/>
      <c r="AE314" s="96"/>
      <c r="AF314" s="103"/>
      <c r="AG314" s="97"/>
      <c r="AH314" s="95"/>
      <c r="AI314" s="96"/>
      <c r="AJ314" s="94"/>
      <c r="AK314" s="97"/>
      <c r="AL314" s="97"/>
      <c r="AM314" s="98"/>
      <c r="AN314" s="103"/>
      <c r="AO314" s="95"/>
      <c r="AP314" s="97"/>
      <c r="AQ314" s="98"/>
      <c r="AR314" s="94"/>
      <c r="AS314" s="95"/>
      <c r="AT314" s="97"/>
      <c r="AU314" s="98"/>
      <c r="AV314" s="94"/>
      <c r="AW314" s="95"/>
      <c r="AX314" s="97"/>
      <c r="AY314" s="98"/>
      <c r="AZ314" s="103"/>
      <c r="BA314" s="95"/>
      <c r="BB314" s="95"/>
      <c r="BC314" s="119"/>
      <c r="BD314" s="98"/>
      <c r="BE314" s="103"/>
      <c r="BF314" s="95"/>
      <c r="BG314" s="95"/>
      <c r="BH314" s="98"/>
      <c r="BI314" s="103"/>
      <c r="BJ314" s="95"/>
      <c r="BK314" s="95"/>
      <c r="BL314" s="98"/>
      <c r="BM314" s="106">
        <f>COUNTIF(O314:AA314,"E")</f>
        <v>0</v>
      </c>
      <c r="BN314" s="107">
        <f>COUNTIF(AB314:AM314,"E")</f>
        <v>0</v>
      </c>
      <c r="BO314" s="107">
        <f>COUNTIF(AN314:AY314,"E")</f>
        <v>0</v>
      </c>
      <c r="BP314" s="107">
        <f>COUNTIF(AZ314:BL314,"E")</f>
        <v>0</v>
      </c>
      <c r="BQ314" s="108">
        <f>SUM(BM314:BP314)</f>
        <v>0</v>
      </c>
      <c r="BR314" s="325"/>
      <c r="BS314" s="325"/>
      <c r="BT314" s="325"/>
      <c r="BU314" s="325"/>
      <c r="BV314" s="325"/>
      <c r="BW314" s="56"/>
    </row>
    <row r="315" spans="1:75" s="73" customFormat="1" ht="15.75" hidden="1" customHeight="1" outlineLevel="1" x14ac:dyDescent="0.25">
      <c r="A315" s="381">
        <v>146</v>
      </c>
      <c r="B315" s="488"/>
      <c r="C315" s="477"/>
      <c r="D315" s="662"/>
      <c r="E315" s="512" t="s">
        <v>151</v>
      </c>
      <c r="F315" s="361" t="s">
        <v>271</v>
      </c>
      <c r="G315" s="280" t="s">
        <v>34</v>
      </c>
      <c r="H315" s="634" t="s">
        <v>81</v>
      </c>
      <c r="I315" s="357" t="s">
        <v>81</v>
      </c>
      <c r="J315" s="357" t="s">
        <v>81</v>
      </c>
      <c r="K315" s="357" t="s">
        <v>81</v>
      </c>
      <c r="L315" s="357" t="s">
        <v>81</v>
      </c>
      <c r="M315" s="326" t="s">
        <v>80</v>
      </c>
      <c r="N315" s="328" t="s">
        <v>156</v>
      </c>
      <c r="O315" s="85"/>
      <c r="P315" s="298"/>
      <c r="Q315" s="298"/>
      <c r="R315" s="87"/>
      <c r="S315" s="85"/>
      <c r="T315" s="309"/>
      <c r="U315" s="309"/>
      <c r="V315" s="127" t="s">
        <v>34</v>
      </c>
      <c r="W315" s="125"/>
      <c r="X315" s="298"/>
      <c r="Y315" s="309"/>
      <c r="Z315" s="309"/>
      <c r="AA315" s="127"/>
      <c r="AB315" s="125"/>
      <c r="AC315" s="309"/>
      <c r="AD315" s="309"/>
      <c r="AE315" s="127" t="s">
        <v>34</v>
      </c>
      <c r="AF315" s="125"/>
      <c r="AG315" s="309"/>
      <c r="AH315" s="309"/>
      <c r="AI315" s="127"/>
      <c r="AJ315" s="125"/>
      <c r="AK315" s="309"/>
      <c r="AL315" s="309"/>
      <c r="AM315" s="127"/>
      <c r="AN315" s="125"/>
      <c r="AO315" s="309" t="s">
        <v>34</v>
      </c>
      <c r="AP315" s="309"/>
      <c r="AQ315" s="127"/>
      <c r="AR315" s="125"/>
      <c r="AS315" s="309"/>
      <c r="AT315" s="309"/>
      <c r="AU315" s="127"/>
      <c r="AV315" s="125"/>
      <c r="AW315" s="309"/>
      <c r="AX315" s="309" t="s">
        <v>34</v>
      </c>
      <c r="AY315" s="127"/>
      <c r="AZ315" s="125"/>
      <c r="BA315" s="309"/>
      <c r="BB315" s="309"/>
      <c r="BC315" s="128"/>
      <c r="BD315" s="127"/>
      <c r="BE315" s="125"/>
      <c r="BF315" s="309"/>
      <c r="BG315" s="309"/>
      <c r="BH315" s="127" t="s">
        <v>34</v>
      </c>
      <c r="BI315" s="125"/>
      <c r="BJ315" s="309"/>
      <c r="BK315" s="309"/>
      <c r="BL315" s="127"/>
      <c r="BM315" s="92">
        <f>COUNTIF(O315:AA315,"P")</f>
        <v>1</v>
      </c>
      <c r="BN315" s="93">
        <f>COUNTIF(AB315:AM315,"P")</f>
        <v>1</v>
      </c>
      <c r="BO315" s="93">
        <f>COUNTIF(AN315:AY315,"P")</f>
        <v>2</v>
      </c>
      <c r="BP315" s="93">
        <f>COUNTIF(AZ315:BL315,"P")</f>
        <v>1</v>
      </c>
      <c r="BQ315" s="93">
        <f t="shared" ref="BQ315:BQ324" si="105">SUM(BM315:BP315)</f>
        <v>5</v>
      </c>
      <c r="BR315" s="325">
        <f>+SUM(BM316)/(BM315)</f>
        <v>0</v>
      </c>
      <c r="BS315" s="325">
        <f>+SUM(BN316)/(BN315)</f>
        <v>0</v>
      </c>
      <c r="BT315" s="325">
        <f>+SUM(BO316)/(BO315)</f>
        <v>0</v>
      </c>
      <c r="BU315" s="325">
        <f>+SUM(BP316)/(BP315)</f>
        <v>0</v>
      </c>
      <c r="BV315" s="325">
        <f>+SUM(BQ316)/(BQ315)</f>
        <v>0</v>
      </c>
      <c r="BW315" s="56"/>
    </row>
    <row r="316" spans="1:75" s="73" customFormat="1" ht="15.75" hidden="1" customHeight="1" outlineLevel="1" x14ac:dyDescent="0.25">
      <c r="A316" s="381"/>
      <c r="B316" s="488"/>
      <c r="C316" s="477"/>
      <c r="D316" s="662"/>
      <c r="E316" s="512"/>
      <c r="F316" s="361"/>
      <c r="G316" s="280" t="s">
        <v>35</v>
      </c>
      <c r="H316" s="634"/>
      <c r="I316" s="357"/>
      <c r="J316" s="357"/>
      <c r="K316" s="357"/>
      <c r="L316" s="357"/>
      <c r="M316" s="327"/>
      <c r="N316" s="328"/>
      <c r="O316" s="94"/>
      <c r="P316" s="95"/>
      <c r="Q316" s="95"/>
      <c r="R316" s="96"/>
      <c r="S316" s="94"/>
      <c r="T316" s="97"/>
      <c r="U316" s="97"/>
      <c r="V316" s="98"/>
      <c r="W316" s="103"/>
      <c r="X316" s="95"/>
      <c r="Y316" s="97"/>
      <c r="Z316" s="97"/>
      <c r="AA316" s="98"/>
      <c r="AB316" s="103"/>
      <c r="AC316" s="97"/>
      <c r="AD316" s="97"/>
      <c r="AE316" s="98"/>
      <c r="AF316" s="103"/>
      <c r="AG316" s="97"/>
      <c r="AH316" s="97"/>
      <c r="AI316" s="98"/>
      <c r="AJ316" s="103"/>
      <c r="AK316" s="97"/>
      <c r="AL316" s="97"/>
      <c r="AM316" s="98"/>
      <c r="AN316" s="103"/>
      <c r="AO316" s="97"/>
      <c r="AP316" s="97"/>
      <c r="AQ316" s="98"/>
      <c r="AR316" s="103"/>
      <c r="AS316" s="97"/>
      <c r="AT316" s="97"/>
      <c r="AU316" s="98"/>
      <c r="AV316" s="103"/>
      <c r="AW316" s="97"/>
      <c r="AX316" s="97"/>
      <c r="AY316" s="98"/>
      <c r="AZ316" s="103"/>
      <c r="BA316" s="97"/>
      <c r="BB316" s="97"/>
      <c r="BC316" s="104"/>
      <c r="BD316" s="98"/>
      <c r="BE316" s="103"/>
      <c r="BF316" s="97"/>
      <c r="BG316" s="97"/>
      <c r="BH316" s="96"/>
      <c r="BI316" s="103"/>
      <c r="BJ316" s="97"/>
      <c r="BK316" s="95"/>
      <c r="BL316" s="98"/>
      <c r="BM316" s="106">
        <f>COUNTIF(O316:AA316,"E")</f>
        <v>0</v>
      </c>
      <c r="BN316" s="107">
        <f>COUNTIF(AB316:AM316,"E")</f>
        <v>0</v>
      </c>
      <c r="BO316" s="107">
        <f>COUNTIF(AN316:AY316,"E")</f>
        <v>0</v>
      </c>
      <c r="BP316" s="107">
        <f>COUNTIF(AZ316:BL316,"E")</f>
        <v>0</v>
      </c>
      <c r="BQ316" s="108">
        <f t="shared" si="105"/>
        <v>0</v>
      </c>
      <c r="BR316" s="325"/>
      <c r="BS316" s="325"/>
      <c r="BT316" s="325"/>
      <c r="BU316" s="325"/>
      <c r="BV316" s="325"/>
      <c r="BW316" s="56"/>
    </row>
    <row r="317" spans="1:75" s="73" customFormat="1" ht="15.75" hidden="1" customHeight="1" outlineLevel="1" x14ac:dyDescent="0.25">
      <c r="A317" s="381">
        <v>147</v>
      </c>
      <c r="B317" s="488"/>
      <c r="C317" s="477"/>
      <c r="D317" s="662"/>
      <c r="E317" s="512" t="s">
        <v>181</v>
      </c>
      <c r="F317" s="361" t="s">
        <v>270</v>
      </c>
      <c r="G317" s="280" t="s">
        <v>34</v>
      </c>
      <c r="H317" s="634" t="s">
        <v>81</v>
      </c>
      <c r="I317" s="357" t="s">
        <v>81</v>
      </c>
      <c r="J317" s="357" t="s">
        <v>81</v>
      </c>
      <c r="K317" s="357" t="s">
        <v>81</v>
      </c>
      <c r="L317" s="357" t="s">
        <v>81</v>
      </c>
      <c r="M317" s="326" t="s">
        <v>80</v>
      </c>
      <c r="N317" s="328" t="s">
        <v>156</v>
      </c>
      <c r="O317" s="85"/>
      <c r="P317" s="298"/>
      <c r="Q317" s="298"/>
      <c r="R317" s="87"/>
      <c r="S317" s="85"/>
      <c r="T317" s="309"/>
      <c r="U317" s="309"/>
      <c r="V317" s="127"/>
      <c r="W317" s="125"/>
      <c r="X317" s="298"/>
      <c r="Y317" s="309"/>
      <c r="Z317" s="309"/>
      <c r="AA317" s="127"/>
      <c r="AB317" s="125"/>
      <c r="AC317" s="309"/>
      <c r="AD317" s="309"/>
      <c r="AE317" s="127"/>
      <c r="AF317" s="125"/>
      <c r="AG317" s="309"/>
      <c r="AH317" s="309"/>
      <c r="AI317" s="127"/>
      <c r="AJ317" s="125"/>
      <c r="AK317" s="309"/>
      <c r="AL317" s="309"/>
      <c r="AM317" s="127"/>
      <c r="AN317" s="125"/>
      <c r="AO317" s="309"/>
      <c r="AP317" s="309"/>
      <c r="AQ317" s="127"/>
      <c r="AR317" s="125"/>
      <c r="AS317" s="309"/>
      <c r="AT317" s="309"/>
      <c r="AU317" s="127"/>
      <c r="AV317" s="125"/>
      <c r="AW317" s="309"/>
      <c r="AX317" s="309"/>
      <c r="AY317" s="127"/>
      <c r="AZ317" s="125"/>
      <c r="BA317" s="309"/>
      <c r="BB317" s="309"/>
      <c r="BC317" s="128"/>
      <c r="BD317" s="127"/>
      <c r="BE317" s="125"/>
      <c r="BF317" s="309"/>
      <c r="BG317" s="309"/>
      <c r="BH317" s="127"/>
      <c r="BI317" s="125"/>
      <c r="BJ317" s="309"/>
      <c r="BK317" s="309"/>
      <c r="BL317" s="127"/>
      <c r="BM317" s="92">
        <f>COUNTIF(O317:AA317,"P")</f>
        <v>0</v>
      </c>
      <c r="BN317" s="93">
        <f>COUNTIF(AB317:AM317,"P")</f>
        <v>0</v>
      </c>
      <c r="BO317" s="93">
        <f>COUNTIF(AN317:AY317,"P")</f>
        <v>0</v>
      </c>
      <c r="BP317" s="93">
        <f>COUNTIF(AZ317:BL317,"P")</f>
        <v>0</v>
      </c>
      <c r="BQ317" s="93">
        <f t="shared" si="105"/>
        <v>0</v>
      </c>
      <c r="BR317" s="325" t="e">
        <f>+SUM(BM318)/(BM317)</f>
        <v>#DIV/0!</v>
      </c>
      <c r="BS317" s="325" t="e">
        <f>+SUM(BN318)/(BN317)</f>
        <v>#DIV/0!</v>
      </c>
      <c r="BT317" s="325" t="e">
        <f>+SUM(BO318)/(BO317)</f>
        <v>#DIV/0!</v>
      </c>
      <c r="BU317" s="325" t="e">
        <f>+SUM(BP318)/(BP317)</f>
        <v>#DIV/0!</v>
      </c>
      <c r="BV317" s="325" t="e">
        <f>+SUM(BQ318)/(BQ317)</f>
        <v>#DIV/0!</v>
      </c>
      <c r="BW317" s="56"/>
    </row>
    <row r="318" spans="1:75" s="73" customFormat="1" ht="15.75" hidden="1" customHeight="1" outlineLevel="1" x14ac:dyDescent="0.25">
      <c r="A318" s="381"/>
      <c r="B318" s="488"/>
      <c r="C318" s="477"/>
      <c r="D318" s="662"/>
      <c r="E318" s="512"/>
      <c r="F318" s="361"/>
      <c r="G318" s="280" t="s">
        <v>35</v>
      </c>
      <c r="H318" s="634"/>
      <c r="I318" s="357"/>
      <c r="J318" s="357"/>
      <c r="K318" s="357"/>
      <c r="L318" s="357"/>
      <c r="M318" s="327"/>
      <c r="N318" s="328"/>
      <c r="O318" s="94"/>
      <c r="P318" s="95"/>
      <c r="Q318" s="95"/>
      <c r="R318" s="96"/>
      <c r="S318" s="94"/>
      <c r="T318" s="97"/>
      <c r="U318" s="97"/>
      <c r="V318" s="98"/>
      <c r="W318" s="103"/>
      <c r="X318" s="95"/>
      <c r="Y318" s="97"/>
      <c r="Z318" s="97"/>
      <c r="AA318" s="98"/>
      <c r="AB318" s="103"/>
      <c r="AC318" s="97"/>
      <c r="AD318" s="97"/>
      <c r="AE318" s="98"/>
      <c r="AF318" s="103"/>
      <c r="AG318" s="97"/>
      <c r="AH318" s="97"/>
      <c r="AI318" s="98"/>
      <c r="AJ318" s="103"/>
      <c r="AK318" s="97"/>
      <c r="AL318" s="97"/>
      <c r="AM318" s="98"/>
      <c r="AN318" s="103"/>
      <c r="AO318" s="97"/>
      <c r="AP318" s="97"/>
      <c r="AQ318" s="98"/>
      <c r="AR318" s="103"/>
      <c r="AS318" s="97"/>
      <c r="AT318" s="97"/>
      <c r="AU318" s="98"/>
      <c r="AV318" s="103"/>
      <c r="AW318" s="97"/>
      <c r="AX318" s="97"/>
      <c r="AY318" s="98"/>
      <c r="AZ318" s="103"/>
      <c r="BA318" s="97"/>
      <c r="BB318" s="97"/>
      <c r="BC318" s="104"/>
      <c r="BD318" s="98"/>
      <c r="BE318" s="103"/>
      <c r="BF318" s="97"/>
      <c r="BG318" s="97"/>
      <c r="BH318" s="96"/>
      <c r="BI318" s="103"/>
      <c r="BJ318" s="97"/>
      <c r="BK318" s="95"/>
      <c r="BL318" s="98"/>
      <c r="BM318" s="106">
        <f>COUNTIF(O318:AA318,"E")</f>
        <v>0</v>
      </c>
      <c r="BN318" s="107">
        <f>COUNTIF(AB318:AM318,"E")</f>
        <v>0</v>
      </c>
      <c r="BO318" s="107">
        <f>COUNTIF(AN318:AY318,"E")</f>
        <v>0</v>
      </c>
      <c r="BP318" s="107">
        <f>COUNTIF(AZ318:BL318,"E")</f>
        <v>0</v>
      </c>
      <c r="BQ318" s="108">
        <f t="shared" si="105"/>
        <v>0</v>
      </c>
      <c r="BR318" s="325"/>
      <c r="BS318" s="325"/>
      <c r="BT318" s="325"/>
      <c r="BU318" s="325"/>
      <c r="BV318" s="325"/>
      <c r="BW318" s="56"/>
    </row>
    <row r="319" spans="1:75" s="73" customFormat="1" ht="15.75" hidden="1" customHeight="1" outlineLevel="1" x14ac:dyDescent="0.25">
      <c r="A319" s="381">
        <v>148</v>
      </c>
      <c r="B319" s="488"/>
      <c r="C319" s="477"/>
      <c r="D319" s="662"/>
      <c r="E319" s="512" t="s">
        <v>296</v>
      </c>
      <c r="F319" s="361" t="s">
        <v>241</v>
      </c>
      <c r="G319" s="280" t="s">
        <v>34</v>
      </c>
      <c r="H319" s="634" t="s">
        <v>81</v>
      </c>
      <c r="I319" s="357" t="s">
        <v>81</v>
      </c>
      <c r="J319" s="357" t="s">
        <v>81</v>
      </c>
      <c r="K319" s="357" t="s">
        <v>81</v>
      </c>
      <c r="L319" s="357" t="s">
        <v>81</v>
      </c>
      <c r="M319" s="326" t="s">
        <v>80</v>
      </c>
      <c r="N319" s="328" t="s">
        <v>156</v>
      </c>
      <c r="O319" s="85"/>
      <c r="P319" s="298"/>
      <c r="Q319" s="298"/>
      <c r="R319" s="87"/>
      <c r="S319" s="85"/>
      <c r="T319" s="309"/>
      <c r="U319" s="309"/>
      <c r="V319" s="127"/>
      <c r="W319" s="125" t="s">
        <v>34</v>
      </c>
      <c r="X319" s="298"/>
      <c r="Y319" s="309"/>
      <c r="Z319" s="309"/>
      <c r="AA319" s="127"/>
      <c r="AB319" s="125"/>
      <c r="AC319" s="309"/>
      <c r="AD319" s="309"/>
      <c r="AE319" s="127" t="s">
        <v>34</v>
      </c>
      <c r="AF319" s="125"/>
      <c r="AG319" s="309"/>
      <c r="AH319" s="309"/>
      <c r="AI319" s="127"/>
      <c r="AJ319" s="125" t="s">
        <v>34</v>
      </c>
      <c r="AK319" s="309"/>
      <c r="AL319" s="309"/>
      <c r="AM319" s="127"/>
      <c r="AN319" s="125"/>
      <c r="AO319" s="309" t="s">
        <v>34</v>
      </c>
      <c r="AP319" s="309"/>
      <c r="AQ319" s="127"/>
      <c r="AR319" s="125"/>
      <c r="AS319" s="309" t="s">
        <v>34</v>
      </c>
      <c r="AT319" s="309"/>
      <c r="AU319" s="127"/>
      <c r="AV319" s="125"/>
      <c r="AW319" s="309"/>
      <c r="AX319" s="309" t="s">
        <v>34</v>
      </c>
      <c r="AY319" s="127"/>
      <c r="AZ319" s="125"/>
      <c r="BA319" s="309"/>
      <c r="BB319" s="309"/>
      <c r="BC319" s="128"/>
      <c r="BD319" s="127"/>
      <c r="BE319" s="125"/>
      <c r="BF319" s="309"/>
      <c r="BG319" s="309"/>
      <c r="BH319" s="127" t="s">
        <v>34</v>
      </c>
      <c r="BI319" s="125"/>
      <c r="BJ319" s="309"/>
      <c r="BK319" s="309"/>
      <c r="BL319" s="127"/>
      <c r="BM319" s="92">
        <f>COUNTIF(O319:AA319,"P")</f>
        <v>1</v>
      </c>
      <c r="BN319" s="93">
        <f>COUNTIF(AB319:AM319,"P")</f>
        <v>2</v>
      </c>
      <c r="BO319" s="93">
        <f>COUNTIF(AN319:AY319,"P")</f>
        <v>3</v>
      </c>
      <c r="BP319" s="93">
        <f>COUNTIF(AZ319:BL319,"P")</f>
        <v>1</v>
      </c>
      <c r="BQ319" s="93">
        <f t="shared" si="105"/>
        <v>7</v>
      </c>
      <c r="BR319" s="325">
        <f>+SUM(BM320)/(BM319)</f>
        <v>0</v>
      </c>
      <c r="BS319" s="325">
        <f>+SUM(BN320)/(BN319)</f>
        <v>0</v>
      </c>
      <c r="BT319" s="325">
        <f>+SUM(BO320)/(BO319)</f>
        <v>0</v>
      </c>
      <c r="BU319" s="325">
        <f>+SUM(BP320)/(BP319)</f>
        <v>0</v>
      </c>
      <c r="BV319" s="325">
        <f>+SUM(BQ320)/(BQ319)</f>
        <v>0</v>
      </c>
      <c r="BW319" s="56"/>
    </row>
    <row r="320" spans="1:75" s="73" customFormat="1" ht="15.75" hidden="1" customHeight="1" outlineLevel="1" x14ac:dyDescent="0.25">
      <c r="A320" s="381"/>
      <c r="B320" s="488"/>
      <c r="C320" s="477"/>
      <c r="D320" s="662"/>
      <c r="E320" s="512"/>
      <c r="F320" s="361"/>
      <c r="G320" s="280" t="s">
        <v>35</v>
      </c>
      <c r="H320" s="634"/>
      <c r="I320" s="357"/>
      <c r="J320" s="357"/>
      <c r="K320" s="357"/>
      <c r="L320" s="357"/>
      <c r="M320" s="327"/>
      <c r="N320" s="328"/>
      <c r="O320" s="94"/>
      <c r="P320" s="95"/>
      <c r="Q320" s="95"/>
      <c r="R320" s="96"/>
      <c r="S320" s="94"/>
      <c r="T320" s="97"/>
      <c r="U320" s="97"/>
      <c r="V320" s="98"/>
      <c r="W320" s="103"/>
      <c r="X320" s="95"/>
      <c r="Y320" s="97"/>
      <c r="Z320" s="97"/>
      <c r="AA320" s="98"/>
      <c r="AB320" s="103"/>
      <c r="AC320" s="97"/>
      <c r="AD320" s="97"/>
      <c r="AE320" s="98"/>
      <c r="AF320" s="103"/>
      <c r="AG320" s="97"/>
      <c r="AH320" s="97"/>
      <c r="AI320" s="98"/>
      <c r="AJ320" s="103"/>
      <c r="AK320" s="97"/>
      <c r="AL320" s="97"/>
      <c r="AM320" s="98"/>
      <c r="AN320" s="103"/>
      <c r="AO320" s="97"/>
      <c r="AP320" s="97"/>
      <c r="AQ320" s="98"/>
      <c r="AR320" s="103"/>
      <c r="AS320" s="97"/>
      <c r="AT320" s="97"/>
      <c r="AU320" s="98"/>
      <c r="AV320" s="103"/>
      <c r="AW320" s="97"/>
      <c r="AX320" s="97"/>
      <c r="AY320" s="98"/>
      <c r="AZ320" s="103"/>
      <c r="BA320" s="97"/>
      <c r="BB320" s="97"/>
      <c r="BC320" s="104"/>
      <c r="BD320" s="98"/>
      <c r="BE320" s="103"/>
      <c r="BF320" s="97"/>
      <c r="BG320" s="97"/>
      <c r="BH320" s="96"/>
      <c r="BI320" s="103"/>
      <c r="BJ320" s="97"/>
      <c r="BK320" s="95"/>
      <c r="BL320" s="98"/>
      <c r="BM320" s="106">
        <f>COUNTIF(O320:AA320,"E")</f>
        <v>0</v>
      </c>
      <c r="BN320" s="107">
        <f>COUNTIF(AB320:AM320,"E")</f>
        <v>0</v>
      </c>
      <c r="BO320" s="107">
        <f>COUNTIF(AN320:AY320,"E")</f>
        <v>0</v>
      </c>
      <c r="BP320" s="107">
        <f>COUNTIF(AZ320:BL320,"E")</f>
        <v>0</v>
      </c>
      <c r="BQ320" s="108">
        <f t="shared" si="105"/>
        <v>0</v>
      </c>
      <c r="BR320" s="325"/>
      <c r="BS320" s="325"/>
      <c r="BT320" s="325"/>
      <c r="BU320" s="325"/>
      <c r="BV320" s="325"/>
      <c r="BW320" s="56"/>
    </row>
    <row r="321" spans="1:75" s="73" customFormat="1" ht="15.75" hidden="1" customHeight="1" outlineLevel="1" x14ac:dyDescent="0.25">
      <c r="A321" s="381">
        <v>149</v>
      </c>
      <c r="B321" s="488"/>
      <c r="C321" s="477"/>
      <c r="D321" s="662"/>
      <c r="E321" s="512" t="s">
        <v>596</v>
      </c>
      <c r="F321" s="361" t="s">
        <v>597</v>
      </c>
      <c r="G321" s="280" t="s">
        <v>34</v>
      </c>
      <c r="H321" s="357" t="s">
        <v>81</v>
      </c>
      <c r="I321" s="357" t="s">
        <v>81</v>
      </c>
      <c r="J321" s="357" t="s">
        <v>81</v>
      </c>
      <c r="K321" s="357" t="s">
        <v>81</v>
      </c>
      <c r="L321" s="357" t="s">
        <v>81</v>
      </c>
      <c r="M321" s="326" t="s">
        <v>80</v>
      </c>
      <c r="N321" s="328" t="s">
        <v>156</v>
      </c>
      <c r="O321" s="85"/>
      <c r="P321" s="298"/>
      <c r="Q321" s="298"/>
      <c r="R321" s="87"/>
      <c r="S321" s="85"/>
      <c r="T321" s="298"/>
      <c r="U321" s="309"/>
      <c r="V321" s="127"/>
      <c r="W321" s="125"/>
      <c r="X321" s="309"/>
      <c r="Y321" s="309"/>
      <c r="Z321" s="309"/>
      <c r="AA321" s="127"/>
      <c r="AB321" s="125"/>
      <c r="AC321" s="309"/>
      <c r="AD321" s="309"/>
      <c r="AE321" s="127"/>
      <c r="AF321" s="125"/>
      <c r="AG321" s="309"/>
      <c r="AH321" s="309"/>
      <c r="AI321" s="127"/>
      <c r="AJ321" s="125"/>
      <c r="AK321" s="309"/>
      <c r="AL321" s="309"/>
      <c r="AM321" s="127"/>
      <c r="AN321" s="125"/>
      <c r="AO321" s="309"/>
      <c r="AP321" s="309"/>
      <c r="AQ321" s="127"/>
      <c r="AR321" s="125"/>
      <c r="AS321" s="309" t="s">
        <v>34</v>
      </c>
      <c r="AT321" s="309"/>
      <c r="AU321" s="127"/>
      <c r="AV321" s="125"/>
      <c r="AW321" s="309"/>
      <c r="AX321" s="309"/>
      <c r="AY321" s="127"/>
      <c r="AZ321" s="125"/>
      <c r="BA321" s="309"/>
      <c r="BB321" s="309"/>
      <c r="BC321" s="128"/>
      <c r="BD321" s="127"/>
      <c r="BE321" s="125"/>
      <c r="BF321" s="309"/>
      <c r="BG321" s="309"/>
      <c r="BH321" s="127"/>
      <c r="BI321" s="125"/>
      <c r="BJ321" s="309"/>
      <c r="BK321" s="309" t="s">
        <v>34</v>
      </c>
      <c r="BL321" s="127"/>
      <c r="BM321" s="92">
        <f>COUNTIF(O321:AA321,"P")</f>
        <v>0</v>
      </c>
      <c r="BN321" s="93">
        <f>COUNTIF(AB321:AM321,"P")</f>
        <v>0</v>
      </c>
      <c r="BO321" s="93">
        <f>COUNTIF(AN321:AY321,"P")</f>
        <v>1</v>
      </c>
      <c r="BP321" s="93">
        <f>COUNTIF(AZ321:BL321,"P")</f>
        <v>1</v>
      </c>
      <c r="BQ321" s="93">
        <f t="shared" si="105"/>
        <v>2</v>
      </c>
      <c r="BR321" s="325" t="e">
        <f>+SUM(BM322)/(BM321)</f>
        <v>#DIV/0!</v>
      </c>
      <c r="BS321" s="325" t="e">
        <f>+SUM(BN322)/(BN321)</f>
        <v>#DIV/0!</v>
      </c>
      <c r="BT321" s="325">
        <f>+SUM(BO322)/(BO321)</f>
        <v>0</v>
      </c>
      <c r="BU321" s="325">
        <f>+SUM(BP322)/(BP321)</f>
        <v>0</v>
      </c>
      <c r="BV321" s="325">
        <f>+SUM(BQ322)/(BQ321)</f>
        <v>0</v>
      </c>
      <c r="BW321" s="56"/>
    </row>
    <row r="322" spans="1:75" s="73" customFormat="1" ht="15.75" hidden="1" customHeight="1" outlineLevel="1" x14ac:dyDescent="0.25">
      <c r="A322" s="381"/>
      <c r="B322" s="488"/>
      <c r="C322" s="477"/>
      <c r="D322" s="662"/>
      <c r="E322" s="661"/>
      <c r="F322" s="361"/>
      <c r="G322" s="280" t="s">
        <v>35</v>
      </c>
      <c r="H322" s="357"/>
      <c r="I322" s="357"/>
      <c r="J322" s="357"/>
      <c r="K322" s="357"/>
      <c r="L322" s="357"/>
      <c r="M322" s="327"/>
      <c r="N322" s="328"/>
      <c r="O322" s="94"/>
      <c r="P322" s="95"/>
      <c r="Q322" s="95"/>
      <c r="R322" s="96"/>
      <c r="S322" s="94"/>
      <c r="T322" s="97"/>
      <c r="U322" s="97"/>
      <c r="V322" s="98"/>
      <c r="W322" s="103"/>
      <c r="X322" s="95"/>
      <c r="Y322" s="97"/>
      <c r="Z322" s="97"/>
      <c r="AA322" s="98"/>
      <c r="AB322" s="103"/>
      <c r="AC322" s="97"/>
      <c r="AD322" s="97"/>
      <c r="AE322" s="98"/>
      <c r="AF322" s="103"/>
      <c r="AG322" s="97"/>
      <c r="AH322" s="97"/>
      <c r="AI322" s="98"/>
      <c r="AJ322" s="103"/>
      <c r="AK322" s="97"/>
      <c r="AL322" s="97"/>
      <c r="AM322" s="98"/>
      <c r="AN322" s="103"/>
      <c r="AO322" s="97"/>
      <c r="AP322" s="97"/>
      <c r="AQ322" s="98"/>
      <c r="AR322" s="103"/>
      <c r="AS322" s="97"/>
      <c r="AT322" s="97"/>
      <c r="AU322" s="98"/>
      <c r="AV322" s="103"/>
      <c r="AW322" s="97"/>
      <c r="AX322" s="95"/>
      <c r="AY322" s="98"/>
      <c r="AZ322" s="103"/>
      <c r="BA322" s="97"/>
      <c r="BB322" s="97"/>
      <c r="BC322" s="104"/>
      <c r="BD322" s="98"/>
      <c r="BE322" s="103"/>
      <c r="BF322" s="97"/>
      <c r="BG322" s="97"/>
      <c r="BH322" s="98"/>
      <c r="BI322" s="103"/>
      <c r="BJ322" s="97"/>
      <c r="BK322" s="97"/>
      <c r="BL322" s="98"/>
      <c r="BM322" s="106">
        <f>COUNTIF(O322:AA322,"E")</f>
        <v>0</v>
      </c>
      <c r="BN322" s="107">
        <f>COUNTIF(AB322:AM322,"E")</f>
        <v>0</v>
      </c>
      <c r="BO322" s="107">
        <f>COUNTIF(AN322:AY322,"E")</f>
        <v>0</v>
      </c>
      <c r="BP322" s="107">
        <f>COUNTIF(AZ322:BL322,"E")</f>
        <v>0</v>
      </c>
      <c r="BQ322" s="108">
        <f t="shared" si="105"/>
        <v>0</v>
      </c>
      <c r="BR322" s="325"/>
      <c r="BS322" s="325"/>
      <c r="BT322" s="325"/>
      <c r="BU322" s="325"/>
      <c r="BV322" s="325"/>
      <c r="BW322" s="56"/>
    </row>
    <row r="323" spans="1:75" s="73" customFormat="1" ht="15.75" hidden="1" customHeight="1" outlineLevel="1" x14ac:dyDescent="0.25">
      <c r="A323" s="381">
        <v>150</v>
      </c>
      <c r="B323" s="488"/>
      <c r="C323" s="477"/>
      <c r="D323" s="662"/>
      <c r="E323" s="685" t="s">
        <v>152</v>
      </c>
      <c r="F323" s="361" t="s">
        <v>153</v>
      </c>
      <c r="G323" s="280" t="s">
        <v>34</v>
      </c>
      <c r="H323" s="357" t="s">
        <v>81</v>
      </c>
      <c r="I323" s="357" t="s">
        <v>81</v>
      </c>
      <c r="J323" s="357" t="s">
        <v>81</v>
      </c>
      <c r="K323" s="357" t="s">
        <v>81</v>
      </c>
      <c r="L323" s="357" t="s">
        <v>81</v>
      </c>
      <c r="M323" s="326" t="s">
        <v>80</v>
      </c>
      <c r="N323" s="328" t="s">
        <v>156</v>
      </c>
      <c r="O323" s="85"/>
      <c r="P323" s="298"/>
      <c r="Q323" s="298"/>
      <c r="R323" s="87"/>
      <c r="S323" s="85"/>
      <c r="T323" s="298"/>
      <c r="U323" s="309"/>
      <c r="V323" s="127"/>
      <c r="W323" s="125"/>
      <c r="X323" s="309"/>
      <c r="Y323" s="309"/>
      <c r="Z323" s="309"/>
      <c r="AA323" s="127"/>
      <c r="AB323" s="125"/>
      <c r="AC323" s="309"/>
      <c r="AD323" s="309"/>
      <c r="AE323" s="127"/>
      <c r="AF323" s="125"/>
      <c r="AG323" s="309"/>
      <c r="AH323" s="309"/>
      <c r="AI323" s="127"/>
      <c r="AJ323" s="125"/>
      <c r="AK323" s="309"/>
      <c r="AL323" s="309"/>
      <c r="AM323" s="127"/>
      <c r="AN323" s="125"/>
      <c r="AO323" s="309"/>
      <c r="AP323" s="309"/>
      <c r="AQ323" s="127"/>
      <c r="AR323" s="125"/>
      <c r="AS323" s="309"/>
      <c r="AT323" s="309"/>
      <c r="AU323" s="127"/>
      <c r="AV323" s="125"/>
      <c r="AW323" s="309"/>
      <c r="AX323" s="309"/>
      <c r="AY323" s="127"/>
      <c r="AZ323" s="125"/>
      <c r="BA323" s="309"/>
      <c r="BB323" s="309"/>
      <c r="BC323" s="128"/>
      <c r="BD323" s="127" t="s">
        <v>34</v>
      </c>
      <c r="BE323" s="125"/>
      <c r="BF323" s="309"/>
      <c r="BG323" s="309"/>
      <c r="BH323" s="127"/>
      <c r="BI323" s="125"/>
      <c r="BJ323" s="309"/>
      <c r="BK323" s="309" t="s">
        <v>34</v>
      </c>
      <c r="BL323" s="127"/>
      <c r="BM323" s="92">
        <f>COUNTIF(O323:AA323,"P")</f>
        <v>0</v>
      </c>
      <c r="BN323" s="93">
        <f>COUNTIF(AB323:AM323,"P")</f>
        <v>0</v>
      </c>
      <c r="BO323" s="93">
        <f>COUNTIF(AN323:AY323,"P")</f>
        <v>0</v>
      </c>
      <c r="BP323" s="93">
        <f>COUNTIF(AZ323:BL323,"P")</f>
        <v>2</v>
      </c>
      <c r="BQ323" s="93">
        <f t="shared" si="105"/>
        <v>2</v>
      </c>
      <c r="BR323" s="325" t="e">
        <f>+SUM(BM324)/(BM323)</f>
        <v>#DIV/0!</v>
      </c>
      <c r="BS323" s="325" t="e">
        <f>+SUM(BN324)/(BN323)</f>
        <v>#DIV/0!</v>
      </c>
      <c r="BT323" s="325" t="e">
        <f>+SUM(BO324)/(BO323)</f>
        <v>#DIV/0!</v>
      </c>
      <c r="BU323" s="325">
        <f>+SUM(BP324)/(BP323)</f>
        <v>0</v>
      </c>
      <c r="BV323" s="325">
        <f>+SUM(BQ324)/(BQ323)</f>
        <v>0</v>
      </c>
      <c r="BW323" s="56"/>
    </row>
    <row r="324" spans="1:75" s="73" customFormat="1" ht="15.75" hidden="1" customHeight="1" outlineLevel="1" thickBot="1" x14ac:dyDescent="0.3">
      <c r="A324" s="381"/>
      <c r="B324" s="488"/>
      <c r="C324" s="477"/>
      <c r="D324" s="662"/>
      <c r="E324" s="686"/>
      <c r="F324" s="354"/>
      <c r="G324" s="280" t="s">
        <v>35</v>
      </c>
      <c r="H324" s="357"/>
      <c r="I324" s="357"/>
      <c r="J324" s="357"/>
      <c r="K324" s="357"/>
      <c r="L324" s="357"/>
      <c r="M324" s="327"/>
      <c r="N324" s="328"/>
      <c r="O324" s="94"/>
      <c r="P324" s="95"/>
      <c r="Q324" s="95"/>
      <c r="R324" s="96"/>
      <c r="S324" s="94"/>
      <c r="T324" s="97"/>
      <c r="U324" s="97"/>
      <c r="V324" s="98"/>
      <c r="W324" s="103"/>
      <c r="X324" s="95"/>
      <c r="Y324" s="97"/>
      <c r="Z324" s="97"/>
      <c r="AA324" s="98"/>
      <c r="AB324" s="103"/>
      <c r="AC324" s="97"/>
      <c r="AD324" s="97"/>
      <c r="AE324" s="98"/>
      <c r="AF324" s="103"/>
      <c r="AG324" s="97"/>
      <c r="AH324" s="97"/>
      <c r="AI324" s="98"/>
      <c r="AJ324" s="103"/>
      <c r="AK324" s="97"/>
      <c r="AL324" s="97"/>
      <c r="AM324" s="98"/>
      <c r="AN324" s="103"/>
      <c r="AO324" s="97"/>
      <c r="AP324" s="97"/>
      <c r="AQ324" s="98"/>
      <c r="AR324" s="103"/>
      <c r="AS324" s="97"/>
      <c r="AT324" s="97"/>
      <c r="AU324" s="98"/>
      <c r="AV324" s="103"/>
      <c r="AW324" s="97"/>
      <c r="AX324" s="95"/>
      <c r="AY324" s="98"/>
      <c r="AZ324" s="103"/>
      <c r="BA324" s="97"/>
      <c r="BB324" s="97"/>
      <c r="BC324" s="104"/>
      <c r="BD324" s="98"/>
      <c r="BE324" s="103"/>
      <c r="BF324" s="97"/>
      <c r="BG324" s="97"/>
      <c r="BH324" s="98"/>
      <c r="BI324" s="103"/>
      <c r="BJ324" s="97"/>
      <c r="BK324" s="97"/>
      <c r="BL324" s="98"/>
      <c r="BM324" s="106">
        <f>COUNTIF(O324:AA324,"E")</f>
        <v>0</v>
      </c>
      <c r="BN324" s="107">
        <f>COUNTIF(AB324:AM324,"E")</f>
        <v>0</v>
      </c>
      <c r="BO324" s="107">
        <f>COUNTIF(AN324:AY324,"E")</f>
        <v>0</v>
      </c>
      <c r="BP324" s="107">
        <f>COUNTIF(AZ324:BL324,"E")</f>
        <v>0</v>
      </c>
      <c r="BQ324" s="108">
        <f t="shared" si="105"/>
        <v>0</v>
      </c>
      <c r="BR324" s="325"/>
      <c r="BS324" s="325"/>
      <c r="BT324" s="325"/>
      <c r="BU324" s="325"/>
      <c r="BV324" s="325"/>
      <c r="BW324" s="56"/>
    </row>
    <row r="325" spans="1:75" s="73" customFormat="1" ht="21" customHeight="1" collapsed="1" thickBot="1" x14ac:dyDescent="0.3">
      <c r="A325" s="381"/>
      <c r="B325" s="488"/>
      <c r="C325" s="477"/>
      <c r="D325" s="687" t="s">
        <v>178</v>
      </c>
      <c r="E325" s="525" t="s">
        <v>655</v>
      </c>
      <c r="F325" s="504" t="s">
        <v>176</v>
      </c>
      <c r="G325" s="280" t="s">
        <v>34</v>
      </c>
      <c r="H325" s="357" t="s">
        <v>81</v>
      </c>
      <c r="I325" s="357" t="s">
        <v>81</v>
      </c>
      <c r="J325" s="357" t="s">
        <v>81</v>
      </c>
      <c r="K325" s="357" t="s">
        <v>81</v>
      </c>
      <c r="L325" s="357" t="s">
        <v>81</v>
      </c>
      <c r="M325" s="326" t="s">
        <v>159</v>
      </c>
      <c r="N325" s="328" t="s">
        <v>156</v>
      </c>
      <c r="O325" s="79">
        <f>COUNTIF(O327:O342,"P")</f>
        <v>0</v>
      </c>
      <c r="P325" s="80">
        <f t="shared" ref="P325:BL325" si="106">COUNTIF(P327:P342,"P")</f>
        <v>0</v>
      </c>
      <c r="Q325" s="80">
        <f t="shared" si="106"/>
        <v>0</v>
      </c>
      <c r="R325" s="81">
        <f t="shared" si="106"/>
        <v>1</v>
      </c>
      <c r="S325" s="79">
        <f t="shared" si="106"/>
        <v>0</v>
      </c>
      <c r="T325" s="80">
        <f t="shared" si="106"/>
        <v>0</v>
      </c>
      <c r="U325" s="80">
        <f t="shared" si="106"/>
        <v>0</v>
      </c>
      <c r="V325" s="81">
        <f t="shared" si="106"/>
        <v>4</v>
      </c>
      <c r="W325" s="79">
        <f t="shared" si="106"/>
        <v>0</v>
      </c>
      <c r="X325" s="80">
        <f t="shared" si="106"/>
        <v>0</v>
      </c>
      <c r="Y325" s="80">
        <f t="shared" si="106"/>
        <v>2</v>
      </c>
      <c r="Z325" s="80">
        <f t="shared" si="106"/>
        <v>2</v>
      </c>
      <c r="AA325" s="81"/>
      <c r="AB325" s="79">
        <f t="shared" si="106"/>
        <v>0</v>
      </c>
      <c r="AC325" s="80">
        <f t="shared" si="106"/>
        <v>0</v>
      </c>
      <c r="AD325" s="80">
        <f t="shared" si="106"/>
        <v>1</v>
      </c>
      <c r="AE325" s="81">
        <f t="shared" si="106"/>
        <v>3</v>
      </c>
      <c r="AF325" s="79">
        <f t="shared" si="106"/>
        <v>0</v>
      </c>
      <c r="AG325" s="80">
        <f t="shared" si="106"/>
        <v>0</v>
      </c>
      <c r="AH325" s="80">
        <f t="shared" si="106"/>
        <v>0</v>
      </c>
      <c r="AI325" s="81">
        <f t="shared" si="106"/>
        <v>3</v>
      </c>
      <c r="AJ325" s="79">
        <f t="shared" si="106"/>
        <v>0</v>
      </c>
      <c r="AK325" s="80">
        <f t="shared" si="106"/>
        <v>0</v>
      </c>
      <c r="AL325" s="80">
        <f t="shared" si="106"/>
        <v>1</v>
      </c>
      <c r="AM325" s="81">
        <f t="shared" si="106"/>
        <v>5</v>
      </c>
      <c r="AN325" s="79">
        <f t="shared" si="106"/>
        <v>1</v>
      </c>
      <c r="AO325" s="80">
        <f t="shared" si="106"/>
        <v>1</v>
      </c>
      <c r="AP325" s="80">
        <f t="shared" si="106"/>
        <v>3</v>
      </c>
      <c r="AQ325" s="81">
        <f t="shared" si="106"/>
        <v>2</v>
      </c>
      <c r="AR325" s="79">
        <f t="shared" si="106"/>
        <v>1</v>
      </c>
      <c r="AS325" s="80">
        <f t="shared" si="106"/>
        <v>0</v>
      </c>
      <c r="AT325" s="80">
        <f t="shared" si="106"/>
        <v>0</v>
      </c>
      <c r="AU325" s="81">
        <f t="shared" si="106"/>
        <v>2</v>
      </c>
      <c r="AV325" s="79">
        <f t="shared" si="106"/>
        <v>0</v>
      </c>
      <c r="AW325" s="80">
        <f t="shared" si="106"/>
        <v>0</v>
      </c>
      <c r="AX325" s="80">
        <f t="shared" si="106"/>
        <v>0</v>
      </c>
      <c r="AY325" s="81">
        <f t="shared" si="106"/>
        <v>5</v>
      </c>
      <c r="AZ325" s="79">
        <f t="shared" si="106"/>
        <v>0</v>
      </c>
      <c r="BA325" s="80">
        <f t="shared" si="106"/>
        <v>0</v>
      </c>
      <c r="BB325" s="80">
        <f t="shared" si="106"/>
        <v>0</v>
      </c>
      <c r="BC325" s="80">
        <f t="shared" si="106"/>
        <v>0</v>
      </c>
      <c r="BD325" s="81">
        <f t="shared" si="106"/>
        <v>3</v>
      </c>
      <c r="BE325" s="79">
        <f t="shared" si="106"/>
        <v>0</v>
      </c>
      <c r="BF325" s="80">
        <f t="shared" si="106"/>
        <v>0</v>
      </c>
      <c r="BG325" s="80">
        <f t="shared" si="106"/>
        <v>2</v>
      </c>
      <c r="BH325" s="81">
        <f t="shared" si="106"/>
        <v>2</v>
      </c>
      <c r="BI325" s="79">
        <f t="shared" si="106"/>
        <v>2</v>
      </c>
      <c r="BJ325" s="80">
        <f t="shared" si="106"/>
        <v>2</v>
      </c>
      <c r="BK325" s="80">
        <f t="shared" si="106"/>
        <v>0</v>
      </c>
      <c r="BL325" s="81">
        <f t="shared" si="106"/>
        <v>0</v>
      </c>
      <c r="BM325" s="346">
        <f t="shared" ref="BM325:BV325" si="107">+SUM(BM328,BM330,BM332,BM334,BM338,BM342)/SUM(BM327,BM329,BM331,BM333,BM337,BM341)</f>
        <v>0</v>
      </c>
      <c r="BN325" s="346">
        <f t="shared" si="107"/>
        <v>0</v>
      </c>
      <c r="BO325" s="346">
        <f t="shared" si="107"/>
        <v>0</v>
      </c>
      <c r="BP325" s="346">
        <f t="shared" si="107"/>
        <v>0</v>
      </c>
      <c r="BQ325" s="346">
        <f t="shared" si="107"/>
        <v>0</v>
      </c>
      <c r="BR325" s="346" t="e">
        <f t="shared" si="107"/>
        <v>#DIV/0!</v>
      </c>
      <c r="BS325" s="346" t="e">
        <f t="shared" si="107"/>
        <v>#DIV/0!</v>
      </c>
      <c r="BT325" s="346" t="e">
        <f t="shared" si="107"/>
        <v>#DIV/0!</v>
      </c>
      <c r="BU325" s="346" t="e">
        <f t="shared" si="107"/>
        <v>#DIV/0!</v>
      </c>
      <c r="BV325" s="346" t="e">
        <f t="shared" si="107"/>
        <v>#DIV/0!</v>
      </c>
      <c r="BW325" s="56"/>
    </row>
    <row r="326" spans="1:75" s="73" customFormat="1" ht="30" customHeight="1" thickBot="1" x14ac:dyDescent="0.3">
      <c r="A326" s="381"/>
      <c r="B326" s="488"/>
      <c r="C326" s="298" t="s">
        <v>104</v>
      </c>
      <c r="D326" s="687"/>
      <c r="E326" s="525" t="s">
        <v>47</v>
      </c>
      <c r="F326" s="505"/>
      <c r="G326" s="280" t="s">
        <v>35</v>
      </c>
      <c r="H326" s="357"/>
      <c r="I326" s="357"/>
      <c r="J326" s="357"/>
      <c r="K326" s="357"/>
      <c r="L326" s="357"/>
      <c r="M326" s="327"/>
      <c r="N326" s="328"/>
      <c r="O326" s="82">
        <f>COUNTIF(O327:O342,"E")</f>
        <v>0</v>
      </c>
      <c r="P326" s="83">
        <f t="shared" ref="P326:BL326" si="108">COUNTIF(P327:P342,"E")</f>
        <v>0</v>
      </c>
      <c r="Q326" s="83">
        <f t="shared" si="108"/>
        <v>0</v>
      </c>
      <c r="R326" s="84">
        <f t="shared" si="108"/>
        <v>0</v>
      </c>
      <c r="S326" s="82">
        <f t="shared" si="108"/>
        <v>0</v>
      </c>
      <c r="T326" s="83">
        <f t="shared" si="108"/>
        <v>0</v>
      </c>
      <c r="U326" s="83">
        <f t="shared" si="108"/>
        <v>0</v>
      </c>
      <c r="V326" s="84">
        <f t="shared" si="108"/>
        <v>0</v>
      </c>
      <c r="W326" s="82">
        <f t="shared" si="108"/>
        <v>0</v>
      </c>
      <c r="X326" s="83">
        <f t="shared" si="108"/>
        <v>0</v>
      </c>
      <c r="Y326" s="83">
        <f t="shared" si="108"/>
        <v>0</v>
      </c>
      <c r="Z326" s="83">
        <f t="shared" si="108"/>
        <v>0</v>
      </c>
      <c r="AA326" s="84"/>
      <c r="AB326" s="82">
        <f t="shared" si="108"/>
        <v>0</v>
      </c>
      <c r="AC326" s="83">
        <f t="shared" si="108"/>
        <v>0</v>
      </c>
      <c r="AD326" s="83">
        <f t="shared" si="108"/>
        <v>0</v>
      </c>
      <c r="AE326" s="84">
        <f t="shared" si="108"/>
        <v>0</v>
      </c>
      <c r="AF326" s="82">
        <f t="shared" si="108"/>
        <v>0</v>
      </c>
      <c r="AG326" s="83">
        <f t="shared" si="108"/>
        <v>0</v>
      </c>
      <c r="AH326" s="83">
        <f t="shared" si="108"/>
        <v>0</v>
      </c>
      <c r="AI326" s="84">
        <f t="shared" si="108"/>
        <v>0</v>
      </c>
      <c r="AJ326" s="82">
        <f t="shared" si="108"/>
        <v>0</v>
      </c>
      <c r="AK326" s="83">
        <f t="shared" si="108"/>
        <v>0</v>
      </c>
      <c r="AL326" s="83">
        <f t="shared" si="108"/>
        <v>0</v>
      </c>
      <c r="AM326" s="84">
        <f t="shared" si="108"/>
        <v>0</v>
      </c>
      <c r="AN326" s="82">
        <f t="shared" si="108"/>
        <v>0</v>
      </c>
      <c r="AO326" s="83">
        <f t="shared" si="108"/>
        <v>0</v>
      </c>
      <c r="AP326" s="83">
        <f t="shared" si="108"/>
        <v>0</v>
      </c>
      <c r="AQ326" s="84">
        <f t="shared" si="108"/>
        <v>0</v>
      </c>
      <c r="AR326" s="82">
        <f t="shared" si="108"/>
        <v>0</v>
      </c>
      <c r="AS326" s="83">
        <f t="shared" si="108"/>
        <v>0</v>
      </c>
      <c r="AT326" s="83">
        <f t="shared" si="108"/>
        <v>0</v>
      </c>
      <c r="AU326" s="84">
        <f t="shared" si="108"/>
        <v>0</v>
      </c>
      <c r="AV326" s="82">
        <f t="shared" si="108"/>
        <v>0</v>
      </c>
      <c r="AW326" s="83">
        <f t="shared" si="108"/>
        <v>0</v>
      </c>
      <c r="AX326" s="83">
        <f t="shared" si="108"/>
        <v>0</v>
      </c>
      <c r="AY326" s="84">
        <f t="shared" si="108"/>
        <v>0</v>
      </c>
      <c r="AZ326" s="82">
        <f t="shared" si="108"/>
        <v>0</v>
      </c>
      <c r="BA326" s="83">
        <f t="shared" si="108"/>
        <v>0</v>
      </c>
      <c r="BB326" s="83">
        <f t="shared" si="108"/>
        <v>0</v>
      </c>
      <c r="BC326" s="83">
        <f t="shared" si="108"/>
        <v>0</v>
      </c>
      <c r="BD326" s="84">
        <f t="shared" si="108"/>
        <v>0</v>
      </c>
      <c r="BE326" s="82">
        <f t="shared" si="108"/>
        <v>0</v>
      </c>
      <c r="BF326" s="83">
        <f t="shared" si="108"/>
        <v>0</v>
      </c>
      <c r="BG326" s="83">
        <f t="shared" si="108"/>
        <v>0</v>
      </c>
      <c r="BH326" s="84">
        <f t="shared" si="108"/>
        <v>0</v>
      </c>
      <c r="BI326" s="82">
        <f t="shared" si="108"/>
        <v>0</v>
      </c>
      <c r="BJ326" s="83">
        <f t="shared" si="108"/>
        <v>0</v>
      </c>
      <c r="BK326" s="83">
        <f t="shared" si="108"/>
        <v>0</v>
      </c>
      <c r="BL326" s="84">
        <f t="shared" si="108"/>
        <v>0</v>
      </c>
      <c r="BM326" s="347"/>
      <c r="BN326" s="347"/>
      <c r="BO326" s="347"/>
      <c r="BP326" s="347"/>
      <c r="BQ326" s="347"/>
      <c r="BR326" s="347"/>
      <c r="BS326" s="347"/>
      <c r="BT326" s="347"/>
      <c r="BU326" s="347"/>
      <c r="BV326" s="347"/>
      <c r="BW326" s="56"/>
    </row>
    <row r="327" spans="1:75" s="73" customFormat="1" ht="28.5" hidden="1" customHeight="1" outlineLevel="1" x14ac:dyDescent="0.25">
      <c r="A327" s="381">
        <v>158</v>
      </c>
      <c r="B327" s="488"/>
      <c r="C327" s="526"/>
      <c r="D327" s="416" t="s">
        <v>656</v>
      </c>
      <c r="E327" s="354"/>
      <c r="F327" s="418" t="s">
        <v>288</v>
      </c>
      <c r="G327" s="280" t="s">
        <v>34</v>
      </c>
      <c r="H327" s="357" t="s">
        <v>78</v>
      </c>
      <c r="I327" s="357" t="s">
        <v>78</v>
      </c>
      <c r="J327" s="357" t="s">
        <v>78</v>
      </c>
      <c r="K327" s="357"/>
      <c r="L327" s="357" t="s">
        <v>78</v>
      </c>
      <c r="M327" s="326" t="s">
        <v>159</v>
      </c>
      <c r="N327" s="328" t="s">
        <v>237</v>
      </c>
      <c r="O327" s="85"/>
      <c r="P327" s="298"/>
      <c r="Q327" s="298"/>
      <c r="R327" s="87"/>
      <c r="S327" s="85"/>
      <c r="T327" s="298"/>
      <c r="U327" s="298"/>
      <c r="V327" s="87" t="s">
        <v>34</v>
      </c>
      <c r="W327" s="85"/>
      <c r="X327" s="298"/>
      <c r="Y327" s="298"/>
      <c r="Z327" s="298"/>
      <c r="AA327" s="87"/>
      <c r="AB327" s="85"/>
      <c r="AC327" s="298"/>
      <c r="AD327" s="298"/>
      <c r="AE327" s="87"/>
      <c r="AF327" s="85"/>
      <c r="AG327" s="298"/>
      <c r="AH327" s="298"/>
      <c r="AI327" s="87"/>
      <c r="AJ327" s="85"/>
      <c r="AK327" s="298"/>
      <c r="AL327" s="298"/>
      <c r="AM327" s="87"/>
      <c r="AN327" s="85"/>
      <c r="AO327" s="298"/>
      <c r="AP327" s="298"/>
      <c r="AQ327" s="87"/>
      <c r="AR327" s="85"/>
      <c r="AS327" s="298"/>
      <c r="AT327" s="298"/>
      <c r="AU327" s="87"/>
      <c r="AV327" s="85"/>
      <c r="AW327" s="298"/>
      <c r="AX327" s="298"/>
      <c r="AY327" s="87"/>
      <c r="AZ327" s="85"/>
      <c r="BA327" s="298"/>
      <c r="BB327" s="298"/>
      <c r="BC327" s="91"/>
      <c r="BD327" s="87"/>
      <c r="BE327" s="85"/>
      <c r="BF327" s="298"/>
      <c r="BG327" s="298"/>
      <c r="BH327" s="87"/>
      <c r="BI327" s="85" t="s">
        <v>34</v>
      </c>
      <c r="BJ327" s="298"/>
      <c r="BK327" s="298"/>
      <c r="BL327" s="87"/>
      <c r="BM327" s="92">
        <f>COUNTIF(O327:AA327,"P")</f>
        <v>1</v>
      </c>
      <c r="BN327" s="93">
        <f>COUNTIF(AB327:AM327,"P")</f>
        <v>0</v>
      </c>
      <c r="BO327" s="93">
        <f>COUNTIF(AN327:AY327,"P")</f>
        <v>0</v>
      </c>
      <c r="BP327" s="93">
        <f>COUNTIF(AZ327:BL327,"P")</f>
        <v>1</v>
      </c>
      <c r="BQ327" s="93">
        <f>SUM(BM327:BP327)</f>
        <v>2</v>
      </c>
      <c r="BR327" s="329">
        <f>+SUM(BM328)/(BM327)</f>
        <v>0</v>
      </c>
      <c r="BS327" s="329" t="e">
        <f>+SUM(BN328)/(BN327)</f>
        <v>#DIV/0!</v>
      </c>
      <c r="BT327" s="329" t="e">
        <f>+SUM(BO328)/(BO327)</f>
        <v>#DIV/0!</v>
      </c>
      <c r="BU327" s="329">
        <f>+SUM(BP328)/(BP327)</f>
        <v>0</v>
      </c>
      <c r="BV327" s="325">
        <f>+SUM(BQ328)/(BQ327)</f>
        <v>0</v>
      </c>
      <c r="BW327" s="56"/>
    </row>
    <row r="328" spans="1:75" s="73" customFormat="1" ht="40.5" hidden="1" customHeight="1" outlineLevel="1" x14ac:dyDescent="0.25">
      <c r="A328" s="381"/>
      <c r="B328" s="488"/>
      <c r="C328" s="526"/>
      <c r="D328" s="417"/>
      <c r="E328" s="356"/>
      <c r="F328" s="419"/>
      <c r="G328" s="280" t="s">
        <v>35</v>
      </c>
      <c r="H328" s="357"/>
      <c r="I328" s="357"/>
      <c r="J328" s="357"/>
      <c r="K328" s="357"/>
      <c r="L328" s="357"/>
      <c r="M328" s="327"/>
      <c r="N328" s="328"/>
      <c r="O328" s="94"/>
      <c r="P328" s="95"/>
      <c r="Q328" s="95"/>
      <c r="R328" s="96"/>
      <c r="S328" s="94"/>
      <c r="T328" s="97"/>
      <c r="U328" s="97"/>
      <c r="V328" s="98"/>
      <c r="W328" s="94"/>
      <c r="X328" s="97"/>
      <c r="Y328" s="97"/>
      <c r="Z328" s="97"/>
      <c r="AA328" s="98"/>
      <c r="AB328" s="103"/>
      <c r="AC328" s="97"/>
      <c r="AD328" s="97"/>
      <c r="AE328" s="98"/>
      <c r="AF328" s="103"/>
      <c r="AG328" s="97"/>
      <c r="AH328" s="97"/>
      <c r="AI328" s="98"/>
      <c r="AJ328" s="103"/>
      <c r="AK328" s="97"/>
      <c r="AL328" s="97"/>
      <c r="AM328" s="98"/>
      <c r="AN328" s="103"/>
      <c r="AO328" s="97"/>
      <c r="AP328" s="97"/>
      <c r="AQ328" s="98"/>
      <c r="AR328" s="103"/>
      <c r="AS328" s="97"/>
      <c r="AT328" s="97"/>
      <c r="AU328" s="98"/>
      <c r="AV328" s="103"/>
      <c r="AW328" s="97"/>
      <c r="AX328" s="97"/>
      <c r="AY328" s="98"/>
      <c r="AZ328" s="103"/>
      <c r="BA328" s="97"/>
      <c r="BB328" s="97"/>
      <c r="BC328" s="104"/>
      <c r="BD328" s="98"/>
      <c r="BE328" s="103"/>
      <c r="BF328" s="97"/>
      <c r="BG328" s="97"/>
      <c r="BH328" s="98"/>
      <c r="BI328" s="103"/>
      <c r="BJ328" s="97"/>
      <c r="BK328" s="97"/>
      <c r="BL328" s="98"/>
      <c r="BM328" s="106">
        <f>COUNTIF(O328:AA328,"E")</f>
        <v>0</v>
      </c>
      <c r="BN328" s="107">
        <f>COUNTIF(AB328:AM328,"E")</f>
        <v>0</v>
      </c>
      <c r="BO328" s="107">
        <f>COUNTIF(AN328:AY328,"E")</f>
        <v>0</v>
      </c>
      <c r="BP328" s="107">
        <f>COUNTIF(AZ328:BL328,"E")</f>
        <v>0</v>
      </c>
      <c r="BQ328" s="108">
        <f>SUM(BM328:BP328)</f>
        <v>0</v>
      </c>
      <c r="BR328" s="330"/>
      <c r="BS328" s="330"/>
      <c r="BT328" s="330"/>
      <c r="BU328" s="330"/>
      <c r="BV328" s="325"/>
      <c r="BW328" s="56"/>
    </row>
    <row r="329" spans="1:75" s="73" customFormat="1" ht="41.25" hidden="1" customHeight="1" outlineLevel="1" x14ac:dyDescent="0.25">
      <c r="A329" s="381">
        <v>159</v>
      </c>
      <c r="B329" s="488"/>
      <c r="C329" s="526"/>
      <c r="D329" s="416" t="s">
        <v>657</v>
      </c>
      <c r="E329" s="354"/>
      <c r="F329" s="423" t="s">
        <v>289</v>
      </c>
      <c r="G329" s="280" t="s">
        <v>34</v>
      </c>
      <c r="H329" s="357" t="s">
        <v>78</v>
      </c>
      <c r="I329" s="357" t="s">
        <v>78</v>
      </c>
      <c r="J329" s="357" t="s">
        <v>78</v>
      </c>
      <c r="K329" s="357"/>
      <c r="L329" s="357" t="s">
        <v>78</v>
      </c>
      <c r="M329" s="326" t="s">
        <v>159</v>
      </c>
      <c r="N329" s="328" t="s">
        <v>237</v>
      </c>
      <c r="O329" s="85"/>
      <c r="P329" s="298"/>
      <c r="Q329" s="298"/>
      <c r="R329" s="87"/>
      <c r="S329" s="85"/>
      <c r="T329" s="298"/>
      <c r="U329" s="298"/>
      <c r="V329" s="87"/>
      <c r="W329" s="85"/>
      <c r="X329" s="298"/>
      <c r="Y329" s="298"/>
      <c r="Z329" s="298"/>
      <c r="AA329" s="87"/>
      <c r="AB329" s="85"/>
      <c r="AC329" s="298"/>
      <c r="AD329" s="298"/>
      <c r="AE329" s="87" t="s">
        <v>34</v>
      </c>
      <c r="AF329" s="85"/>
      <c r="AG329" s="298"/>
      <c r="AH329" s="298"/>
      <c r="AI329" s="87"/>
      <c r="AJ329" s="85"/>
      <c r="AK329" s="298"/>
      <c r="AL329" s="298"/>
      <c r="AM329" s="87" t="s">
        <v>34</v>
      </c>
      <c r="AN329" s="85"/>
      <c r="AO329" s="298"/>
      <c r="AP329" s="298"/>
      <c r="AQ329" s="87"/>
      <c r="AR329" s="85"/>
      <c r="AS329" s="298"/>
      <c r="AT329" s="298"/>
      <c r="AU329" s="87"/>
      <c r="AV329" s="85"/>
      <c r="AW329" s="298"/>
      <c r="AX329" s="298"/>
      <c r="AY329" s="87" t="s">
        <v>34</v>
      </c>
      <c r="AZ329" s="85"/>
      <c r="BA329" s="298"/>
      <c r="BB329" s="298"/>
      <c r="BC329" s="91"/>
      <c r="BD329" s="87"/>
      <c r="BE329" s="85"/>
      <c r="BF329" s="298"/>
      <c r="BG329" s="298"/>
      <c r="BH329" s="87"/>
      <c r="BI329" s="85"/>
      <c r="BJ329" s="298"/>
      <c r="BK329" s="298"/>
      <c r="BL329" s="87"/>
      <c r="BM329" s="92">
        <f>COUNTIF(O329:AA329,"P")</f>
        <v>0</v>
      </c>
      <c r="BN329" s="93">
        <f>COUNTIF(AB329:AM329,"P")</f>
        <v>2</v>
      </c>
      <c r="BO329" s="93">
        <f>COUNTIF(AN329:AY329,"P")</f>
        <v>1</v>
      </c>
      <c r="BP329" s="93">
        <f>COUNTIF(AZ329:BL329,"P")</f>
        <v>0</v>
      </c>
      <c r="BQ329" s="93">
        <f t="shared" ref="BQ329:BQ342" si="109">SUM(BM329:BP329)</f>
        <v>3</v>
      </c>
      <c r="BR329" s="329" t="e">
        <f>+SUM(BM330)/(BM329)</f>
        <v>#DIV/0!</v>
      </c>
      <c r="BS329" s="329">
        <f>+SUM(BN330)/(BN329)</f>
        <v>0</v>
      </c>
      <c r="BT329" s="329">
        <f>+SUM(BO330)/(BO329)</f>
        <v>0</v>
      </c>
      <c r="BU329" s="329" t="e">
        <f>+SUM(BP330)/(BP329)</f>
        <v>#DIV/0!</v>
      </c>
      <c r="BV329" s="325">
        <f>+SUM(BQ330)/(BQ329)</f>
        <v>0</v>
      </c>
      <c r="BW329" s="56"/>
    </row>
    <row r="330" spans="1:75" s="73" customFormat="1" ht="45" hidden="1" customHeight="1" outlineLevel="1" x14ac:dyDescent="0.25">
      <c r="A330" s="381"/>
      <c r="B330" s="488"/>
      <c r="C330" s="526"/>
      <c r="D330" s="417"/>
      <c r="E330" s="356"/>
      <c r="F330" s="423"/>
      <c r="G330" s="280" t="s">
        <v>35</v>
      </c>
      <c r="H330" s="357"/>
      <c r="I330" s="357"/>
      <c r="J330" s="357"/>
      <c r="K330" s="357"/>
      <c r="L330" s="357"/>
      <c r="M330" s="327"/>
      <c r="N330" s="328"/>
      <c r="O330" s="94"/>
      <c r="P330" s="95"/>
      <c r="Q330" s="95"/>
      <c r="R330" s="96"/>
      <c r="S330" s="94"/>
      <c r="T330" s="97"/>
      <c r="U330" s="97"/>
      <c r="V330" s="98"/>
      <c r="W330" s="94"/>
      <c r="X330" s="97"/>
      <c r="Y330" s="97"/>
      <c r="Z330" s="97"/>
      <c r="AA330" s="98"/>
      <c r="AB330" s="103"/>
      <c r="AC330" s="97"/>
      <c r="AD330" s="97"/>
      <c r="AE330" s="98"/>
      <c r="AF330" s="103"/>
      <c r="AG330" s="97"/>
      <c r="AH330" s="97"/>
      <c r="AI330" s="98"/>
      <c r="AJ330" s="103"/>
      <c r="AK330" s="97"/>
      <c r="AL330" s="97"/>
      <c r="AM330" s="98"/>
      <c r="AN330" s="103"/>
      <c r="AO330" s="97"/>
      <c r="AP330" s="97"/>
      <c r="AQ330" s="98"/>
      <c r="AR330" s="103"/>
      <c r="AS330" s="97"/>
      <c r="AT330" s="97"/>
      <c r="AU330" s="98"/>
      <c r="AV330" s="103"/>
      <c r="AW330" s="97"/>
      <c r="AX330" s="97"/>
      <c r="AY330" s="98"/>
      <c r="AZ330" s="103"/>
      <c r="BA330" s="97"/>
      <c r="BB330" s="97"/>
      <c r="BC330" s="104"/>
      <c r="BD330" s="98"/>
      <c r="BE330" s="103"/>
      <c r="BF330" s="97"/>
      <c r="BG330" s="97"/>
      <c r="BH330" s="98"/>
      <c r="BI330" s="103"/>
      <c r="BJ330" s="97"/>
      <c r="BK330" s="97"/>
      <c r="BL330" s="98"/>
      <c r="BM330" s="106">
        <f>COUNTIF(O330:AA330,"E")</f>
        <v>0</v>
      </c>
      <c r="BN330" s="107">
        <f>COUNTIF(AB330:AM330,"E")</f>
        <v>0</v>
      </c>
      <c r="BO330" s="107">
        <f>COUNTIF(AN330:AY330,"E")</f>
        <v>0</v>
      </c>
      <c r="BP330" s="107">
        <f>COUNTIF(AZ330:BL330,"E")</f>
        <v>0</v>
      </c>
      <c r="BQ330" s="108">
        <f t="shared" si="109"/>
        <v>0</v>
      </c>
      <c r="BR330" s="330"/>
      <c r="BS330" s="330"/>
      <c r="BT330" s="330"/>
      <c r="BU330" s="330"/>
      <c r="BV330" s="325"/>
      <c r="BW330" s="56"/>
    </row>
    <row r="331" spans="1:75" s="73" customFormat="1" ht="45.75" hidden="1" customHeight="1" outlineLevel="1" x14ac:dyDescent="0.25">
      <c r="A331" s="381">
        <v>160</v>
      </c>
      <c r="B331" s="488"/>
      <c r="C331" s="526"/>
      <c r="D331" s="416" t="s">
        <v>658</v>
      </c>
      <c r="E331" s="354"/>
      <c r="F331" s="423" t="s">
        <v>290</v>
      </c>
      <c r="G331" s="280" t="s">
        <v>34</v>
      </c>
      <c r="H331" s="357" t="s">
        <v>78</v>
      </c>
      <c r="I331" s="357" t="s">
        <v>78</v>
      </c>
      <c r="J331" s="357" t="s">
        <v>78</v>
      </c>
      <c r="K331" s="357"/>
      <c r="L331" s="357" t="s">
        <v>78</v>
      </c>
      <c r="M331" s="326" t="s">
        <v>159</v>
      </c>
      <c r="N331" s="328" t="s">
        <v>237</v>
      </c>
      <c r="O331" s="85"/>
      <c r="P331" s="298"/>
      <c r="Q331" s="298"/>
      <c r="R331" s="87"/>
      <c r="S331" s="85"/>
      <c r="T331" s="298"/>
      <c r="U331" s="298"/>
      <c r="V331" s="87" t="s">
        <v>34</v>
      </c>
      <c r="W331" s="85"/>
      <c r="X331" s="298"/>
      <c r="Y331" s="298" t="s">
        <v>34</v>
      </c>
      <c r="Z331" s="280"/>
      <c r="AA331" s="280"/>
      <c r="AB331" s="280"/>
      <c r="AC331" s="280"/>
      <c r="AD331" s="280" t="s">
        <v>34</v>
      </c>
      <c r="AE331" s="280"/>
      <c r="AF331" s="280"/>
      <c r="AG331" s="280"/>
      <c r="AH331" s="280"/>
      <c r="AI331" s="280" t="s">
        <v>34</v>
      </c>
      <c r="AJ331" s="280"/>
      <c r="AK331" s="280"/>
      <c r="AL331" s="280" t="s">
        <v>34</v>
      </c>
      <c r="AM331" s="280"/>
      <c r="AN331" s="280"/>
      <c r="AO331" s="280"/>
      <c r="AP331" s="280" t="s">
        <v>34</v>
      </c>
      <c r="AQ331" s="280"/>
      <c r="AR331" s="280" t="s">
        <v>34</v>
      </c>
      <c r="AS331" s="280"/>
      <c r="AT331" s="280"/>
      <c r="AU331" s="280"/>
      <c r="AV331" s="280"/>
      <c r="AW331" s="280"/>
      <c r="AX331" s="280"/>
      <c r="AY331" s="280" t="s">
        <v>34</v>
      </c>
      <c r="AZ331" s="280"/>
      <c r="BA331" s="280"/>
      <c r="BB331" s="280"/>
      <c r="BC331" s="280"/>
      <c r="BD331" s="280" t="s">
        <v>34</v>
      </c>
      <c r="BE331" s="280"/>
      <c r="BF331" s="280"/>
      <c r="BG331" s="280" t="s">
        <v>34</v>
      </c>
      <c r="BH331" s="280"/>
      <c r="BI331" s="280"/>
      <c r="BJ331" s="280" t="s">
        <v>34</v>
      </c>
      <c r="BK331" s="280"/>
      <c r="BL331" s="280"/>
      <c r="BM331" s="92">
        <f>COUNTIF(O331:AA331,"P")</f>
        <v>2</v>
      </c>
      <c r="BN331" s="93">
        <f>COUNTIF(AB331:AM331,"P")</f>
        <v>3</v>
      </c>
      <c r="BO331" s="93">
        <f>COUNTIF(AN331:AY331,"P")</f>
        <v>3</v>
      </c>
      <c r="BP331" s="93">
        <f>COUNTIF(AZ331:BL331,"P")</f>
        <v>3</v>
      </c>
      <c r="BQ331" s="93">
        <f t="shared" si="109"/>
        <v>11</v>
      </c>
      <c r="BR331" s="329">
        <f>+SUM(BM332)/(BM331)</f>
        <v>0</v>
      </c>
      <c r="BS331" s="329">
        <f>+SUM(BN332)/(BN331)</f>
        <v>0</v>
      </c>
      <c r="BT331" s="329">
        <f>+SUM(BO332)/(BO331)</f>
        <v>0</v>
      </c>
      <c r="BU331" s="329">
        <f>+SUM(BP332)/(BP331)</f>
        <v>0</v>
      </c>
      <c r="BV331" s="325">
        <f>+SUM(BQ332)/(BQ331)</f>
        <v>0</v>
      </c>
      <c r="BW331" s="56"/>
    </row>
    <row r="332" spans="1:75" s="73" customFormat="1" ht="48.75" hidden="1" customHeight="1" outlineLevel="1" x14ac:dyDescent="0.25">
      <c r="A332" s="381"/>
      <c r="B332" s="488"/>
      <c r="C332" s="526"/>
      <c r="D332" s="417"/>
      <c r="E332" s="356"/>
      <c r="F332" s="423"/>
      <c r="G332" s="280" t="s">
        <v>35</v>
      </c>
      <c r="H332" s="357"/>
      <c r="I332" s="357"/>
      <c r="J332" s="357"/>
      <c r="K332" s="357"/>
      <c r="L332" s="357"/>
      <c r="M332" s="327"/>
      <c r="N332" s="328"/>
      <c r="O332" s="94"/>
      <c r="P332" s="95"/>
      <c r="Q332" s="95"/>
      <c r="R332" s="96"/>
      <c r="S332" s="94"/>
      <c r="T332" s="97"/>
      <c r="U332" s="97"/>
      <c r="V332" s="98"/>
      <c r="W332" s="94"/>
      <c r="X332" s="97"/>
      <c r="Y332" s="97"/>
      <c r="Z332" s="97"/>
      <c r="AA332" s="98"/>
      <c r="AB332" s="103"/>
      <c r="AC332" s="97"/>
      <c r="AD332" s="97"/>
      <c r="AE332" s="98"/>
      <c r="AF332" s="103"/>
      <c r="AG332" s="97"/>
      <c r="AH332" s="97"/>
      <c r="AI332" s="98"/>
      <c r="AJ332" s="103"/>
      <c r="AK332" s="97"/>
      <c r="AL332" s="97"/>
      <c r="AM332" s="98"/>
      <c r="AN332" s="103"/>
      <c r="AO332" s="97"/>
      <c r="AP332" s="97"/>
      <c r="AQ332" s="98"/>
      <c r="AR332" s="103"/>
      <c r="AS332" s="97"/>
      <c r="AT332" s="97"/>
      <c r="AU332" s="98"/>
      <c r="AV332" s="103"/>
      <c r="AW332" s="97"/>
      <c r="AX332" s="97"/>
      <c r="AY332" s="98"/>
      <c r="AZ332" s="103"/>
      <c r="BA332" s="97"/>
      <c r="BB332" s="97"/>
      <c r="BC332" s="104"/>
      <c r="BD332" s="98"/>
      <c r="BE332" s="103"/>
      <c r="BF332" s="97"/>
      <c r="BG332" s="97"/>
      <c r="BH332" s="98"/>
      <c r="BI332" s="103"/>
      <c r="BJ332" s="97"/>
      <c r="BK332" s="97"/>
      <c r="BL332" s="98"/>
      <c r="BM332" s="106">
        <f>COUNTIF(O332:AA332,"E")</f>
        <v>0</v>
      </c>
      <c r="BN332" s="107">
        <f>COUNTIF(AB332:AM332,"E")</f>
        <v>0</v>
      </c>
      <c r="BO332" s="107">
        <f>COUNTIF(AN332:AY332,"E")</f>
        <v>0</v>
      </c>
      <c r="BP332" s="107">
        <f>COUNTIF(AZ332:BL332,"E")</f>
        <v>0</v>
      </c>
      <c r="BQ332" s="108">
        <f t="shared" si="109"/>
        <v>0</v>
      </c>
      <c r="BR332" s="330"/>
      <c r="BS332" s="330"/>
      <c r="BT332" s="330"/>
      <c r="BU332" s="330"/>
      <c r="BV332" s="325"/>
      <c r="BW332" s="56"/>
    </row>
    <row r="333" spans="1:75" s="73" customFormat="1" ht="22.5" hidden="1" customHeight="1" outlineLevel="1" x14ac:dyDescent="0.25">
      <c r="A333" s="381">
        <v>162</v>
      </c>
      <c r="B333" s="488"/>
      <c r="C333" s="526"/>
      <c r="D333" s="416" t="s">
        <v>659</v>
      </c>
      <c r="E333" s="354"/>
      <c r="F333" s="423" t="s">
        <v>291</v>
      </c>
      <c r="G333" s="280" t="s">
        <v>34</v>
      </c>
      <c r="H333" s="357" t="s">
        <v>78</v>
      </c>
      <c r="I333" s="357" t="s">
        <v>78</v>
      </c>
      <c r="J333" s="357" t="s">
        <v>78</v>
      </c>
      <c r="K333" s="357" t="s">
        <v>78</v>
      </c>
      <c r="L333" s="357" t="s">
        <v>78</v>
      </c>
      <c r="M333" s="326" t="s">
        <v>159</v>
      </c>
      <c r="N333" s="328" t="s">
        <v>237</v>
      </c>
      <c r="O333" s="85"/>
      <c r="P333" s="298"/>
      <c r="Q333" s="298"/>
      <c r="R333" s="87"/>
      <c r="S333" s="85"/>
      <c r="T333" s="298"/>
      <c r="U333" s="298"/>
      <c r="V333" s="87" t="s">
        <v>34</v>
      </c>
      <c r="W333" s="85"/>
      <c r="X333" s="298"/>
      <c r="Y333" s="298" t="s">
        <v>34</v>
      </c>
      <c r="Z333" s="298"/>
      <c r="AA333" s="87"/>
      <c r="AB333" s="85"/>
      <c r="AC333" s="298"/>
      <c r="AD333" s="298"/>
      <c r="AE333" s="87" t="s">
        <v>34</v>
      </c>
      <c r="AF333" s="85"/>
      <c r="AG333" s="298"/>
      <c r="AH333" s="298"/>
      <c r="AI333" s="87" t="s">
        <v>34</v>
      </c>
      <c r="AJ333" s="85"/>
      <c r="AK333" s="298"/>
      <c r="AL333" s="298"/>
      <c r="AM333" s="87" t="s">
        <v>34</v>
      </c>
      <c r="AN333" s="85"/>
      <c r="AO333" s="298"/>
      <c r="AP333" s="298" t="s">
        <v>34</v>
      </c>
      <c r="AQ333" s="87"/>
      <c r="AR333" s="85"/>
      <c r="AS333" s="298"/>
      <c r="AT333" s="298"/>
      <c r="AU333" s="87" t="s">
        <v>34</v>
      </c>
      <c r="AV333" s="85"/>
      <c r="AW333" s="298"/>
      <c r="AX333" s="298"/>
      <c r="AY333" s="87" t="s">
        <v>34</v>
      </c>
      <c r="AZ333" s="85"/>
      <c r="BA333" s="298"/>
      <c r="BB333" s="298"/>
      <c r="BC333" s="91"/>
      <c r="BD333" s="87" t="s">
        <v>34</v>
      </c>
      <c r="BE333" s="85"/>
      <c r="BF333" s="298"/>
      <c r="BG333" s="298"/>
      <c r="BH333" s="87" t="s">
        <v>34</v>
      </c>
      <c r="BI333" s="85" t="s">
        <v>34</v>
      </c>
      <c r="BJ333" s="298"/>
      <c r="BK333" s="298"/>
      <c r="BL333" s="87"/>
      <c r="BM333" s="92">
        <f>COUNTIF(O333:AA333,"P")</f>
        <v>2</v>
      </c>
      <c r="BN333" s="93">
        <f>COUNTIF(AB333:AM333,"P")</f>
        <v>3</v>
      </c>
      <c r="BO333" s="93">
        <f>COUNTIF(AN333:AY333,"P")</f>
        <v>3</v>
      </c>
      <c r="BP333" s="93">
        <f>COUNTIF(AZ333:BL333,"P")</f>
        <v>3</v>
      </c>
      <c r="BQ333" s="93">
        <f t="shared" si="109"/>
        <v>11</v>
      </c>
      <c r="BR333" s="329">
        <f>+SUM(BM334)/(BM333)</f>
        <v>0</v>
      </c>
      <c r="BS333" s="329">
        <f>+SUM(BN334)/(BN333)</f>
        <v>0</v>
      </c>
      <c r="BT333" s="329">
        <f>+SUM(BO334)/(BO333)</f>
        <v>0</v>
      </c>
      <c r="BU333" s="329">
        <f>+SUM(BP334)/(BP333)</f>
        <v>0</v>
      </c>
      <c r="BV333" s="325">
        <f>+SUM(BQ334)/(BQ333)</f>
        <v>0</v>
      </c>
      <c r="BW333" s="56"/>
    </row>
    <row r="334" spans="1:75" s="73" customFormat="1" ht="30.75" hidden="1" customHeight="1" outlineLevel="1" x14ac:dyDescent="0.25">
      <c r="A334" s="381"/>
      <c r="B334" s="488"/>
      <c r="C334" s="526"/>
      <c r="D334" s="417"/>
      <c r="E334" s="356"/>
      <c r="F334" s="423"/>
      <c r="G334" s="280" t="s">
        <v>35</v>
      </c>
      <c r="H334" s="357"/>
      <c r="I334" s="357"/>
      <c r="J334" s="357"/>
      <c r="K334" s="357"/>
      <c r="L334" s="357"/>
      <c r="M334" s="327"/>
      <c r="N334" s="328"/>
      <c r="O334" s="94"/>
      <c r="P334" s="95"/>
      <c r="Q334" s="95"/>
      <c r="R334" s="96"/>
      <c r="S334" s="94"/>
      <c r="T334" s="95"/>
      <c r="U334" s="95"/>
      <c r="V334" s="96"/>
      <c r="W334" s="94"/>
      <c r="X334" s="95"/>
      <c r="Y334" s="95"/>
      <c r="Z334" s="95"/>
      <c r="AA334" s="96"/>
      <c r="AB334" s="94"/>
      <c r="AC334" s="95"/>
      <c r="AD334" s="95"/>
      <c r="AE334" s="96"/>
      <c r="AF334" s="94"/>
      <c r="AG334" s="95"/>
      <c r="AH334" s="95"/>
      <c r="AI334" s="96"/>
      <c r="AJ334" s="94"/>
      <c r="AK334" s="95"/>
      <c r="AL334" s="95"/>
      <c r="AM334" s="96"/>
      <c r="AN334" s="94"/>
      <c r="AO334" s="95"/>
      <c r="AP334" s="95"/>
      <c r="AQ334" s="96"/>
      <c r="AR334" s="94"/>
      <c r="AS334" s="95"/>
      <c r="AT334" s="95"/>
      <c r="AU334" s="96"/>
      <c r="AV334" s="94"/>
      <c r="AW334" s="95"/>
      <c r="AX334" s="95"/>
      <c r="AY334" s="96"/>
      <c r="AZ334" s="94"/>
      <c r="BA334" s="95"/>
      <c r="BB334" s="95"/>
      <c r="BC334" s="119"/>
      <c r="BD334" s="96"/>
      <c r="BE334" s="94"/>
      <c r="BF334" s="95"/>
      <c r="BG334" s="95"/>
      <c r="BH334" s="96"/>
      <c r="BI334" s="94"/>
      <c r="BJ334" s="95"/>
      <c r="BK334" s="95"/>
      <c r="BL334" s="96"/>
      <c r="BM334" s="106">
        <f>COUNTIF(O334:AA334,"E")</f>
        <v>0</v>
      </c>
      <c r="BN334" s="107">
        <f>COUNTIF(AB334:AM334,"E")</f>
        <v>0</v>
      </c>
      <c r="BO334" s="107">
        <f>COUNTIF(AN334:AY334,"E")</f>
        <v>0</v>
      </c>
      <c r="BP334" s="107">
        <f>COUNTIF(AZ334:BL334,"E")</f>
        <v>0</v>
      </c>
      <c r="BQ334" s="108">
        <f t="shared" si="109"/>
        <v>0</v>
      </c>
      <c r="BR334" s="330"/>
      <c r="BS334" s="330"/>
      <c r="BT334" s="330"/>
      <c r="BU334" s="330"/>
      <c r="BV334" s="325"/>
      <c r="BW334" s="56"/>
    </row>
    <row r="335" spans="1:75" s="73" customFormat="1" ht="30.75" hidden="1" customHeight="1" outlineLevel="1" x14ac:dyDescent="0.25">
      <c r="A335" s="291"/>
      <c r="B335" s="488"/>
      <c r="C335" s="526"/>
      <c r="D335" s="350" t="s">
        <v>470</v>
      </c>
      <c r="E335" s="354"/>
      <c r="F335" s="273"/>
      <c r="G335" s="280" t="s">
        <v>234</v>
      </c>
      <c r="H335" s="274"/>
      <c r="I335" s="274"/>
      <c r="J335" s="274"/>
      <c r="K335" s="274"/>
      <c r="L335" s="274"/>
      <c r="M335" s="227"/>
      <c r="N335" s="279"/>
      <c r="O335" s="94"/>
      <c r="P335" s="95"/>
      <c r="Q335" s="95"/>
      <c r="R335" s="96"/>
      <c r="S335" s="94"/>
      <c r="T335" s="95"/>
      <c r="U335" s="95"/>
      <c r="V335" s="96"/>
      <c r="W335" s="94"/>
      <c r="X335" s="95"/>
      <c r="Y335" s="95"/>
      <c r="Z335" s="95"/>
      <c r="AA335" s="96"/>
      <c r="AB335" s="94"/>
      <c r="AC335" s="95"/>
      <c r="AD335" s="95"/>
      <c r="AE335" s="96"/>
      <c r="AF335" s="94"/>
      <c r="AG335" s="95"/>
      <c r="AH335" s="95"/>
      <c r="AI335" s="96"/>
      <c r="AJ335" s="94"/>
      <c r="AK335" s="95"/>
      <c r="AL335" s="95"/>
      <c r="AM335" s="96" t="s">
        <v>34</v>
      </c>
      <c r="AN335" s="94" t="s">
        <v>34</v>
      </c>
      <c r="AO335" s="95" t="s">
        <v>34</v>
      </c>
      <c r="AP335" s="95" t="s">
        <v>34</v>
      </c>
      <c r="AQ335" s="96" t="s">
        <v>34</v>
      </c>
      <c r="AR335" s="94"/>
      <c r="AS335" s="95"/>
      <c r="AT335" s="95"/>
      <c r="AU335" s="96"/>
      <c r="AV335" s="94"/>
      <c r="AW335" s="95"/>
      <c r="AX335" s="95"/>
      <c r="AY335" s="96"/>
      <c r="AZ335" s="94"/>
      <c r="BA335" s="95"/>
      <c r="BB335" s="95"/>
      <c r="BC335" s="119"/>
      <c r="BD335" s="96"/>
      <c r="BE335" s="94"/>
      <c r="BF335" s="95"/>
      <c r="BG335" s="95"/>
      <c r="BH335" s="96"/>
      <c r="BI335" s="94"/>
      <c r="BJ335" s="95"/>
      <c r="BK335" s="95"/>
      <c r="BL335" s="96"/>
      <c r="BM335" s="106">
        <f>COUNTIF(O335:AA335,"E")</f>
        <v>0</v>
      </c>
      <c r="BN335" s="107">
        <f>COUNTIF(AB335:AM335,"E")</f>
        <v>0</v>
      </c>
      <c r="BO335" s="107">
        <f>COUNTIF(AN335:AY335,"E")</f>
        <v>0</v>
      </c>
      <c r="BP335" s="107">
        <f>COUNTIF(AZ335:BL335,"E")</f>
        <v>0</v>
      </c>
      <c r="BQ335" s="108">
        <f t="shared" si="109"/>
        <v>0</v>
      </c>
      <c r="BR335" s="329" t="e">
        <f>+SUM(BM336)/(BM335)</f>
        <v>#DIV/0!</v>
      </c>
      <c r="BS335" s="228"/>
      <c r="BT335" s="228"/>
      <c r="BU335" s="228"/>
      <c r="BV335" s="276"/>
      <c r="BW335" s="56"/>
    </row>
    <row r="336" spans="1:75" s="73" customFormat="1" ht="30.75" hidden="1" customHeight="1" outlineLevel="1" x14ac:dyDescent="0.25">
      <c r="A336" s="291"/>
      <c r="B336" s="488"/>
      <c r="C336" s="526"/>
      <c r="D336" s="355"/>
      <c r="E336" s="356"/>
      <c r="F336" s="273"/>
      <c r="G336" s="280" t="s">
        <v>35</v>
      </c>
      <c r="H336" s="274"/>
      <c r="I336" s="274"/>
      <c r="J336" s="274"/>
      <c r="K336" s="274"/>
      <c r="L336" s="274"/>
      <c r="M336" s="227"/>
      <c r="N336" s="279"/>
      <c r="O336" s="94"/>
      <c r="P336" s="95"/>
      <c r="Q336" s="95"/>
      <c r="R336" s="96"/>
      <c r="S336" s="94"/>
      <c r="T336" s="95"/>
      <c r="U336" s="95"/>
      <c r="V336" s="96"/>
      <c r="W336" s="94"/>
      <c r="X336" s="95"/>
      <c r="Y336" s="95"/>
      <c r="Z336" s="95"/>
      <c r="AA336" s="96"/>
      <c r="AB336" s="94"/>
      <c r="AC336" s="95"/>
      <c r="AD336" s="95"/>
      <c r="AE336" s="96"/>
      <c r="AF336" s="94"/>
      <c r="AG336" s="95"/>
      <c r="AH336" s="95"/>
      <c r="AI336" s="96"/>
      <c r="AJ336" s="94"/>
      <c r="AK336" s="95"/>
      <c r="AL336" s="95"/>
      <c r="AM336" s="96"/>
      <c r="AN336" s="94"/>
      <c r="AO336" s="95"/>
      <c r="AP336" s="95"/>
      <c r="AQ336" s="96"/>
      <c r="AR336" s="94"/>
      <c r="AS336" s="95"/>
      <c r="AT336" s="95"/>
      <c r="AU336" s="96"/>
      <c r="AV336" s="94"/>
      <c r="AW336" s="95"/>
      <c r="AX336" s="95"/>
      <c r="AY336" s="96"/>
      <c r="AZ336" s="94"/>
      <c r="BA336" s="95"/>
      <c r="BB336" s="95"/>
      <c r="BC336" s="119"/>
      <c r="BD336" s="96"/>
      <c r="BE336" s="94"/>
      <c r="BF336" s="95"/>
      <c r="BG336" s="95"/>
      <c r="BH336" s="96"/>
      <c r="BI336" s="94"/>
      <c r="BJ336" s="95"/>
      <c r="BK336" s="95"/>
      <c r="BL336" s="96"/>
      <c r="BM336" s="106">
        <f>COUNTIF(O336:AA336,"E")</f>
        <v>0</v>
      </c>
      <c r="BN336" s="107">
        <f>COUNTIF(AB336:AM336,"E")</f>
        <v>0</v>
      </c>
      <c r="BO336" s="107">
        <f>COUNTIF(AN336:AY336,"E")</f>
        <v>0</v>
      </c>
      <c r="BP336" s="107">
        <f>COUNTIF(AZ336:BL336,"E")</f>
        <v>0</v>
      </c>
      <c r="BQ336" s="108">
        <f t="shared" si="109"/>
        <v>0</v>
      </c>
      <c r="BR336" s="330"/>
      <c r="BS336" s="228"/>
      <c r="BT336" s="228"/>
      <c r="BU336" s="228"/>
      <c r="BV336" s="276"/>
      <c r="BW336" s="56"/>
    </row>
    <row r="337" spans="1:75" s="73" customFormat="1" ht="15.75" hidden="1" customHeight="1" outlineLevel="1" x14ac:dyDescent="0.25">
      <c r="A337" s="381">
        <v>163</v>
      </c>
      <c r="B337" s="488"/>
      <c r="C337" s="526"/>
      <c r="D337" s="416" t="s">
        <v>660</v>
      </c>
      <c r="E337" s="354"/>
      <c r="F337" s="423" t="s">
        <v>292</v>
      </c>
      <c r="G337" s="280" t="s">
        <v>34</v>
      </c>
      <c r="H337" s="357" t="s">
        <v>78</v>
      </c>
      <c r="I337" s="357" t="s">
        <v>78</v>
      </c>
      <c r="J337" s="357"/>
      <c r="K337" s="357"/>
      <c r="L337" s="357" t="s">
        <v>78</v>
      </c>
      <c r="M337" s="326" t="s">
        <v>159</v>
      </c>
      <c r="N337" s="328" t="s">
        <v>237</v>
      </c>
      <c r="O337" s="85"/>
      <c r="P337" s="298"/>
      <c r="Q337" s="298"/>
      <c r="R337" s="87"/>
      <c r="S337" s="85"/>
      <c r="T337" s="298"/>
      <c r="U337" s="298"/>
      <c r="V337" s="87"/>
      <c r="W337" s="85"/>
      <c r="X337" s="298"/>
      <c r="Y337" s="298"/>
      <c r="Z337" s="298"/>
      <c r="AA337" s="87"/>
      <c r="AB337" s="85"/>
      <c r="AC337" s="298"/>
      <c r="AD337" s="298"/>
      <c r="AE337" s="87"/>
      <c r="AF337" s="85"/>
      <c r="AG337" s="298"/>
      <c r="AH337" s="298"/>
      <c r="AI337" s="87"/>
      <c r="AJ337" s="85"/>
      <c r="AK337" s="298"/>
      <c r="AL337" s="298"/>
      <c r="AM337" s="87"/>
      <c r="AN337" s="85"/>
      <c r="AO337" s="298"/>
      <c r="AP337" s="298"/>
      <c r="AQ337" s="87"/>
      <c r="AR337" s="85"/>
      <c r="AS337" s="298"/>
      <c r="AT337" s="298"/>
      <c r="AU337" s="87"/>
      <c r="AV337" s="85"/>
      <c r="AW337" s="298"/>
      <c r="AX337" s="298"/>
      <c r="AY337" s="87"/>
      <c r="AZ337" s="85"/>
      <c r="BA337" s="298"/>
      <c r="BB337" s="298"/>
      <c r="BC337" s="91"/>
      <c r="BD337" s="87"/>
      <c r="BE337" s="85"/>
      <c r="BF337" s="298"/>
      <c r="BG337" s="298" t="s">
        <v>34</v>
      </c>
      <c r="BH337" s="87"/>
      <c r="BI337" s="85"/>
      <c r="BJ337" s="298"/>
      <c r="BK337" s="298"/>
      <c r="BL337" s="87"/>
      <c r="BM337" s="92">
        <f>COUNTIF(O337:AA337,"P")</f>
        <v>0</v>
      </c>
      <c r="BN337" s="93">
        <f>COUNTIF(AB337:AM337,"P")</f>
        <v>0</v>
      </c>
      <c r="BO337" s="93">
        <f>COUNTIF(AN337:AY337,"P")</f>
        <v>0</v>
      </c>
      <c r="BP337" s="93">
        <f>COUNTIF(AZ337:BL337,"P")</f>
        <v>1</v>
      </c>
      <c r="BQ337" s="93">
        <f t="shared" si="109"/>
        <v>1</v>
      </c>
      <c r="BR337" s="329" t="e">
        <f>+SUM(BM338)/(BM337)</f>
        <v>#DIV/0!</v>
      </c>
      <c r="BS337" s="329" t="e">
        <f>+SUM(BN338)/(BN337)</f>
        <v>#DIV/0!</v>
      </c>
      <c r="BT337" s="329" t="e">
        <f>+SUM(BO338)/(BO337)</f>
        <v>#DIV/0!</v>
      </c>
      <c r="BU337" s="329">
        <f>+SUM(BP338)/(BP337)</f>
        <v>0</v>
      </c>
      <c r="BV337" s="325">
        <f>+SUM(BQ338)/(BQ337)</f>
        <v>0</v>
      </c>
      <c r="BW337" s="56"/>
    </row>
    <row r="338" spans="1:75" s="73" customFormat="1" ht="30.75" hidden="1" customHeight="1" outlineLevel="1" x14ac:dyDescent="0.25">
      <c r="A338" s="381"/>
      <c r="B338" s="488"/>
      <c r="C338" s="526"/>
      <c r="D338" s="417"/>
      <c r="E338" s="356"/>
      <c r="F338" s="423"/>
      <c r="G338" s="280" t="s">
        <v>35</v>
      </c>
      <c r="H338" s="357"/>
      <c r="I338" s="357"/>
      <c r="J338" s="357"/>
      <c r="K338" s="357"/>
      <c r="L338" s="357"/>
      <c r="M338" s="327"/>
      <c r="N338" s="328"/>
      <c r="O338" s="94"/>
      <c r="P338" s="95"/>
      <c r="Q338" s="95"/>
      <c r="R338" s="96"/>
      <c r="S338" s="94"/>
      <c r="T338" s="95"/>
      <c r="U338" s="95"/>
      <c r="V338" s="96"/>
      <c r="W338" s="94"/>
      <c r="X338" s="95"/>
      <c r="Y338" s="95"/>
      <c r="Z338" s="95"/>
      <c r="AA338" s="96"/>
      <c r="AB338" s="94"/>
      <c r="AC338" s="95"/>
      <c r="AD338" s="95"/>
      <c r="AE338" s="96"/>
      <c r="AF338" s="94"/>
      <c r="AG338" s="95"/>
      <c r="AH338" s="95"/>
      <c r="AI338" s="96"/>
      <c r="AJ338" s="94"/>
      <c r="AK338" s="95"/>
      <c r="AL338" s="95"/>
      <c r="AM338" s="96"/>
      <c r="AN338" s="94"/>
      <c r="AO338" s="95"/>
      <c r="AP338" s="95"/>
      <c r="AQ338" s="96"/>
      <c r="AR338" s="94"/>
      <c r="AS338" s="95"/>
      <c r="AT338" s="95"/>
      <c r="AU338" s="96"/>
      <c r="AV338" s="94"/>
      <c r="AW338" s="95"/>
      <c r="AX338" s="95"/>
      <c r="AY338" s="96"/>
      <c r="AZ338" s="94"/>
      <c r="BA338" s="95"/>
      <c r="BB338" s="95"/>
      <c r="BC338" s="119"/>
      <c r="BD338" s="96"/>
      <c r="BE338" s="94"/>
      <c r="BF338" s="95"/>
      <c r="BG338" s="95"/>
      <c r="BH338" s="96"/>
      <c r="BI338" s="94"/>
      <c r="BJ338" s="95"/>
      <c r="BK338" s="95"/>
      <c r="BL338" s="96"/>
      <c r="BM338" s="106">
        <f>COUNTIF(O338:AA338,"E")</f>
        <v>0</v>
      </c>
      <c r="BN338" s="107">
        <f>COUNTIF(AB338:AM338,"E")</f>
        <v>0</v>
      </c>
      <c r="BO338" s="107">
        <f>COUNTIF(AN338:AY338,"E")</f>
        <v>0</v>
      </c>
      <c r="BP338" s="107">
        <f>COUNTIF(AZ338:BL338,"E")</f>
        <v>0</v>
      </c>
      <c r="BQ338" s="108">
        <f t="shared" si="109"/>
        <v>0</v>
      </c>
      <c r="BR338" s="330"/>
      <c r="BS338" s="330"/>
      <c r="BT338" s="330"/>
      <c r="BU338" s="330"/>
      <c r="BV338" s="325"/>
      <c r="BW338" s="56"/>
    </row>
    <row r="339" spans="1:75" s="73" customFormat="1" ht="30.75" hidden="1" customHeight="1" outlineLevel="1" x14ac:dyDescent="0.25">
      <c r="A339" s="291"/>
      <c r="B339" s="488"/>
      <c r="C339" s="526"/>
      <c r="D339" s="416" t="s">
        <v>661</v>
      </c>
      <c r="E339" s="354"/>
      <c r="F339" s="273"/>
      <c r="G339" s="280"/>
      <c r="H339" s="274"/>
      <c r="I339" s="274"/>
      <c r="J339" s="274"/>
      <c r="K339" s="274"/>
      <c r="L339" s="274"/>
      <c r="M339" s="227"/>
      <c r="N339" s="279"/>
      <c r="O339" s="85"/>
      <c r="P339" s="298"/>
      <c r="Q339" s="298"/>
      <c r="R339" s="87" t="s">
        <v>34</v>
      </c>
      <c r="S339" s="85"/>
      <c r="T339" s="298"/>
      <c r="U339" s="298"/>
      <c r="V339" s="87" t="s">
        <v>34</v>
      </c>
      <c r="W339" s="85"/>
      <c r="X339" s="298"/>
      <c r="Y339" s="298"/>
      <c r="Z339" s="298" t="s">
        <v>34</v>
      </c>
      <c r="AA339" s="87"/>
      <c r="AB339" s="85"/>
      <c r="AC339" s="298"/>
      <c r="AD339" s="298"/>
      <c r="AE339" s="87" t="s">
        <v>34</v>
      </c>
      <c r="AF339" s="85"/>
      <c r="AG339" s="298"/>
      <c r="AH339" s="298"/>
      <c r="AI339" s="87" t="s">
        <v>34</v>
      </c>
      <c r="AJ339" s="85"/>
      <c r="AK339" s="298"/>
      <c r="AL339" s="298"/>
      <c r="AM339" s="87" t="s">
        <v>34</v>
      </c>
      <c r="AN339" s="85"/>
      <c r="AO339" s="298"/>
      <c r="AP339" s="298"/>
      <c r="AQ339" s="87" t="s">
        <v>34</v>
      </c>
      <c r="AR339" s="85"/>
      <c r="AS339" s="298"/>
      <c r="AT339" s="298"/>
      <c r="AU339" s="87" t="s">
        <v>34</v>
      </c>
      <c r="AV339" s="85"/>
      <c r="AW339" s="298"/>
      <c r="AX339" s="298"/>
      <c r="AY339" s="87" t="s">
        <v>34</v>
      </c>
      <c r="AZ339" s="85"/>
      <c r="BA339" s="298"/>
      <c r="BB339" s="298"/>
      <c r="BC339" s="91"/>
      <c r="BD339" s="87" t="s">
        <v>34</v>
      </c>
      <c r="BE339" s="85"/>
      <c r="BF339" s="298"/>
      <c r="BG339" s="95"/>
      <c r="BH339" s="87" t="s">
        <v>34</v>
      </c>
      <c r="BI339" s="85"/>
      <c r="BJ339" s="298"/>
      <c r="BK339" s="298"/>
      <c r="BL339" s="87"/>
      <c r="BM339" s="106">
        <f>COUNTIF(O339:AA339,"E")</f>
        <v>0</v>
      </c>
      <c r="BN339" s="107">
        <f>COUNTIF(AB339:AM339,"E")</f>
        <v>0</v>
      </c>
      <c r="BO339" s="107">
        <f>COUNTIF(AN339:AY339,"E")</f>
        <v>0</v>
      </c>
      <c r="BP339" s="107">
        <f>COUNTIF(AZ339:BL339,"E")</f>
        <v>0</v>
      </c>
      <c r="BQ339" s="108">
        <f t="shared" si="109"/>
        <v>0</v>
      </c>
      <c r="BR339" s="228"/>
      <c r="BS339" s="228"/>
      <c r="BT339" s="228"/>
      <c r="BU339" s="228"/>
      <c r="BV339" s="276"/>
      <c r="BW339" s="56"/>
    </row>
    <row r="340" spans="1:75" s="73" customFormat="1" ht="30.75" hidden="1" customHeight="1" outlineLevel="1" x14ac:dyDescent="0.25">
      <c r="A340" s="291"/>
      <c r="B340" s="488"/>
      <c r="C340" s="526"/>
      <c r="D340" s="417"/>
      <c r="E340" s="356"/>
      <c r="F340" s="273"/>
      <c r="G340" s="280"/>
      <c r="H340" s="274"/>
      <c r="I340" s="274"/>
      <c r="J340" s="274"/>
      <c r="K340" s="274"/>
      <c r="L340" s="274"/>
      <c r="M340" s="227"/>
      <c r="N340" s="279"/>
      <c r="O340" s="94"/>
      <c r="P340" s="95"/>
      <c r="Q340" s="95"/>
      <c r="R340" s="96"/>
      <c r="S340" s="94"/>
      <c r="T340" s="95"/>
      <c r="U340" s="95"/>
      <c r="V340" s="96"/>
      <c r="W340" s="94"/>
      <c r="X340" s="95"/>
      <c r="Y340" s="95"/>
      <c r="Z340" s="95"/>
      <c r="AA340" s="96"/>
      <c r="AB340" s="94"/>
      <c r="AC340" s="95"/>
      <c r="AD340" s="95"/>
      <c r="AE340" s="96"/>
      <c r="AF340" s="94"/>
      <c r="AG340" s="95"/>
      <c r="AH340" s="95"/>
      <c r="AI340" s="96"/>
      <c r="AJ340" s="94"/>
      <c r="AK340" s="95"/>
      <c r="AL340" s="95"/>
      <c r="AM340" s="96"/>
      <c r="AN340" s="94"/>
      <c r="AO340" s="95"/>
      <c r="AP340" s="95"/>
      <c r="AQ340" s="96"/>
      <c r="AR340" s="94"/>
      <c r="AS340" s="95"/>
      <c r="AT340" s="95"/>
      <c r="AU340" s="96"/>
      <c r="AV340" s="94"/>
      <c r="AW340" s="95"/>
      <c r="AX340" s="95"/>
      <c r="AY340" s="96"/>
      <c r="AZ340" s="94"/>
      <c r="BA340" s="95"/>
      <c r="BB340" s="95"/>
      <c r="BC340" s="119"/>
      <c r="BD340" s="96"/>
      <c r="BE340" s="94"/>
      <c r="BF340" s="95"/>
      <c r="BG340" s="95"/>
      <c r="BH340" s="96"/>
      <c r="BI340" s="94"/>
      <c r="BJ340" s="95"/>
      <c r="BK340" s="95"/>
      <c r="BL340" s="96"/>
      <c r="BM340" s="106">
        <f>COUNTIF(O340:AA340,"E")</f>
        <v>0</v>
      </c>
      <c r="BN340" s="107">
        <f>COUNTIF(AB340:AM340,"E")</f>
        <v>0</v>
      </c>
      <c r="BO340" s="107">
        <f>COUNTIF(AN340:AY340,"E")</f>
        <v>0</v>
      </c>
      <c r="BP340" s="107">
        <f>COUNTIF(AZ340:BL340,"E")</f>
        <v>0</v>
      </c>
      <c r="BQ340" s="108">
        <f t="shared" si="109"/>
        <v>0</v>
      </c>
      <c r="BR340" s="228"/>
      <c r="BS340" s="228"/>
      <c r="BT340" s="228"/>
      <c r="BU340" s="228"/>
      <c r="BV340" s="276"/>
      <c r="BW340" s="56"/>
    </row>
    <row r="341" spans="1:75" s="73" customFormat="1" ht="30.75" hidden="1" customHeight="1" outlineLevel="1" x14ac:dyDescent="0.25">
      <c r="A341" s="381">
        <v>164</v>
      </c>
      <c r="B341" s="488"/>
      <c r="C341" s="526"/>
      <c r="D341" s="350" t="s">
        <v>474</v>
      </c>
      <c r="E341" s="351"/>
      <c r="F341" s="281" t="s">
        <v>467</v>
      </c>
      <c r="G341" s="280" t="s">
        <v>34</v>
      </c>
      <c r="H341" s="357" t="s">
        <v>78</v>
      </c>
      <c r="I341" s="357" t="s">
        <v>78</v>
      </c>
      <c r="J341" s="357"/>
      <c r="K341" s="357"/>
      <c r="L341" s="357" t="s">
        <v>78</v>
      </c>
      <c r="M341" s="326" t="s">
        <v>159</v>
      </c>
      <c r="N341" s="328" t="s">
        <v>237</v>
      </c>
      <c r="O341" s="85"/>
      <c r="P341" s="298"/>
      <c r="Q341" s="298"/>
      <c r="R341" s="87"/>
      <c r="S341" s="85"/>
      <c r="T341" s="298"/>
      <c r="U341" s="298"/>
      <c r="V341" s="87"/>
      <c r="W341" s="85"/>
      <c r="X341" s="298"/>
      <c r="Y341" s="298"/>
      <c r="Z341" s="298" t="s">
        <v>34</v>
      </c>
      <c r="AA341" s="87"/>
      <c r="AB341" s="85"/>
      <c r="AC341" s="298"/>
      <c r="AD341" s="298"/>
      <c r="AE341" s="87"/>
      <c r="AF341" s="85"/>
      <c r="AG341" s="298"/>
      <c r="AH341" s="298"/>
      <c r="AI341" s="87"/>
      <c r="AJ341" s="85"/>
      <c r="AK341" s="298"/>
      <c r="AL341" s="298"/>
      <c r="AM341" s="87" t="s">
        <v>34</v>
      </c>
      <c r="AN341" s="85"/>
      <c r="AO341" s="298"/>
      <c r="AP341" s="298"/>
      <c r="AQ341" s="87"/>
      <c r="AR341" s="85"/>
      <c r="AS341" s="298"/>
      <c r="AT341" s="298"/>
      <c r="AU341" s="87"/>
      <c r="AV341" s="85"/>
      <c r="AW341" s="298"/>
      <c r="AX341" s="298"/>
      <c r="AY341" s="87" t="s">
        <v>34</v>
      </c>
      <c r="AZ341" s="85"/>
      <c r="BA341" s="298"/>
      <c r="BB341" s="298"/>
      <c r="BC341" s="91"/>
      <c r="BD341" s="87"/>
      <c r="BE341" s="85"/>
      <c r="BF341" s="298"/>
      <c r="BG341" s="95"/>
      <c r="BH341" s="87"/>
      <c r="BI341" s="85"/>
      <c r="BJ341" s="298" t="s">
        <v>34</v>
      </c>
      <c r="BK341" s="298"/>
      <c r="BL341" s="87"/>
      <c r="BM341" s="92">
        <f>COUNTIF(O341:AA341,"P")</f>
        <v>1</v>
      </c>
      <c r="BN341" s="93">
        <f>COUNTIF(AB341:AM341,"P")</f>
        <v>1</v>
      </c>
      <c r="BO341" s="93">
        <f>COUNTIF(AN341:AY341,"P")</f>
        <v>1</v>
      </c>
      <c r="BP341" s="93">
        <f>COUNTIF(AZ341:BL341,"P")</f>
        <v>1</v>
      </c>
      <c r="BQ341" s="93">
        <f t="shared" si="109"/>
        <v>4</v>
      </c>
      <c r="BR341" s="329">
        <f>+SUM(BM342)/(BM341)</f>
        <v>0</v>
      </c>
      <c r="BS341" s="329">
        <f>+SUM(BN342)/(BN341)</f>
        <v>0</v>
      </c>
      <c r="BT341" s="329">
        <f>+SUM(BO342)/(BO341)</f>
        <v>0</v>
      </c>
      <c r="BU341" s="329">
        <f>+SUM(BP342)/(BP341)</f>
        <v>0</v>
      </c>
      <c r="BV341" s="325">
        <f>+SUM(BQ342)/(BQ341)</f>
        <v>0</v>
      </c>
      <c r="BW341" s="56"/>
    </row>
    <row r="342" spans="1:75" s="73" customFormat="1" ht="30" hidden="1" customHeight="1" outlineLevel="1" thickBot="1" x14ac:dyDescent="0.3">
      <c r="A342" s="381"/>
      <c r="B342" s="488"/>
      <c r="C342" s="526"/>
      <c r="D342" s="352"/>
      <c r="E342" s="353"/>
      <c r="F342" s="281" t="s">
        <v>468</v>
      </c>
      <c r="G342" s="280" t="s">
        <v>35</v>
      </c>
      <c r="H342" s="357"/>
      <c r="I342" s="357"/>
      <c r="J342" s="357"/>
      <c r="K342" s="357"/>
      <c r="L342" s="357"/>
      <c r="M342" s="327"/>
      <c r="N342" s="328"/>
      <c r="O342" s="94"/>
      <c r="P342" s="95"/>
      <c r="Q342" s="95"/>
      <c r="R342" s="96"/>
      <c r="S342" s="94"/>
      <c r="T342" s="95"/>
      <c r="U342" s="95"/>
      <c r="V342" s="96"/>
      <c r="W342" s="94"/>
      <c r="X342" s="95"/>
      <c r="Y342" s="95"/>
      <c r="Z342" s="95"/>
      <c r="AA342" s="96"/>
      <c r="AB342" s="94"/>
      <c r="AC342" s="95"/>
      <c r="AD342" s="95"/>
      <c r="AE342" s="96"/>
      <c r="AF342" s="94"/>
      <c r="AG342" s="95"/>
      <c r="AH342" s="95"/>
      <c r="AI342" s="96"/>
      <c r="AJ342" s="94"/>
      <c r="AK342" s="95"/>
      <c r="AL342" s="95"/>
      <c r="AM342" s="96"/>
      <c r="AN342" s="94"/>
      <c r="AO342" s="95"/>
      <c r="AP342" s="95"/>
      <c r="AQ342" s="96"/>
      <c r="AR342" s="94"/>
      <c r="AS342" s="95"/>
      <c r="AT342" s="95"/>
      <c r="AU342" s="96"/>
      <c r="AV342" s="94"/>
      <c r="AW342" s="95"/>
      <c r="AX342" s="95"/>
      <c r="AY342" s="96"/>
      <c r="AZ342" s="94"/>
      <c r="BA342" s="95"/>
      <c r="BB342" s="95"/>
      <c r="BC342" s="119"/>
      <c r="BD342" s="96"/>
      <c r="BE342" s="94"/>
      <c r="BF342" s="95"/>
      <c r="BG342" s="95"/>
      <c r="BH342" s="96"/>
      <c r="BI342" s="94"/>
      <c r="BJ342" s="95"/>
      <c r="BK342" s="95"/>
      <c r="BL342" s="96"/>
      <c r="BM342" s="106">
        <f>COUNTIF(O342:AA342,"E")</f>
        <v>0</v>
      </c>
      <c r="BN342" s="107">
        <f>COUNTIF(AB342:AM342,"E")</f>
        <v>0</v>
      </c>
      <c r="BO342" s="107">
        <f>COUNTIF(AN342:AY342,"E")</f>
        <v>0</v>
      </c>
      <c r="BP342" s="107">
        <f>COUNTIF(AZ342:BL342,"E")</f>
        <v>0</v>
      </c>
      <c r="BQ342" s="108">
        <f t="shared" si="109"/>
        <v>0</v>
      </c>
      <c r="BR342" s="330"/>
      <c r="BS342" s="330"/>
      <c r="BT342" s="330"/>
      <c r="BU342" s="330"/>
      <c r="BV342" s="325"/>
      <c r="BW342" s="56"/>
    </row>
    <row r="343" spans="1:75" s="73" customFormat="1" ht="25.5" customHeight="1" collapsed="1" thickBot="1" x14ac:dyDescent="0.3">
      <c r="A343" s="381"/>
      <c r="B343" s="488"/>
      <c r="C343" s="667"/>
      <c r="D343" s="458" t="s">
        <v>178</v>
      </c>
      <c r="E343" s="525" t="s">
        <v>662</v>
      </c>
      <c r="F343" s="504" t="s">
        <v>176</v>
      </c>
      <c r="G343" s="280" t="s">
        <v>34</v>
      </c>
      <c r="H343" s="357" t="s">
        <v>81</v>
      </c>
      <c r="I343" s="357"/>
      <c r="J343" s="357"/>
      <c r="K343" s="357" t="s">
        <v>81</v>
      </c>
      <c r="L343" s="567" t="s">
        <v>81</v>
      </c>
      <c r="M343" s="326" t="s">
        <v>79</v>
      </c>
      <c r="N343" s="328" t="s">
        <v>338</v>
      </c>
      <c r="O343" s="79">
        <f>COUNTIF(O345:O348,"P")</f>
        <v>0</v>
      </c>
      <c r="P343" s="80">
        <f t="shared" ref="P343:BL343" si="110">COUNTIF(P345:P348,"P")</f>
        <v>0</v>
      </c>
      <c r="Q343" s="80">
        <f t="shared" si="110"/>
        <v>0</v>
      </c>
      <c r="R343" s="81">
        <f t="shared" si="110"/>
        <v>0</v>
      </c>
      <c r="S343" s="79">
        <f t="shared" si="110"/>
        <v>1</v>
      </c>
      <c r="T343" s="80">
        <f t="shared" si="110"/>
        <v>0</v>
      </c>
      <c r="U343" s="80">
        <f t="shared" si="110"/>
        <v>0</v>
      </c>
      <c r="V343" s="81">
        <f t="shared" si="110"/>
        <v>0</v>
      </c>
      <c r="W343" s="79">
        <f>COUNTIF(W345:W348,"P")</f>
        <v>1</v>
      </c>
      <c r="X343" s="80">
        <f>COUNTIF(X345:X348,"P")</f>
        <v>1</v>
      </c>
      <c r="Y343" s="80">
        <f>COUNTIF(Y345:Y348,"P")</f>
        <v>1</v>
      </c>
      <c r="Z343" s="80">
        <f>COUNTIF(Z345:Z348,"P")</f>
        <v>0</v>
      </c>
      <c r="AA343" s="81"/>
      <c r="AB343" s="79">
        <f t="shared" si="110"/>
        <v>0</v>
      </c>
      <c r="AC343" s="80">
        <f t="shared" si="110"/>
        <v>0</v>
      </c>
      <c r="AD343" s="80">
        <f t="shared" si="110"/>
        <v>0</v>
      </c>
      <c r="AE343" s="81">
        <f t="shared" si="110"/>
        <v>0</v>
      </c>
      <c r="AF343" s="79">
        <f t="shared" si="110"/>
        <v>0</v>
      </c>
      <c r="AG343" s="80">
        <f t="shared" si="110"/>
        <v>0</v>
      </c>
      <c r="AH343" s="80">
        <f t="shared" si="110"/>
        <v>0</v>
      </c>
      <c r="AI343" s="81">
        <f t="shared" si="110"/>
        <v>0</v>
      </c>
      <c r="AJ343" s="79">
        <f t="shared" si="110"/>
        <v>0</v>
      </c>
      <c r="AK343" s="80">
        <f t="shared" si="110"/>
        <v>0</v>
      </c>
      <c r="AL343" s="80">
        <f t="shared" si="110"/>
        <v>0</v>
      </c>
      <c r="AM343" s="81">
        <f t="shared" si="110"/>
        <v>0</v>
      </c>
      <c r="AN343" s="79">
        <f t="shared" si="110"/>
        <v>0</v>
      </c>
      <c r="AO343" s="80">
        <f t="shared" si="110"/>
        <v>0</v>
      </c>
      <c r="AP343" s="80">
        <f t="shared" si="110"/>
        <v>0</v>
      </c>
      <c r="AQ343" s="81">
        <f t="shared" si="110"/>
        <v>0</v>
      </c>
      <c r="AR343" s="79">
        <f t="shared" si="110"/>
        <v>0</v>
      </c>
      <c r="AS343" s="80">
        <f t="shared" si="110"/>
        <v>0</v>
      </c>
      <c r="AT343" s="80">
        <f t="shared" si="110"/>
        <v>1</v>
      </c>
      <c r="AU343" s="81">
        <f t="shared" si="110"/>
        <v>0</v>
      </c>
      <c r="AV343" s="79">
        <f t="shared" si="110"/>
        <v>0</v>
      </c>
      <c r="AW343" s="80">
        <f t="shared" si="110"/>
        <v>0</v>
      </c>
      <c r="AX343" s="80">
        <f t="shared" si="110"/>
        <v>0</v>
      </c>
      <c r="AY343" s="81">
        <f t="shared" si="110"/>
        <v>0</v>
      </c>
      <c r="AZ343" s="79">
        <f t="shared" si="110"/>
        <v>0</v>
      </c>
      <c r="BA343" s="80">
        <f t="shared" si="110"/>
        <v>0</v>
      </c>
      <c r="BB343" s="80">
        <f t="shared" si="110"/>
        <v>0</v>
      </c>
      <c r="BC343" s="80">
        <f t="shared" si="110"/>
        <v>0</v>
      </c>
      <c r="BD343" s="81">
        <f t="shared" si="110"/>
        <v>0</v>
      </c>
      <c r="BE343" s="79">
        <f t="shared" si="110"/>
        <v>0</v>
      </c>
      <c r="BF343" s="80">
        <f t="shared" si="110"/>
        <v>0</v>
      </c>
      <c r="BG343" s="80">
        <f t="shared" si="110"/>
        <v>0</v>
      </c>
      <c r="BH343" s="81">
        <f t="shared" si="110"/>
        <v>0</v>
      </c>
      <c r="BI343" s="79">
        <f t="shared" si="110"/>
        <v>0</v>
      </c>
      <c r="BJ343" s="80">
        <f t="shared" si="110"/>
        <v>0</v>
      </c>
      <c r="BK343" s="80">
        <f t="shared" si="110"/>
        <v>0</v>
      </c>
      <c r="BL343" s="81">
        <f t="shared" si="110"/>
        <v>0</v>
      </c>
      <c r="BM343" s="346">
        <f>+SUM(BM346+BM348)/SUM(BM345+BM347)</f>
        <v>0</v>
      </c>
      <c r="BN343" s="346" t="e">
        <f>+SUM(BN346+BN348)/SUM(BN345+BN347)</f>
        <v>#DIV/0!</v>
      </c>
      <c r="BO343" s="346">
        <f>+SUM(BO346+BO348)/SUM(BO345+BO347)</f>
        <v>0</v>
      </c>
      <c r="BP343" s="346" t="e">
        <f>+SUM(BP346+BP348)/SUM(BP345+BP347)</f>
        <v>#DIV/0!</v>
      </c>
      <c r="BQ343" s="346">
        <f>+SUM(BQ346+BQ348)/SUM(BQ345+BQ347)</f>
        <v>0</v>
      </c>
      <c r="BR343" s="346"/>
      <c r="BS343" s="346"/>
      <c r="BT343" s="346"/>
      <c r="BU343" s="346"/>
      <c r="BV343" s="346"/>
      <c r="BW343" s="56"/>
    </row>
    <row r="344" spans="1:75" s="73" customFormat="1" ht="25.5" customHeight="1" x14ac:dyDescent="0.25">
      <c r="A344" s="381"/>
      <c r="B344" s="488"/>
      <c r="C344" s="667"/>
      <c r="D344" s="458"/>
      <c r="E344" s="525"/>
      <c r="F344" s="505"/>
      <c r="G344" s="277" t="s">
        <v>35</v>
      </c>
      <c r="H344" s="331"/>
      <c r="I344" s="331"/>
      <c r="J344" s="331"/>
      <c r="K344" s="331"/>
      <c r="L344" s="567"/>
      <c r="M344" s="327"/>
      <c r="N344" s="328"/>
      <c r="O344" s="82">
        <f>COUNTIF(O345:O348,"E")</f>
        <v>0</v>
      </c>
      <c r="P344" s="83">
        <f t="shared" ref="P344:BL344" si="111">COUNTIF(P345:P348,"E")</f>
        <v>0</v>
      </c>
      <c r="Q344" s="83">
        <f t="shared" si="111"/>
        <v>0</v>
      </c>
      <c r="R344" s="84">
        <f t="shared" si="111"/>
        <v>0</v>
      </c>
      <c r="S344" s="82">
        <f t="shared" si="111"/>
        <v>0</v>
      </c>
      <c r="T344" s="83">
        <f t="shared" si="111"/>
        <v>0</v>
      </c>
      <c r="U344" s="83">
        <f t="shared" si="111"/>
        <v>0</v>
      </c>
      <c r="V344" s="84">
        <f t="shared" si="111"/>
        <v>0</v>
      </c>
      <c r="W344" s="82">
        <f>COUNTIF(W345:W348,"E")</f>
        <v>0</v>
      </c>
      <c r="X344" s="83">
        <f>COUNTIF(X345:X348,"E")</f>
        <v>0</v>
      </c>
      <c r="Y344" s="83">
        <f>COUNTIF(Y345:Y348,"E")</f>
        <v>0</v>
      </c>
      <c r="Z344" s="83">
        <f>COUNTIF(Z345:Z348,"E")</f>
        <v>0</v>
      </c>
      <c r="AA344" s="84"/>
      <c r="AB344" s="82">
        <f t="shared" si="111"/>
        <v>0</v>
      </c>
      <c r="AC344" s="83">
        <f t="shared" si="111"/>
        <v>0</v>
      </c>
      <c r="AD344" s="83">
        <f t="shared" si="111"/>
        <v>0</v>
      </c>
      <c r="AE344" s="84">
        <f t="shared" si="111"/>
        <v>0</v>
      </c>
      <c r="AF344" s="82">
        <f t="shared" si="111"/>
        <v>0</v>
      </c>
      <c r="AG344" s="83">
        <f t="shared" si="111"/>
        <v>0</v>
      </c>
      <c r="AH344" s="83">
        <f t="shared" si="111"/>
        <v>0</v>
      </c>
      <c r="AI344" s="84">
        <f t="shared" si="111"/>
        <v>0</v>
      </c>
      <c r="AJ344" s="82">
        <f t="shared" si="111"/>
        <v>0</v>
      </c>
      <c r="AK344" s="83">
        <f t="shared" si="111"/>
        <v>0</v>
      </c>
      <c r="AL344" s="83">
        <f t="shared" si="111"/>
        <v>0</v>
      </c>
      <c r="AM344" s="84">
        <f t="shared" si="111"/>
        <v>0</v>
      </c>
      <c r="AN344" s="82">
        <f t="shared" si="111"/>
        <v>0</v>
      </c>
      <c r="AO344" s="83">
        <f t="shared" si="111"/>
        <v>0</v>
      </c>
      <c r="AP344" s="83">
        <f t="shared" si="111"/>
        <v>0</v>
      </c>
      <c r="AQ344" s="84">
        <f t="shared" si="111"/>
        <v>0</v>
      </c>
      <c r="AR344" s="82">
        <f t="shared" si="111"/>
        <v>0</v>
      </c>
      <c r="AS344" s="83">
        <f t="shared" si="111"/>
        <v>0</v>
      </c>
      <c r="AT344" s="83">
        <f t="shared" si="111"/>
        <v>0</v>
      </c>
      <c r="AU344" s="84">
        <f t="shared" si="111"/>
        <v>0</v>
      </c>
      <c r="AV344" s="82">
        <f t="shared" si="111"/>
        <v>0</v>
      </c>
      <c r="AW344" s="83">
        <f t="shared" si="111"/>
        <v>0</v>
      </c>
      <c r="AX344" s="83">
        <f t="shared" si="111"/>
        <v>0</v>
      </c>
      <c r="AY344" s="84">
        <f t="shared" si="111"/>
        <v>0</v>
      </c>
      <c r="AZ344" s="82">
        <f t="shared" si="111"/>
        <v>0</v>
      </c>
      <c r="BA344" s="83">
        <f t="shared" si="111"/>
        <v>0</v>
      </c>
      <c r="BB344" s="83">
        <f t="shared" si="111"/>
        <v>0</v>
      </c>
      <c r="BC344" s="83">
        <f t="shared" si="111"/>
        <v>0</v>
      </c>
      <c r="BD344" s="84">
        <f t="shared" si="111"/>
        <v>0</v>
      </c>
      <c r="BE344" s="82">
        <f t="shared" si="111"/>
        <v>0</v>
      </c>
      <c r="BF344" s="83">
        <f t="shared" si="111"/>
        <v>0</v>
      </c>
      <c r="BG344" s="83">
        <f t="shared" si="111"/>
        <v>0</v>
      </c>
      <c r="BH344" s="84">
        <f t="shared" si="111"/>
        <v>0</v>
      </c>
      <c r="BI344" s="82">
        <f t="shared" si="111"/>
        <v>0</v>
      </c>
      <c r="BJ344" s="83">
        <f t="shared" si="111"/>
        <v>0</v>
      </c>
      <c r="BK344" s="83">
        <f t="shared" si="111"/>
        <v>0</v>
      </c>
      <c r="BL344" s="84">
        <f t="shared" si="111"/>
        <v>0</v>
      </c>
      <c r="BM344" s="347"/>
      <c r="BN344" s="347"/>
      <c r="BO344" s="347"/>
      <c r="BP344" s="347"/>
      <c r="BQ344" s="347"/>
      <c r="BR344" s="347"/>
      <c r="BS344" s="347"/>
      <c r="BT344" s="347"/>
      <c r="BU344" s="347"/>
      <c r="BV344" s="347"/>
      <c r="BW344" s="56"/>
    </row>
    <row r="345" spans="1:75" s="73" customFormat="1" ht="15.75" hidden="1" customHeight="1" outlineLevel="1" x14ac:dyDescent="0.25">
      <c r="A345" s="482">
        <v>170</v>
      </c>
      <c r="B345" s="488"/>
      <c r="C345" s="667"/>
      <c r="D345" s="229"/>
      <c r="E345" s="449" t="s">
        <v>663</v>
      </c>
      <c r="F345" s="358" t="s">
        <v>490</v>
      </c>
      <c r="G345" s="280" t="s">
        <v>34</v>
      </c>
      <c r="H345" s="357" t="s">
        <v>81</v>
      </c>
      <c r="I345" s="357"/>
      <c r="J345" s="357"/>
      <c r="K345" s="357" t="s">
        <v>81</v>
      </c>
      <c r="L345" s="567" t="s">
        <v>81</v>
      </c>
      <c r="M345" s="326" t="s">
        <v>79</v>
      </c>
      <c r="N345" s="328" t="s">
        <v>318</v>
      </c>
      <c r="O345" s="125"/>
      <c r="P345" s="309"/>
      <c r="Q345" s="309"/>
      <c r="R345" s="127"/>
      <c r="S345" s="85"/>
      <c r="T345" s="309"/>
      <c r="U345" s="309"/>
      <c r="V345" s="127"/>
      <c r="W345" s="85" t="s">
        <v>34</v>
      </c>
      <c r="X345" s="298" t="s">
        <v>34</v>
      </c>
      <c r="Y345" s="298" t="s">
        <v>34</v>
      </c>
      <c r="Z345" s="298"/>
      <c r="AA345" s="127"/>
      <c r="AB345" s="125"/>
      <c r="AC345" s="309"/>
      <c r="AD345" s="309"/>
      <c r="AE345" s="127"/>
      <c r="AF345" s="125"/>
      <c r="AG345" s="309"/>
      <c r="AH345" s="309"/>
      <c r="AI345" s="127"/>
      <c r="AJ345" s="125"/>
      <c r="AK345" s="309"/>
      <c r="AL345" s="309"/>
      <c r="AM345" s="127"/>
      <c r="AN345" s="125"/>
      <c r="AO345" s="309"/>
      <c r="AP345" s="309"/>
      <c r="AQ345" s="127"/>
      <c r="AR345" s="125"/>
      <c r="AS345" s="309"/>
      <c r="AT345" s="309"/>
      <c r="AU345" s="127"/>
      <c r="AV345" s="125"/>
      <c r="AW345" s="309"/>
      <c r="AX345" s="309"/>
      <c r="AY345" s="127"/>
      <c r="AZ345" s="125"/>
      <c r="BA345" s="309"/>
      <c r="BB345" s="309"/>
      <c r="BC345" s="128"/>
      <c r="BD345" s="127"/>
      <c r="BE345" s="125"/>
      <c r="BF345" s="309"/>
      <c r="BG345" s="309"/>
      <c r="BH345" s="127"/>
      <c r="BI345" s="125"/>
      <c r="BJ345" s="309"/>
      <c r="BK345" s="309"/>
      <c r="BL345" s="127"/>
      <c r="BM345" s="92">
        <f>COUNTIF(O345:AA345,"P")</f>
        <v>3</v>
      </c>
      <c r="BN345" s="93">
        <f>COUNTIF(AB345:AM345,"P")</f>
        <v>0</v>
      </c>
      <c r="BO345" s="93">
        <f>COUNTIF(AN345:AY345,"P")</f>
        <v>0</v>
      </c>
      <c r="BP345" s="93">
        <f>COUNTIF(AZ345:BL345,"P")</f>
        <v>0</v>
      </c>
      <c r="BQ345" s="93">
        <f>SUM(BM345:BP345)</f>
        <v>3</v>
      </c>
      <c r="BR345" s="325">
        <f>+SUM(BM346)/(BM345)</f>
        <v>0</v>
      </c>
      <c r="BS345" s="325" t="e">
        <f>+SUM(BN346)/(BN345)</f>
        <v>#DIV/0!</v>
      </c>
      <c r="BT345" s="325" t="e">
        <f>+SUM(BO346)/(BO345)</f>
        <v>#DIV/0!</v>
      </c>
      <c r="BU345" s="325" t="e">
        <f>+SUM(BP346)/(BP345)</f>
        <v>#DIV/0!</v>
      </c>
      <c r="BV345" s="325">
        <f>+SUM(BQ346)/(BQ345)</f>
        <v>0</v>
      </c>
      <c r="BW345" s="56"/>
    </row>
    <row r="346" spans="1:75" s="73" customFormat="1" ht="45" hidden="1" customHeight="1" outlineLevel="1" x14ac:dyDescent="0.25">
      <c r="A346" s="482"/>
      <c r="B346" s="488"/>
      <c r="C346" s="667"/>
      <c r="D346" s="229"/>
      <c r="E346" s="450"/>
      <c r="F346" s="358"/>
      <c r="G346" s="277" t="s">
        <v>35</v>
      </c>
      <c r="H346" s="331"/>
      <c r="I346" s="331"/>
      <c r="J346" s="331"/>
      <c r="K346" s="331"/>
      <c r="L346" s="567"/>
      <c r="M346" s="327"/>
      <c r="N346" s="328"/>
      <c r="O346" s="94"/>
      <c r="P346" s="95"/>
      <c r="Q346" s="95"/>
      <c r="R346" s="96"/>
      <c r="S346" s="230"/>
      <c r="T346" s="187"/>
      <c r="U346" s="95"/>
      <c r="V346" s="96"/>
      <c r="W346" s="94"/>
      <c r="X346" s="95"/>
      <c r="Y346" s="187"/>
      <c r="Z346" s="187"/>
      <c r="AA346" s="96"/>
      <c r="AB346" s="230"/>
      <c r="AC346" s="187"/>
      <c r="AD346" s="187"/>
      <c r="AE346" s="231"/>
      <c r="AF346" s="230"/>
      <c r="AG346" s="187"/>
      <c r="AH346" s="187"/>
      <c r="AI346" s="231"/>
      <c r="AJ346" s="230"/>
      <c r="AK346" s="187"/>
      <c r="AL346" s="187"/>
      <c r="AM346" s="98"/>
      <c r="AN346" s="103"/>
      <c r="AO346" s="97"/>
      <c r="AP346" s="97"/>
      <c r="AQ346" s="98"/>
      <c r="AR346" s="103"/>
      <c r="AS346" s="97"/>
      <c r="AT346" s="97"/>
      <c r="AU346" s="231"/>
      <c r="AV346" s="103"/>
      <c r="AW346" s="97"/>
      <c r="AX346" s="97"/>
      <c r="AY346" s="98"/>
      <c r="AZ346" s="103"/>
      <c r="BA346" s="97"/>
      <c r="BB346" s="97"/>
      <c r="BC346" s="104"/>
      <c r="BD346" s="98"/>
      <c r="BE346" s="103"/>
      <c r="BF346" s="97"/>
      <c r="BG346" s="97"/>
      <c r="BH346" s="98"/>
      <c r="BI346" s="103"/>
      <c r="BJ346" s="187"/>
      <c r="BK346" s="97"/>
      <c r="BL346" s="98"/>
      <c r="BM346" s="106">
        <f>COUNTIF(O346:AA346,"E")</f>
        <v>0</v>
      </c>
      <c r="BN346" s="107">
        <f>COUNTIF(AB346:AM346,"E")</f>
        <v>0</v>
      </c>
      <c r="BO346" s="107">
        <f>COUNTIF(AN346:AY346,"E")</f>
        <v>0</v>
      </c>
      <c r="BP346" s="107">
        <f>COUNTIF(AZ346:BL346,"E")</f>
        <v>0</v>
      </c>
      <c r="BQ346" s="108">
        <f>SUM(BM346:BP346)</f>
        <v>0</v>
      </c>
      <c r="BR346" s="325"/>
      <c r="BS346" s="325"/>
      <c r="BT346" s="325"/>
      <c r="BU346" s="325"/>
      <c r="BV346" s="325"/>
      <c r="BW346" s="56"/>
    </row>
    <row r="347" spans="1:75" s="73" customFormat="1" ht="25.5" hidden="1" customHeight="1" outlineLevel="1" x14ac:dyDescent="0.25">
      <c r="A347" s="482">
        <v>171</v>
      </c>
      <c r="B347" s="488"/>
      <c r="C347" s="667"/>
      <c r="D347" s="229"/>
      <c r="E347" s="449" t="s">
        <v>664</v>
      </c>
      <c r="F347" s="358"/>
      <c r="G347" s="298" t="s">
        <v>34</v>
      </c>
      <c r="H347" s="357" t="s">
        <v>81</v>
      </c>
      <c r="I347" s="357"/>
      <c r="J347" s="357"/>
      <c r="K347" s="357" t="s">
        <v>81</v>
      </c>
      <c r="L347" s="567" t="s">
        <v>81</v>
      </c>
      <c r="M347" s="326" t="s">
        <v>79</v>
      </c>
      <c r="N347" s="328" t="s">
        <v>156</v>
      </c>
      <c r="O347" s="85"/>
      <c r="P347" s="298"/>
      <c r="Q347" s="298"/>
      <c r="R347" s="87"/>
      <c r="S347" s="85" t="s">
        <v>34</v>
      </c>
      <c r="T347" s="309"/>
      <c r="U347" s="309"/>
      <c r="V347" s="127"/>
      <c r="W347" s="125"/>
      <c r="X347" s="298"/>
      <c r="Y347" s="309"/>
      <c r="Z347" s="309"/>
      <c r="AA347" s="127"/>
      <c r="AB347" s="125"/>
      <c r="AC347" s="309"/>
      <c r="AD347" s="309"/>
      <c r="AE347" s="127"/>
      <c r="AF347" s="125"/>
      <c r="AG347" s="309"/>
      <c r="AH347" s="309"/>
      <c r="AI347" s="127"/>
      <c r="AJ347" s="125"/>
      <c r="AK347" s="309"/>
      <c r="AL347" s="309"/>
      <c r="AM347" s="127"/>
      <c r="AN347" s="125"/>
      <c r="AO347" s="309"/>
      <c r="AP347" s="309"/>
      <c r="AQ347" s="127"/>
      <c r="AR347" s="125"/>
      <c r="AS347" s="309"/>
      <c r="AT347" s="232" t="s">
        <v>34</v>
      </c>
      <c r="AU347" s="87"/>
      <c r="AV347" s="125"/>
      <c r="AW347" s="309"/>
      <c r="AX347" s="309"/>
      <c r="AY347" s="127"/>
      <c r="AZ347" s="125"/>
      <c r="BA347" s="309"/>
      <c r="BB347" s="309"/>
      <c r="BC347" s="128"/>
      <c r="BD347" s="127"/>
      <c r="BE347" s="125"/>
      <c r="BF347" s="309"/>
      <c r="BG347" s="309"/>
      <c r="BH347" s="127"/>
      <c r="BI347" s="125"/>
      <c r="BJ347" s="309"/>
      <c r="BK347" s="309"/>
      <c r="BL347" s="127"/>
      <c r="BM347" s="92">
        <f>COUNTIF(O347:AA347,"P")</f>
        <v>1</v>
      </c>
      <c r="BN347" s="93">
        <f>COUNTIF(AB347:AM347,"P")</f>
        <v>0</v>
      </c>
      <c r="BO347" s="93">
        <f>COUNTIF(AN347:AY347,"P")</f>
        <v>1</v>
      </c>
      <c r="BP347" s="93">
        <f>COUNTIF(AZ347:BL347,"P")</f>
        <v>0</v>
      </c>
      <c r="BQ347" s="93">
        <f>SUM(BM347:BP347)</f>
        <v>2</v>
      </c>
      <c r="BR347" s="325">
        <f>+SUM(BM348)/(BM347)</f>
        <v>0</v>
      </c>
      <c r="BS347" s="325" t="e">
        <f>+SUM(BN348)/(BN347)</f>
        <v>#DIV/0!</v>
      </c>
      <c r="BT347" s="325">
        <f>+SUM(BO348)/(BO347)</f>
        <v>0</v>
      </c>
      <c r="BU347" s="325" t="e">
        <f>+SUM(BP348)/(BP347)</f>
        <v>#DIV/0!</v>
      </c>
      <c r="BV347" s="325">
        <f>+SUM(BQ348)/(BQ347)</f>
        <v>0</v>
      </c>
      <c r="BW347" s="56"/>
    </row>
    <row r="348" spans="1:75" s="73" customFormat="1" ht="63" hidden="1" customHeight="1" outlineLevel="1" x14ac:dyDescent="0.25">
      <c r="A348" s="482"/>
      <c r="B348" s="488"/>
      <c r="C348" s="667"/>
      <c r="D348" s="229"/>
      <c r="E348" s="450"/>
      <c r="F348" s="358"/>
      <c r="G348" s="298" t="s">
        <v>35</v>
      </c>
      <c r="H348" s="331"/>
      <c r="I348" s="331"/>
      <c r="J348" s="331"/>
      <c r="K348" s="331"/>
      <c r="L348" s="567"/>
      <c r="M348" s="327"/>
      <c r="N348" s="328"/>
      <c r="O348" s="94"/>
      <c r="P348" s="95"/>
      <c r="Q348" s="95"/>
      <c r="R348" s="96"/>
      <c r="S348" s="230"/>
      <c r="T348" s="187"/>
      <c r="U348" s="95"/>
      <c r="V348" s="96"/>
      <c r="W348" s="94"/>
      <c r="X348" s="95"/>
      <c r="Y348" s="187"/>
      <c r="Z348" s="187"/>
      <c r="AA348" s="96"/>
      <c r="AB348" s="230"/>
      <c r="AC348" s="187"/>
      <c r="AD348" s="187"/>
      <c r="AE348" s="231"/>
      <c r="AF348" s="230"/>
      <c r="AG348" s="187"/>
      <c r="AH348" s="187"/>
      <c r="AI348" s="231"/>
      <c r="AJ348" s="230"/>
      <c r="AK348" s="187"/>
      <c r="AL348" s="187"/>
      <c r="AM348" s="98"/>
      <c r="AN348" s="103"/>
      <c r="AO348" s="97"/>
      <c r="AP348" s="97"/>
      <c r="AQ348" s="98"/>
      <c r="AR348" s="103"/>
      <c r="AS348" s="97"/>
      <c r="AT348" s="97"/>
      <c r="AU348" s="231"/>
      <c r="AV348" s="103"/>
      <c r="AW348" s="97"/>
      <c r="AX348" s="97"/>
      <c r="AY348" s="98"/>
      <c r="AZ348" s="103"/>
      <c r="BA348" s="97"/>
      <c r="BB348" s="97"/>
      <c r="BC348" s="104"/>
      <c r="BD348" s="98"/>
      <c r="BE348" s="103"/>
      <c r="BF348" s="97"/>
      <c r="BG348" s="97"/>
      <c r="BH348" s="98"/>
      <c r="BI348" s="103"/>
      <c r="BJ348" s="187"/>
      <c r="BK348" s="97"/>
      <c r="BL348" s="98"/>
      <c r="BM348" s="106">
        <f>COUNTIF(O348:AA348,"E")</f>
        <v>0</v>
      </c>
      <c r="BN348" s="107">
        <f>COUNTIF(AB348:AM348,"E")</f>
        <v>0</v>
      </c>
      <c r="BO348" s="107">
        <f>COUNTIF(AN348:AY348,"E")</f>
        <v>0</v>
      </c>
      <c r="BP348" s="107">
        <f>COUNTIF(AZ348:BL348,"E")</f>
        <v>0</v>
      </c>
      <c r="BQ348" s="108">
        <f>SUM(BM348:BP348)</f>
        <v>0</v>
      </c>
      <c r="BR348" s="325"/>
      <c r="BS348" s="325"/>
      <c r="BT348" s="325"/>
      <c r="BU348" s="325"/>
      <c r="BV348" s="325"/>
      <c r="BW348" s="56"/>
    </row>
    <row r="349" spans="1:75" s="73" customFormat="1" ht="18.75" customHeight="1" collapsed="1" x14ac:dyDescent="0.25">
      <c r="A349" s="381"/>
      <c r="B349" s="488"/>
      <c r="C349" s="499" t="s">
        <v>105</v>
      </c>
      <c r="D349" s="519" t="s">
        <v>665</v>
      </c>
      <c r="E349" s="520"/>
      <c r="F349" s="682" t="s">
        <v>174</v>
      </c>
      <c r="G349" s="88" t="s">
        <v>34</v>
      </c>
      <c r="H349" s="357" t="s">
        <v>81</v>
      </c>
      <c r="I349" s="357"/>
      <c r="J349" s="357"/>
      <c r="K349" s="357" t="s">
        <v>81</v>
      </c>
      <c r="L349" s="567" t="s">
        <v>81</v>
      </c>
      <c r="M349" s="326" t="s">
        <v>336</v>
      </c>
      <c r="N349" s="328" t="s">
        <v>156</v>
      </c>
      <c r="O349" s="79">
        <f>COUNTIF(O351:O360,"P")</f>
        <v>1</v>
      </c>
      <c r="P349" s="80">
        <f t="shared" ref="P349:BL349" si="112">COUNTIF(P351:P360,"P")</f>
        <v>1</v>
      </c>
      <c r="Q349" s="80">
        <f t="shared" si="112"/>
        <v>1</v>
      </c>
      <c r="R349" s="81">
        <f t="shared" si="112"/>
        <v>2</v>
      </c>
      <c r="S349" s="79">
        <f t="shared" si="112"/>
        <v>2</v>
      </c>
      <c r="T349" s="80">
        <f t="shared" si="112"/>
        <v>1</v>
      </c>
      <c r="U349" s="80">
        <f t="shared" si="112"/>
        <v>1</v>
      </c>
      <c r="V349" s="81">
        <f t="shared" si="112"/>
        <v>2</v>
      </c>
      <c r="W349" s="79">
        <f t="shared" si="112"/>
        <v>2</v>
      </c>
      <c r="X349" s="80">
        <f t="shared" si="112"/>
        <v>1</v>
      </c>
      <c r="Y349" s="80">
        <f t="shared" si="112"/>
        <v>1</v>
      </c>
      <c r="Z349" s="80">
        <f t="shared" si="112"/>
        <v>1</v>
      </c>
      <c r="AA349" s="81"/>
      <c r="AB349" s="79">
        <f t="shared" si="112"/>
        <v>3</v>
      </c>
      <c r="AC349" s="80">
        <f t="shared" si="112"/>
        <v>1</v>
      </c>
      <c r="AD349" s="80">
        <f t="shared" si="112"/>
        <v>1</v>
      </c>
      <c r="AE349" s="81">
        <f t="shared" si="112"/>
        <v>2</v>
      </c>
      <c r="AF349" s="79">
        <f t="shared" si="112"/>
        <v>3</v>
      </c>
      <c r="AG349" s="80">
        <f t="shared" si="112"/>
        <v>1</v>
      </c>
      <c r="AH349" s="80">
        <f t="shared" si="112"/>
        <v>1</v>
      </c>
      <c r="AI349" s="81">
        <f t="shared" si="112"/>
        <v>2</v>
      </c>
      <c r="AJ349" s="79">
        <f t="shared" si="112"/>
        <v>4</v>
      </c>
      <c r="AK349" s="80">
        <f t="shared" si="112"/>
        <v>1</v>
      </c>
      <c r="AL349" s="80">
        <f t="shared" si="112"/>
        <v>1</v>
      </c>
      <c r="AM349" s="81">
        <f t="shared" si="112"/>
        <v>2</v>
      </c>
      <c r="AN349" s="79">
        <f t="shared" si="112"/>
        <v>3</v>
      </c>
      <c r="AO349" s="80">
        <f t="shared" si="112"/>
        <v>1</v>
      </c>
      <c r="AP349" s="80">
        <f t="shared" si="112"/>
        <v>1</v>
      </c>
      <c r="AQ349" s="81">
        <f t="shared" si="112"/>
        <v>2</v>
      </c>
      <c r="AR349" s="79">
        <f t="shared" si="112"/>
        <v>3</v>
      </c>
      <c r="AS349" s="80">
        <f t="shared" si="112"/>
        <v>1</v>
      </c>
      <c r="AT349" s="80">
        <f t="shared" si="112"/>
        <v>1</v>
      </c>
      <c r="AU349" s="81">
        <f t="shared" si="112"/>
        <v>2</v>
      </c>
      <c r="AV349" s="79">
        <f t="shared" si="112"/>
        <v>3</v>
      </c>
      <c r="AW349" s="80">
        <f t="shared" si="112"/>
        <v>1</v>
      </c>
      <c r="AX349" s="80">
        <f t="shared" si="112"/>
        <v>1</v>
      </c>
      <c r="AY349" s="81">
        <f t="shared" si="112"/>
        <v>2</v>
      </c>
      <c r="AZ349" s="79">
        <f t="shared" si="112"/>
        <v>3</v>
      </c>
      <c r="BA349" s="80">
        <f t="shared" si="112"/>
        <v>1</v>
      </c>
      <c r="BB349" s="80">
        <f t="shared" si="112"/>
        <v>1</v>
      </c>
      <c r="BC349" s="80">
        <f t="shared" si="112"/>
        <v>1</v>
      </c>
      <c r="BD349" s="81">
        <f t="shared" si="112"/>
        <v>2</v>
      </c>
      <c r="BE349" s="79">
        <f t="shared" si="112"/>
        <v>3</v>
      </c>
      <c r="BF349" s="80">
        <f t="shared" si="112"/>
        <v>1</v>
      </c>
      <c r="BG349" s="80">
        <f t="shared" si="112"/>
        <v>1</v>
      </c>
      <c r="BH349" s="81">
        <f t="shared" si="112"/>
        <v>3</v>
      </c>
      <c r="BI349" s="79">
        <f t="shared" si="112"/>
        <v>2</v>
      </c>
      <c r="BJ349" s="80">
        <f t="shared" si="112"/>
        <v>1</v>
      </c>
      <c r="BK349" s="80">
        <f t="shared" si="112"/>
        <v>1</v>
      </c>
      <c r="BL349" s="81">
        <f t="shared" si="112"/>
        <v>2</v>
      </c>
      <c r="BM349" s="346">
        <f>+SUM(BM352+BM354+BM356+BM358+BM360)/SUM(BM351+BM353+BM355+BM357+BM359)</f>
        <v>0</v>
      </c>
      <c r="BN349" s="346">
        <f>+SUM(BN352+BN354+BN356+BN358+BN360)/SUM(BN351+BN353+BN355+BN357+BN359)</f>
        <v>0</v>
      </c>
      <c r="BO349" s="346">
        <f>+SUM(BO352+BO354+BO356+BO358+BO360)/SUM(BO351+BO353+BO355+BO357+BO359)</f>
        <v>0</v>
      </c>
      <c r="BP349" s="346">
        <f>+SUM(BP352+BP354+BP356+BP358+BP360)/SUM(BP351+BP353+BP355+BP357+BP359)</f>
        <v>0</v>
      </c>
      <c r="BQ349" s="346">
        <f>+SUM(BQ352+BQ354+BQ356+BQ358+BQ360)/SUM(BQ351+BQ353+BQ355+BQ357+BQ359)</f>
        <v>0</v>
      </c>
      <c r="BR349" s="346"/>
      <c r="BS349" s="346"/>
      <c r="BT349" s="346"/>
      <c r="BU349" s="346"/>
      <c r="BV349" s="346"/>
      <c r="BW349" s="56"/>
    </row>
    <row r="350" spans="1:75" s="73" customFormat="1" ht="18.75" customHeight="1" x14ac:dyDescent="0.25">
      <c r="A350" s="381"/>
      <c r="B350" s="488"/>
      <c r="C350" s="499" t="s">
        <v>105</v>
      </c>
      <c r="D350" s="523" t="s">
        <v>48</v>
      </c>
      <c r="E350" s="522"/>
      <c r="F350" s="682"/>
      <c r="G350" s="88" t="s">
        <v>35</v>
      </c>
      <c r="H350" s="331"/>
      <c r="I350" s="331"/>
      <c r="J350" s="331"/>
      <c r="K350" s="331"/>
      <c r="L350" s="567"/>
      <c r="M350" s="327"/>
      <c r="N350" s="328"/>
      <c r="O350" s="82">
        <f>COUNTIF(O351:O360,"E")</f>
        <v>0</v>
      </c>
      <c r="P350" s="83">
        <f t="shared" ref="P350:BL350" si="113">COUNTIF(P351:P360,"E")</f>
        <v>0</v>
      </c>
      <c r="Q350" s="83">
        <f t="shared" si="113"/>
        <v>0</v>
      </c>
      <c r="R350" s="84">
        <f t="shared" si="113"/>
        <v>0</v>
      </c>
      <c r="S350" s="82">
        <f t="shared" si="113"/>
        <v>0</v>
      </c>
      <c r="T350" s="83">
        <f t="shared" si="113"/>
        <v>0</v>
      </c>
      <c r="U350" s="83">
        <f t="shared" si="113"/>
        <v>0</v>
      </c>
      <c r="V350" s="84">
        <f t="shared" si="113"/>
        <v>0</v>
      </c>
      <c r="W350" s="82">
        <f t="shared" si="113"/>
        <v>0</v>
      </c>
      <c r="X350" s="83">
        <f t="shared" si="113"/>
        <v>0</v>
      </c>
      <c r="Y350" s="83">
        <f t="shared" si="113"/>
        <v>0</v>
      </c>
      <c r="Z350" s="83">
        <f t="shared" si="113"/>
        <v>0</v>
      </c>
      <c r="AA350" s="84"/>
      <c r="AB350" s="82">
        <f t="shared" si="113"/>
        <v>0</v>
      </c>
      <c r="AC350" s="83">
        <f t="shared" si="113"/>
        <v>0</v>
      </c>
      <c r="AD350" s="83">
        <f t="shared" si="113"/>
        <v>0</v>
      </c>
      <c r="AE350" s="84">
        <f t="shared" si="113"/>
        <v>0</v>
      </c>
      <c r="AF350" s="82">
        <f t="shared" si="113"/>
        <v>0</v>
      </c>
      <c r="AG350" s="83">
        <f t="shared" si="113"/>
        <v>0</v>
      </c>
      <c r="AH350" s="83">
        <f t="shared" si="113"/>
        <v>0</v>
      </c>
      <c r="AI350" s="84">
        <f t="shared" si="113"/>
        <v>0</v>
      </c>
      <c r="AJ350" s="82">
        <f t="shared" si="113"/>
        <v>0</v>
      </c>
      <c r="AK350" s="83">
        <f t="shared" si="113"/>
        <v>0</v>
      </c>
      <c r="AL350" s="83">
        <f t="shared" si="113"/>
        <v>0</v>
      </c>
      <c r="AM350" s="84">
        <f t="shared" si="113"/>
        <v>0</v>
      </c>
      <c r="AN350" s="82">
        <f t="shared" si="113"/>
        <v>0</v>
      </c>
      <c r="AO350" s="83">
        <f t="shared" si="113"/>
        <v>0</v>
      </c>
      <c r="AP350" s="83">
        <f t="shared" si="113"/>
        <v>0</v>
      </c>
      <c r="AQ350" s="84">
        <f t="shared" si="113"/>
        <v>0</v>
      </c>
      <c r="AR350" s="82">
        <f t="shared" si="113"/>
        <v>0</v>
      </c>
      <c r="AS350" s="83">
        <f t="shared" si="113"/>
        <v>0</v>
      </c>
      <c r="AT350" s="83">
        <f t="shared" si="113"/>
        <v>0</v>
      </c>
      <c r="AU350" s="84">
        <f t="shared" si="113"/>
        <v>0</v>
      </c>
      <c r="AV350" s="82">
        <f t="shared" si="113"/>
        <v>0</v>
      </c>
      <c r="AW350" s="83">
        <f t="shared" si="113"/>
        <v>0</v>
      </c>
      <c r="AX350" s="83">
        <f t="shared" si="113"/>
        <v>0</v>
      </c>
      <c r="AY350" s="84">
        <f t="shared" si="113"/>
        <v>0</v>
      </c>
      <c r="AZ350" s="82">
        <f t="shared" si="113"/>
        <v>0</v>
      </c>
      <c r="BA350" s="83">
        <f t="shared" si="113"/>
        <v>0</v>
      </c>
      <c r="BB350" s="83">
        <f t="shared" si="113"/>
        <v>0</v>
      </c>
      <c r="BC350" s="83">
        <f t="shared" si="113"/>
        <v>0</v>
      </c>
      <c r="BD350" s="84">
        <f t="shared" si="113"/>
        <v>0</v>
      </c>
      <c r="BE350" s="82">
        <f t="shared" si="113"/>
        <v>0</v>
      </c>
      <c r="BF350" s="83">
        <f t="shared" si="113"/>
        <v>0</v>
      </c>
      <c r="BG350" s="83">
        <f t="shared" si="113"/>
        <v>0</v>
      </c>
      <c r="BH350" s="84">
        <f t="shared" si="113"/>
        <v>0</v>
      </c>
      <c r="BI350" s="82">
        <f t="shared" si="113"/>
        <v>0</v>
      </c>
      <c r="BJ350" s="83">
        <f t="shared" si="113"/>
        <v>0</v>
      </c>
      <c r="BK350" s="83">
        <f t="shared" si="113"/>
        <v>0</v>
      </c>
      <c r="BL350" s="84">
        <f t="shared" si="113"/>
        <v>0</v>
      </c>
      <c r="BM350" s="347"/>
      <c r="BN350" s="347"/>
      <c r="BO350" s="347"/>
      <c r="BP350" s="347"/>
      <c r="BQ350" s="347"/>
      <c r="BR350" s="347"/>
      <c r="BS350" s="347"/>
      <c r="BT350" s="347"/>
      <c r="BU350" s="347"/>
      <c r="BV350" s="347"/>
      <c r="BW350" s="56"/>
    </row>
    <row r="351" spans="1:75" s="73" customFormat="1" ht="15.75" hidden="1" customHeight="1" outlineLevel="2" x14ac:dyDescent="0.25">
      <c r="A351" s="381">
        <v>175</v>
      </c>
      <c r="B351" s="488"/>
      <c r="C351" s="500" t="s">
        <v>105</v>
      </c>
      <c r="D351" s="413" t="s">
        <v>140</v>
      </c>
      <c r="E351" s="413" t="s">
        <v>238</v>
      </c>
      <c r="F351" s="652" t="s">
        <v>315</v>
      </c>
      <c r="G351" s="88" t="s">
        <v>34</v>
      </c>
      <c r="H351" s="357" t="s">
        <v>81</v>
      </c>
      <c r="I351" s="357"/>
      <c r="J351" s="357"/>
      <c r="K351" s="357"/>
      <c r="L351" s="357" t="s">
        <v>78</v>
      </c>
      <c r="M351" s="326" t="s">
        <v>336</v>
      </c>
      <c r="N351" s="328" t="s">
        <v>156</v>
      </c>
      <c r="O351" s="85" t="s">
        <v>34</v>
      </c>
      <c r="P351" s="298" t="s">
        <v>34</v>
      </c>
      <c r="Q351" s="298" t="s">
        <v>34</v>
      </c>
      <c r="R351" s="87" t="s">
        <v>34</v>
      </c>
      <c r="S351" s="85" t="s">
        <v>34</v>
      </c>
      <c r="T351" s="298" t="s">
        <v>34</v>
      </c>
      <c r="U351" s="298" t="s">
        <v>34</v>
      </c>
      <c r="V351" s="87" t="s">
        <v>34</v>
      </c>
      <c r="W351" s="85" t="s">
        <v>34</v>
      </c>
      <c r="X351" s="298" t="s">
        <v>34</v>
      </c>
      <c r="Y351" s="298" t="s">
        <v>34</v>
      </c>
      <c r="Z351" s="298" t="s">
        <v>34</v>
      </c>
      <c r="AA351" s="87"/>
      <c r="AB351" s="85" t="s">
        <v>34</v>
      </c>
      <c r="AC351" s="298" t="s">
        <v>34</v>
      </c>
      <c r="AD351" s="298" t="s">
        <v>34</v>
      </c>
      <c r="AE351" s="87" t="s">
        <v>34</v>
      </c>
      <c r="AF351" s="85" t="s">
        <v>34</v>
      </c>
      <c r="AG351" s="298" t="s">
        <v>34</v>
      </c>
      <c r="AH351" s="298" t="s">
        <v>34</v>
      </c>
      <c r="AI351" s="87" t="s">
        <v>34</v>
      </c>
      <c r="AJ351" s="85" t="s">
        <v>34</v>
      </c>
      <c r="AK351" s="298" t="s">
        <v>34</v>
      </c>
      <c r="AL351" s="298" t="s">
        <v>34</v>
      </c>
      <c r="AM351" s="87" t="s">
        <v>34</v>
      </c>
      <c r="AN351" s="85" t="s">
        <v>34</v>
      </c>
      <c r="AO351" s="298" t="s">
        <v>34</v>
      </c>
      <c r="AP351" s="298" t="s">
        <v>34</v>
      </c>
      <c r="AQ351" s="87" t="s">
        <v>34</v>
      </c>
      <c r="AR351" s="85" t="s">
        <v>34</v>
      </c>
      <c r="AS351" s="298" t="s">
        <v>34</v>
      </c>
      <c r="AT351" s="298" t="s">
        <v>34</v>
      </c>
      <c r="AU351" s="87" t="s">
        <v>34</v>
      </c>
      <c r="AV351" s="85" t="s">
        <v>34</v>
      </c>
      <c r="AW351" s="298" t="s">
        <v>34</v>
      </c>
      <c r="AX351" s="298" t="s">
        <v>34</v>
      </c>
      <c r="AY351" s="87" t="s">
        <v>34</v>
      </c>
      <c r="AZ351" s="85" t="s">
        <v>34</v>
      </c>
      <c r="BA351" s="298" t="s">
        <v>34</v>
      </c>
      <c r="BB351" s="298" t="s">
        <v>34</v>
      </c>
      <c r="BC351" s="298" t="s">
        <v>34</v>
      </c>
      <c r="BD351" s="87" t="s">
        <v>34</v>
      </c>
      <c r="BE351" s="85" t="s">
        <v>34</v>
      </c>
      <c r="BF351" s="298" t="s">
        <v>34</v>
      </c>
      <c r="BG351" s="298" t="s">
        <v>34</v>
      </c>
      <c r="BH351" s="87" t="s">
        <v>34</v>
      </c>
      <c r="BI351" s="85" t="s">
        <v>34</v>
      </c>
      <c r="BJ351" s="298" t="s">
        <v>34</v>
      </c>
      <c r="BK351" s="298" t="s">
        <v>34</v>
      </c>
      <c r="BL351" s="87" t="s">
        <v>34</v>
      </c>
      <c r="BM351" s="92">
        <f>COUNTIF(O351:AA351,"P")</f>
        <v>12</v>
      </c>
      <c r="BN351" s="93">
        <f>COUNTIF(AB351:AM351,"P")</f>
        <v>12</v>
      </c>
      <c r="BO351" s="93">
        <f>COUNTIF(AN351:AY351,"P")</f>
        <v>12</v>
      </c>
      <c r="BP351" s="93">
        <f>COUNTIF(AZ351:BL351,"P")</f>
        <v>13</v>
      </c>
      <c r="BQ351" s="93">
        <f t="shared" ref="BQ351:BQ360" si="114">SUM(BM351:BP351)</f>
        <v>49</v>
      </c>
      <c r="BR351" s="325">
        <f>+SUM(BM352)/(BM351)</f>
        <v>0</v>
      </c>
      <c r="BS351" s="325">
        <f>+SUM(BN352)/(BN351)</f>
        <v>0</v>
      </c>
      <c r="BT351" s="325">
        <f>+SUM(BO352)/(BO351)</f>
        <v>0</v>
      </c>
      <c r="BU351" s="325">
        <f>+SUM(BP352)/(BP351)</f>
        <v>0</v>
      </c>
      <c r="BV351" s="325">
        <f>+SUM(BQ352)/(BQ351)</f>
        <v>0</v>
      </c>
      <c r="BW351" s="56"/>
    </row>
    <row r="352" spans="1:75" s="73" customFormat="1" ht="15.75" hidden="1" customHeight="1" outlineLevel="2" x14ac:dyDescent="0.25">
      <c r="A352" s="381"/>
      <c r="B352" s="488"/>
      <c r="C352" s="501"/>
      <c r="D352" s="413"/>
      <c r="E352" s="413"/>
      <c r="F352" s="652"/>
      <c r="G352" s="88" t="s">
        <v>35</v>
      </c>
      <c r="H352" s="357"/>
      <c r="I352" s="357"/>
      <c r="J352" s="357"/>
      <c r="K352" s="357"/>
      <c r="L352" s="357"/>
      <c r="M352" s="327"/>
      <c r="N352" s="328"/>
      <c r="O352" s="94"/>
      <c r="P352" s="95"/>
      <c r="Q352" s="95"/>
      <c r="R352" s="96"/>
      <c r="S352" s="94"/>
      <c r="T352" s="95"/>
      <c r="U352" s="95"/>
      <c r="V352" s="96"/>
      <c r="W352" s="94"/>
      <c r="X352" s="95"/>
      <c r="Y352" s="95"/>
      <c r="Z352" s="95"/>
      <c r="AA352" s="96"/>
      <c r="AB352" s="94"/>
      <c r="AC352" s="95"/>
      <c r="AD352" s="95"/>
      <c r="AE352" s="96"/>
      <c r="AF352" s="94"/>
      <c r="AG352" s="95"/>
      <c r="AH352" s="95"/>
      <c r="AI352" s="96"/>
      <c r="AJ352" s="94"/>
      <c r="AK352" s="95"/>
      <c r="AL352" s="95"/>
      <c r="AM352" s="96"/>
      <c r="AN352" s="94"/>
      <c r="AO352" s="95"/>
      <c r="AP352" s="95"/>
      <c r="AQ352" s="96"/>
      <c r="AR352" s="94"/>
      <c r="AS352" s="95"/>
      <c r="AT352" s="95"/>
      <c r="AU352" s="96"/>
      <c r="AV352" s="94"/>
      <c r="AW352" s="95"/>
      <c r="AX352" s="95"/>
      <c r="AY352" s="96"/>
      <c r="AZ352" s="94"/>
      <c r="BA352" s="95"/>
      <c r="BB352" s="95"/>
      <c r="BC352" s="119"/>
      <c r="BD352" s="96"/>
      <c r="BE352" s="94"/>
      <c r="BF352" s="95"/>
      <c r="BG352" s="95"/>
      <c r="BH352" s="96"/>
      <c r="BI352" s="94"/>
      <c r="BJ352" s="95"/>
      <c r="BK352" s="95"/>
      <c r="BL352" s="96"/>
      <c r="BM352" s="106">
        <f>COUNTIF(O352:AA352,"E")</f>
        <v>0</v>
      </c>
      <c r="BN352" s="107">
        <f>COUNTIF(AB352:AM352,"E")</f>
        <v>0</v>
      </c>
      <c r="BO352" s="107">
        <f>COUNTIF(AN352:AY352,"E")</f>
        <v>0</v>
      </c>
      <c r="BP352" s="107">
        <f>COUNTIF(AZ352:BL352,"E")</f>
        <v>0</v>
      </c>
      <c r="BQ352" s="108">
        <f t="shared" si="114"/>
        <v>0</v>
      </c>
      <c r="BR352" s="325"/>
      <c r="BS352" s="325"/>
      <c r="BT352" s="325"/>
      <c r="BU352" s="325"/>
      <c r="BV352" s="325"/>
      <c r="BW352" s="56"/>
    </row>
    <row r="353" spans="1:75" s="73" customFormat="1" ht="15.75" hidden="1" customHeight="1" outlineLevel="2" x14ac:dyDescent="0.25">
      <c r="A353" s="381">
        <v>177</v>
      </c>
      <c r="B353" s="488"/>
      <c r="C353" s="501"/>
      <c r="D353" s="413"/>
      <c r="E353" s="413" t="s">
        <v>316</v>
      </c>
      <c r="F353" s="652" t="s">
        <v>141</v>
      </c>
      <c r="G353" s="88" t="s">
        <v>34</v>
      </c>
      <c r="H353" s="357" t="s">
        <v>81</v>
      </c>
      <c r="I353" s="357"/>
      <c r="J353" s="357"/>
      <c r="K353" s="357" t="s">
        <v>78</v>
      </c>
      <c r="L353" s="357" t="s">
        <v>78</v>
      </c>
      <c r="M353" s="326" t="s">
        <v>148</v>
      </c>
      <c r="N353" s="328" t="s">
        <v>156</v>
      </c>
      <c r="O353" s="85"/>
      <c r="P353" s="298"/>
      <c r="Q353" s="298"/>
      <c r="R353" s="87" t="s">
        <v>34</v>
      </c>
      <c r="S353" s="85"/>
      <c r="T353" s="298"/>
      <c r="U353" s="298"/>
      <c r="V353" s="87" t="s">
        <v>234</v>
      </c>
      <c r="W353" s="85"/>
      <c r="X353" s="298"/>
      <c r="Y353" s="298"/>
      <c r="Z353" s="298"/>
      <c r="AA353" s="87"/>
      <c r="AB353" s="85"/>
      <c r="AC353" s="298"/>
      <c r="AD353" s="298"/>
      <c r="AE353" s="87" t="s">
        <v>34</v>
      </c>
      <c r="AF353" s="85"/>
      <c r="AG353" s="298"/>
      <c r="AH353" s="298"/>
      <c r="AI353" s="87" t="s">
        <v>34</v>
      </c>
      <c r="AJ353" s="85"/>
      <c r="AK353" s="298"/>
      <c r="AL353" s="298"/>
      <c r="AM353" s="87" t="s">
        <v>34</v>
      </c>
      <c r="AN353" s="85"/>
      <c r="AO353" s="298"/>
      <c r="AP353" s="298"/>
      <c r="AQ353" s="87" t="s">
        <v>34</v>
      </c>
      <c r="AR353" s="85"/>
      <c r="AS353" s="298"/>
      <c r="AT353" s="298"/>
      <c r="AU353" s="87" t="s">
        <v>34</v>
      </c>
      <c r="AV353" s="85"/>
      <c r="AW353" s="298"/>
      <c r="AX353" s="298"/>
      <c r="AY353" s="87" t="s">
        <v>34</v>
      </c>
      <c r="AZ353" s="85"/>
      <c r="BA353" s="298"/>
      <c r="BB353" s="298"/>
      <c r="BC353" s="91"/>
      <c r="BD353" s="87" t="s">
        <v>34</v>
      </c>
      <c r="BE353" s="85"/>
      <c r="BF353" s="298"/>
      <c r="BG353" s="298"/>
      <c r="BH353" s="87" t="s">
        <v>34</v>
      </c>
      <c r="BI353" s="85"/>
      <c r="BJ353" s="298"/>
      <c r="BK353" s="298"/>
      <c r="BL353" s="87" t="s">
        <v>34</v>
      </c>
      <c r="BM353" s="92">
        <f>COUNTIF(O353:AA353,"P")</f>
        <v>2</v>
      </c>
      <c r="BN353" s="93">
        <f>COUNTIF(AB353:AM353,"P")</f>
        <v>3</v>
      </c>
      <c r="BO353" s="93">
        <f>COUNTIF(AN353:AY353,"P")</f>
        <v>3</v>
      </c>
      <c r="BP353" s="93">
        <f>COUNTIF(AZ353:BL353,"P")</f>
        <v>3</v>
      </c>
      <c r="BQ353" s="93">
        <f t="shared" si="114"/>
        <v>11</v>
      </c>
      <c r="BR353" s="325">
        <f>+SUM(BM354)/(BM353)</f>
        <v>0</v>
      </c>
      <c r="BS353" s="325">
        <f>+SUM(BN354)/(BN353)</f>
        <v>0</v>
      </c>
      <c r="BT353" s="325">
        <f>+SUM(BO354)/(BO353)</f>
        <v>0</v>
      </c>
      <c r="BU353" s="325">
        <f>+SUM(BP354)/(BP353)</f>
        <v>0</v>
      </c>
      <c r="BV353" s="325">
        <f>+SUM(BQ354)/(BQ353)</f>
        <v>0</v>
      </c>
      <c r="BW353" s="56"/>
    </row>
    <row r="354" spans="1:75" s="73" customFormat="1" ht="15.75" hidden="1" customHeight="1" outlineLevel="2" x14ac:dyDescent="0.25">
      <c r="A354" s="381"/>
      <c r="B354" s="488"/>
      <c r="C354" s="501"/>
      <c r="D354" s="413"/>
      <c r="E354" s="413"/>
      <c r="F354" s="652"/>
      <c r="G354" s="88" t="s">
        <v>35</v>
      </c>
      <c r="H354" s="357"/>
      <c r="I354" s="357"/>
      <c r="J354" s="357"/>
      <c r="K354" s="357"/>
      <c r="L354" s="357"/>
      <c r="M354" s="327"/>
      <c r="N354" s="328"/>
      <c r="O354" s="94"/>
      <c r="P354" s="95"/>
      <c r="Q354" s="95"/>
      <c r="R354" s="96"/>
      <c r="S354" s="94"/>
      <c r="T354" s="95"/>
      <c r="U354" s="95"/>
      <c r="V354" s="96"/>
      <c r="W354" s="94"/>
      <c r="X354" s="95"/>
      <c r="Y354" s="95"/>
      <c r="Z354" s="95"/>
      <c r="AA354" s="96"/>
      <c r="AB354" s="94"/>
      <c r="AC354" s="95"/>
      <c r="AD354" s="95"/>
      <c r="AE354" s="96"/>
      <c r="AF354" s="94"/>
      <c r="AG354" s="95"/>
      <c r="AH354" s="95"/>
      <c r="AI354" s="96"/>
      <c r="AJ354" s="94"/>
      <c r="AK354" s="95"/>
      <c r="AL354" s="95"/>
      <c r="AM354" s="96"/>
      <c r="AN354" s="94"/>
      <c r="AO354" s="95"/>
      <c r="AP354" s="95"/>
      <c r="AQ354" s="96"/>
      <c r="AR354" s="94"/>
      <c r="AS354" s="95"/>
      <c r="AT354" s="95"/>
      <c r="AU354" s="96"/>
      <c r="AV354" s="94"/>
      <c r="AW354" s="95"/>
      <c r="AX354" s="95"/>
      <c r="AY354" s="96"/>
      <c r="AZ354" s="94"/>
      <c r="BA354" s="95"/>
      <c r="BB354" s="95"/>
      <c r="BC354" s="119"/>
      <c r="BD354" s="96"/>
      <c r="BE354" s="94"/>
      <c r="BF354" s="95"/>
      <c r="BG354" s="95"/>
      <c r="BH354" s="96"/>
      <c r="BI354" s="94"/>
      <c r="BJ354" s="95"/>
      <c r="BK354" s="95"/>
      <c r="BL354" s="96"/>
      <c r="BM354" s="106">
        <f>COUNTIF(O354:AA354,"E")</f>
        <v>0</v>
      </c>
      <c r="BN354" s="107">
        <f>COUNTIF(AB354:AM354,"E")</f>
        <v>0</v>
      </c>
      <c r="BO354" s="107">
        <f>COUNTIF(AN354:AY354,"E")</f>
        <v>0</v>
      </c>
      <c r="BP354" s="107">
        <f>COUNTIF(AZ354:BL354,"E")</f>
        <v>0</v>
      </c>
      <c r="BQ354" s="108">
        <f t="shared" si="114"/>
        <v>0</v>
      </c>
      <c r="BR354" s="325"/>
      <c r="BS354" s="325"/>
      <c r="BT354" s="325"/>
      <c r="BU354" s="325"/>
      <c r="BV354" s="325"/>
      <c r="BW354" s="56"/>
    </row>
    <row r="355" spans="1:75" s="73" customFormat="1" ht="15.75" hidden="1" customHeight="1" outlineLevel="2" x14ac:dyDescent="0.25">
      <c r="A355" s="381">
        <v>178</v>
      </c>
      <c r="B355" s="488"/>
      <c r="C355" s="501"/>
      <c r="D355" s="413"/>
      <c r="E355" s="653" t="s">
        <v>142</v>
      </c>
      <c r="F355" s="652" t="s">
        <v>317</v>
      </c>
      <c r="G355" s="88" t="s">
        <v>34</v>
      </c>
      <c r="H355" s="357" t="s">
        <v>81</v>
      </c>
      <c r="I355" s="357"/>
      <c r="J355" s="357"/>
      <c r="K355" s="357"/>
      <c r="L355" s="357" t="s">
        <v>78</v>
      </c>
      <c r="M355" s="326" t="s">
        <v>336</v>
      </c>
      <c r="N355" s="328" t="s">
        <v>156</v>
      </c>
      <c r="O355" s="85"/>
      <c r="P355" s="298"/>
      <c r="Q355" s="298"/>
      <c r="R355" s="87"/>
      <c r="S355" s="85"/>
      <c r="T355" s="298"/>
      <c r="U355" s="298"/>
      <c r="V355" s="87"/>
      <c r="W355" s="85"/>
      <c r="X355" s="298"/>
      <c r="Y355" s="298"/>
      <c r="Z355" s="298"/>
      <c r="AA355" s="87"/>
      <c r="AB355" s="85" t="s">
        <v>34</v>
      </c>
      <c r="AC355" s="298"/>
      <c r="AD355" s="298"/>
      <c r="AE355" s="87"/>
      <c r="AF355" s="85" t="s">
        <v>34</v>
      </c>
      <c r="AG355" s="298"/>
      <c r="AH355" s="298"/>
      <c r="AI355" s="87"/>
      <c r="AJ355" s="85" t="s">
        <v>34</v>
      </c>
      <c r="AK355" s="298"/>
      <c r="AL355" s="298"/>
      <c r="AM355" s="87"/>
      <c r="AN355" s="85" t="s">
        <v>34</v>
      </c>
      <c r="AO355" s="298"/>
      <c r="AP355" s="298"/>
      <c r="AQ355" s="87"/>
      <c r="AR355" s="85" t="s">
        <v>34</v>
      </c>
      <c r="AS355" s="298"/>
      <c r="AT355" s="298"/>
      <c r="AU355" s="87"/>
      <c r="AV355" s="85" t="s">
        <v>34</v>
      </c>
      <c r="AW355" s="298"/>
      <c r="AX355" s="298"/>
      <c r="AY355" s="87"/>
      <c r="AZ355" s="85" t="s">
        <v>34</v>
      </c>
      <c r="BA355" s="298"/>
      <c r="BB355" s="298"/>
      <c r="BC355" s="91"/>
      <c r="BD355" s="87"/>
      <c r="BE355" s="85" t="s">
        <v>34</v>
      </c>
      <c r="BF355" s="298"/>
      <c r="BG355" s="298"/>
      <c r="BH355" s="87"/>
      <c r="BI355" s="85"/>
      <c r="BJ355" s="298"/>
      <c r="BK355" s="298"/>
      <c r="BL355" s="87"/>
      <c r="BM355" s="92">
        <f>COUNTIF(O355:AC355,"P")</f>
        <v>1</v>
      </c>
      <c r="BN355" s="93">
        <f>COUNTIF(AD355:AO355,"P")</f>
        <v>3</v>
      </c>
      <c r="BO355" s="93">
        <f>COUNTIF(AP355:BA355,"P")</f>
        <v>3</v>
      </c>
      <c r="BP355" s="93">
        <f>COUNTIF(BB355:BL355,"P")</f>
        <v>1</v>
      </c>
      <c r="BQ355" s="93">
        <f>SUM(BM355:BP355)</f>
        <v>8</v>
      </c>
      <c r="BR355" s="325">
        <f>+SUM(BM356)/(BM355)</f>
        <v>0</v>
      </c>
      <c r="BS355" s="325">
        <f>+SUM(BN356)/(BN355)</f>
        <v>0</v>
      </c>
      <c r="BT355" s="325">
        <f>+SUM(BO356)/(BO355)</f>
        <v>0</v>
      </c>
      <c r="BU355" s="325">
        <f>+SUM(BP356)/(BP355)</f>
        <v>0</v>
      </c>
      <c r="BV355" s="325">
        <f>+SUM(BQ356)/(BQ355)</f>
        <v>0</v>
      </c>
      <c r="BW355" s="56"/>
    </row>
    <row r="356" spans="1:75" s="73" customFormat="1" ht="15.75" hidden="1" customHeight="1" outlineLevel="2" x14ac:dyDescent="0.25">
      <c r="A356" s="381"/>
      <c r="B356" s="488"/>
      <c r="C356" s="501"/>
      <c r="D356" s="413"/>
      <c r="E356" s="653"/>
      <c r="F356" s="652"/>
      <c r="G356" s="88" t="s">
        <v>35</v>
      </c>
      <c r="H356" s="357"/>
      <c r="I356" s="357"/>
      <c r="J356" s="357"/>
      <c r="K356" s="357"/>
      <c r="L356" s="357"/>
      <c r="M356" s="327"/>
      <c r="N356" s="328"/>
      <c r="O356" s="94"/>
      <c r="P356" s="95"/>
      <c r="Q356" s="95"/>
      <c r="R356" s="96"/>
      <c r="S356" s="94"/>
      <c r="T356" s="95"/>
      <c r="U356" s="95"/>
      <c r="V356" s="96"/>
      <c r="W356" s="94"/>
      <c r="X356" s="95"/>
      <c r="Y356" s="95"/>
      <c r="Z356" s="95"/>
      <c r="AA356" s="96"/>
      <c r="AB356" s="94"/>
      <c r="AC356" s="95"/>
      <c r="AD356" s="95"/>
      <c r="AE356" s="96"/>
      <c r="AF356" s="94"/>
      <c r="AG356" s="95"/>
      <c r="AH356" s="95"/>
      <c r="AI356" s="96"/>
      <c r="AJ356" s="94"/>
      <c r="AK356" s="95"/>
      <c r="AL356" s="95"/>
      <c r="AM356" s="96"/>
      <c r="AN356" s="94"/>
      <c r="AO356" s="95"/>
      <c r="AP356" s="95"/>
      <c r="AQ356" s="96"/>
      <c r="AR356" s="94"/>
      <c r="AS356" s="95"/>
      <c r="AT356" s="95"/>
      <c r="AU356" s="96"/>
      <c r="AV356" s="94"/>
      <c r="AW356" s="95"/>
      <c r="AX356" s="95"/>
      <c r="AY356" s="96"/>
      <c r="AZ356" s="94"/>
      <c r="BA356" s="95"/>
      <c r="BB356" s="95"/>
      <c r="BC356" s="119"/>
      <c r="BD356" s="96"/>
      <c r="BE356" s="94"/>
      <c r="BF356" s="95"/>
      <c r="BG356" s="95"/>
      <c r="BH356" s="96"/>
      <c r="BI356" s="94"/>
      <c r="BJ356" s="95"/>
      <c r="BK356" s="95"/>
      <c r="BL356" s="96"/>
      <c r="BM356" s="106">
        <f>COUNTIF(O356:AA356,"E")</f>
        <v>0</v>
      </c>
      <c r="BN356" s="107">
        <f>COUNTIF(AB356:AM356,"E")</f>
        <v>0</v>
      </c>
      <c r="BO356" s="107">
        <f>COUNTIF(AN356:AY356,"E")</f>
        <v>0</v>
      </c>
      <c r="BP356" s="107">
        <f>COUNTIF(AZ356:BL356,"E")</f>
        <v>0</v>
      </c>
      <c r="BQ356" s="108">
        <f t="shared" si="114"/>
        <v>0</v>
      </c>
      <c r="BR356" s="325"/>
      <c r="BS356" s="325"/>
      <c r="BT356" s="325"/>
      <c r="BU356" s="325"/>
      <c r="BV356" s="325"/>
      <c r="BW356" s="56"/>
    </row>
    <row r="357" spans="1:75" s="73" customFormat="1" ht="15.75" hidden="1" customHeight="1" outlineLevel="2" x14ac:dyDescent="0.25">
      <c r="A357" s="381">
        <v>179</v>
      </c>
      <c r="B357" s="488"/>
      <c r="C357" s="501"/>
      <c r="D357" s="413"/>
      <c r="E357" s="413" t="s">
        <v>143</v>
      </c>
      <c r="F357" s="652" t="s">
        <v>144</v>
      </c>
      <c r="G357" s="88" t="s">
        <v>34</v>
      </c>
      <c r="H357" s="357" t="s">
        <v>81</v>
      </c>
      <c r="I357" s="357"/>
      <c r="J357" s="357"/>
      <c r="K357" s="357"/>
      <c r="L357" s="357" t="s">
        <v>78</v>
      </c>
      <c r="M357" s="326" t="s">
        <v>148</v>
      </c>
      <c r="N357" s="328" t="s">
        <v>156</v>
      </c>
      <c r="O357" s="85"/>
      <c r="P357" s="298"/>
      <c r="Q357" s="298"/>
      <c r="R357" s="87"/>
      <c r="S357" s="85" t="s">
        <v>34</v>
      </c>
      <c r="T357" s="298"/>
      <c r="U357" s="298"/>
      <c r="V357" s="87"/>
      <c r="W357" s="85" t="s">
        <v>34</v>
      </c>
      <c r="X357" s="298"/>
      <c r="Y357" s="298"/>
      <c r="Z357" s="298"/>
      <c r="AA357" s="87"/>
      <c r="AB357" s="85" t="s">
        <v>34</v>
      </c>
      <c r="AC357" s="298"/>
      <c r="AD357" s="298"/>
      <c r="AE357" s="87"/>
      <c r="AF357" s="85" t="s">
        <v>34</v>
      </c>
      <c r="AG357" s="298"/>
      <c r="AH357" s="298"/>
      <c r="AI357" s="87"/>
      <c r="AJ357" s="85" t="s">
        <v>34</v>
      </c>
      <c r="AK357" s="298"/>
      <c r="AL357" s="298"/>
      <c r="AM357" s="87"/>
      <c r="AN357" s="85" t="s">
        <v>34</v>
      </c>
      <c r="AO357" s="298"/>
      <c r="AP357" s="298"/>
      <c r="AQ357" s="87"/>
      <c r="AR357" s="85" t="s">
        <v>34</v>
      </c>
      <c r="AS357" s="298"/>
      <c r="AT357" s="298"/>
      <c r="AU357" s="87"/>
      <c r="AV357" s="85" t="s">
        <v>34</v>
      </c>
      <c r="AW357" s="298"/>
      <c r="AX357" s="298"/>
      <c r="AY357" s="87"/>
      <c r="AZ357" s="85" t="s">
        <v>34</v>
      </c>
      <c r="BA357" s="298"/>
      <c r="BB357" s="298"/>
      <c r="BC357" s="91"/>
      <c r="BD357" s="87"/>
      <c r="BE357" s="85" t="s">
        <v>34</v>
      </c>
      <c r="BF357" s="298"/>
      <c r="BG357" s="298"/>
      <c r="BH357" s="87"/>
      <c r="BI357" s="85" t="s">
        <v>34</v>
      </c>
      <c r="BJ357" s="298"/>
      <c r="BK357" s="298"/>
      <c r="BL357" s="87"/>
      <c r="BM357" s="92">
        <f>COUNTIF(O357:AA357,"P")</f>
        <v>2</v>
      </c>
      <c r="BN357" s="93">
        <f>COUNTIF(AB357:AM357,"P")</f>
        <v>3</v>
      </c>
      <c r="BO357" s="93">
        <f>COUNTIF(AN357:AY357,"P")</f>
        <v>3</v>
      </c>
      <c r="BP357" s="93">
        <f>COUNTIF(AZ357:BL357,"P")</f>
        <v>3</v>
      </c>
      <c r="BQ357" s="93">
        <f t="shared" si="114"/>
        <v>11</v>
      </c>
      <c r="BR357" s="325">
        <f>+SUM(BM358)/(BM357)</f>
        <v>0</v>
      </c>
      <c r="BS357" s="325">
        <f>+SUM(BN358)/(BN357)</f>
        <v>0</v>
      </c>
      <c r="BT357" s="325">
        <f>+SUM(BO358)/(BO357)</f>
        <v>0</v>
      </c>
      <c r="BU357" s="325">
        <f>+SUM(BP358)/(BP357)</f>
        <v>0</v>
      </c>
      <c r="BV357" s="325">
        <f>+SUM(BQ358)/(BQ357)</f>
        <v>0</v>
      </c>
      <c r="BW357" s="56"/>
    </row>
    <row r="358" spans="1:75" s="73" customFormat="1" ht="15.75" hidden="1" customHeight="1" outlineLevel="2" x14ac:dyDescent="0.25">
      <c r="A358" s="381"/>
      <c r="B358" s="488"/>
      <c r="C358" s="501"/>
      <c r="D358" s="413"/>
      <c r="E358" s="413"/>
      <c r="F358" s="652"/>
      <c r="G358" s="88" t="s">
        <v>35</v>
      </c>
      <c r="H358" s="357"/>
      <c r="I358" s="357"/>
      <c r="J358" s="357"/>
      <c r="K358" s="357"/>
      <c r="L358" s="357"/>
      <c r="M358" s="327"/>
      <c r="N358" s="328"/>
      <c r="O358" s="94"/>
      <c r="P358" s="95"/>
      <c r="Q358" s="95"/>
      <c r="R358" s="96"/>
      <c r="S358" s="94"/>
      <c r="T358" s="95"/>
      <c r="U358" s="95"/>
      <c r="V358" s="96"/>
      <c r="W358" s="94"/>
      <c r="X358" s="95"/>
      <c r="Y358" s="95"/>
      <c r="Z358" s="95"/>
      <c r="AA358" s="96"/>
      <c r="AB358" s="94"/>
      <c r="AC358" s="95"/>
      <c r="AD358" s="95"/>
      <c r="AE358" s="96"/>
      <c r="AF358" s="94"/>
      <c r="AG358" s="95"/>
      <c r="AH358" s="95"/>
      <c r="AI358" s="96"/>
      <c r="AJ358" s="94"/>
      <c r="AK358" s="95"/>
      <c r="AL358" s="95"/>
      <c r="AM358" s="96"/>
      <c r="AN358" s="94"/>
      <c r="AO358" s="95"/>
      <c r="AP358" s="95"/>
      <c r="AQ358" s="96"/>
      <c r="AR358" s="94"/>
      <c r="AS358" s="95"/>
      <c r="AT358" s="95"/>
      <c r="AU358" s="96"/>
      <c r="AV358" s="94"/>
      <c r="AW358" s="95"/>
      <c r="AX358" s="95"/>
      <c r="AY358" s="96"/>
      <c r="AZ358" s="94"/>
      <c r="BA358" s="95"/>
      <c r="BB358" s="95"/>
      <c r="BC358" s="119"/>
      <c r="BD358" s="96"/>
      <c r="BE358" s="94"/>
      <c r="BF358" s="95"/>
      <c r="BG358" s="95"/>
      <c r="BH358" s="96"/>
      <c r="BI358" s="94"/>
      <c r="BJ358" s="95"/>
      <c r="BK358" s="95"/>
      <c r="BL358" s="96"/>
      <c r="BM358" s="106">
        <f>COUNTIF(O358:AA358,"E")</f>
        <v>0</v>
      </c>
      <c r="BN358" s="107">
        <f>COUNTIF(AB358:AM358,"E")</f>
        <v>0</v>
      </c>
      <c r="BO358" s="107">
        <f>COUNTIF(AN358:AY358,"E")</f>
        <v>0</v>
      </c>
      <c r="BP358" s="107">
        <f>COUNTIF(AZ358:BL358,"E")</f>
        <v>0</v>
      </c>
      <c r="BQ358" s="108">
        <f t="shared" si="114"/>
        <v>0</v>
      </c>
      <c r="BR358" s="325"/>
      <c r="BS358" s="325"/>
      <c r="BT358" s="325"/>
      <c r="BU358" s="325"/>
      <c r="BV358" s="325"/>
      <c r="BW358" s="56"/>
    </row>
    <row r="359" spans="1:75" s="73" customFormat="1" ht="15.75" hidden="1" customHeight="1" outlineLevel="2" x14ac:dyDescent="0.25">
      <c r="A359" s="381">
        <v>180</v>
      </c>
      <c r="B359" s="488"/>
      <c r="C359" s="501"/>
      <c r="D359" s="413"/>
      <c r="E359" s="413" t="s">
        <v>145</v>
      </c>
      <c r="F359" s="652" t="s">
        <v>146</v>
      </c>
      <c r="G359" s="88" t="s">
        <v>34</v>
      </c>
      <c r="H359" s="357" t="s">
        <v>81</v>
      </c>
      <c r="I359" s="357"/>
      <c r="J359" s="357"/>
      <c r="K359" s="357"/>
      <c r="L359" s="357" t="s">
        <v>78</v>
      </c>
      <c r="M359" s="326" t="s">
        <v>148</v>
      </c>
      <c r="N359" s="328" t="s">
        <v>156</v>
      </c>
      <c r="O359" s="85"/>
      <c r="P359" s="298"/>
      <c r="Q359" s="298"/>
      <c r="R359" s="87"/>
      <c r="S359" s="85"/>
      <c r="T359" s="298"/>
      <c r="U359" s="298"/>
      <c r="V359" s="87"/>
      <c r="W359" s="85"/>
      <c r="X359" s="298"/>
      <c r="Y359" s="298"/>
      <c r="Z359" s="298"/>
      <c r="AA359" s="87"/>
      <c r="AB359" s="85"/>
      <c r="AC359" s="298"/>
      <c r="AD359" s="298"/>
      <c r="AE359" s="87"/>
      <c r="AF359" s="85"/>
      <c r="AG359" s="298"/>
      <c r="AH359" s="298"/>
      <c r="AI359" s="87"/>
      <c r="AJ359" s="85" t="s">
        <v>34</v>
      </c>
      <c r="AK359" s="298"/>
      <c r="AL359" s="298"/>
      <c r="AM359" s="87"/>
      <c r="AN359" s="85"/>
      <c r="AO359" s="298"/>
      <c r="AP359" s="298"/>
      <c r="AQ359" s="87"/>
      <c r="AR359" s="85"/>
      <c r="AS359" s="298"/>
      <c r="AT359" s="298"/>
      <c r="AU359" s="87"/>
      <c r="AV359" s="85"/>
      <c r="AW359" s="298"/>
      <c r="AX359" s="298"/>
      <c r="AY359" s="87"/>
      <c r="AZ359" s="85"/>
      <c r="BA359" s="298"/>
      <c r="BB359" s="298"/>
      <c r="BC359" s="91"/>
      <c r="BD359" s="87"/>
      <c r="BE359" s="85"/>
      <c r="BF359" s="298"/>
      <c r="BG359" s="298"/>
      <c r="BH359" s="87" t="s">
        <v>34</v>
      </c>
      <c r="BI359" s="85"/>
      <c r="BJ359" s="298"/>
      <c r="BK359" s="298"/>
      <c r="BL359" s="87"/>
      <c r="BM359" s="92">
        <f>COUNTIF(O359:AA359,"P")</f>
        <v>0</v>
      </c>
      <c r="BN359" s="93">
        <f>COUNTIF(AB359:AM359,"P")</f>
        <v>1</v>
      </c>
      <c r="BO359" s="93">
        <f>COUNTIF(AN359:AY359,"P")</f>
        <v>0</v>
      </c>
      <c r="BP359" s="93">
        <f>COUNTIF(AZ359:BL359,"P")</f>
        <v>1</v>
      </c>
      <c r="BQ359" s="93">
        <f t="shared" si="114"/>
        <v>2</v>
      </c>
      <c r="BR359" s="325" t="e">
        <f>+SUM(BM360)/(BM359)</f>
        <v>#DIV/0!</v>
      </c>
      <c r="BS359" s="325">
        <f>+SUM(BN360)/(BN359)</f>
        <v>0</v>
      </c>
      <c r="BT359" s="325" t="e">
        <f>+SUM(BO360)/(BO359)</f>
        <v>#DIV/0!</v>
      </c>
      <c r="BU359" s="325">
        <f>+SUM(BP360)/(BP359)</f>
        <v>0</v>
      </c>
      <c r="BV359" s="325">
        <f>+SUM(BQ360)/(BQ359)</f>
        <v>0</v>
      </c>
      <c r="BW359" s="56"/>
    </row>
    <row r="360" spans="1:75" s="73" customFormat="1" ht="15.75" hidden="1" customHeight="1" outlineLevel="2" x14ac:dyDescent="0.25">
      <c r="A360" s="381"/>
      <c r="B360" s="488"/>
      <c r="C360" s="501"/>
      <c r="D360" s="413"/>
      <c r="E360" s="413"/>
      <c r="F360" s="652"/>
      <c r="G360" s="88" t="s">
        <v>35</v>
      </c>
      <c r="H360" s="357"/>
      <c r="I360" s="357"/>
      <c r="J360" s="357"/>
      <c r="K360" s="357"/>
      <c r="L360" s="357"/>
      <c r="M360" s="327"/>
      <c r="N360" s="328"/>
      <c r="O360" s="94"/>
      <c r="P360" s="95"/>
      <c r="Q360" s="95"/>
      <c r="R360" s="96"/>
      <c r="S360" s="94"/>
      <c r="T360" s="95"/>
      <c r="U360" s="95"/>
      <c r="V360" s="96"/>
      <c r="W360" s="94"/>
      <c r="X360" s="95"/>
      <c r="Y360" s="95"/>
      <c r="Z360" s="95"/>
      <c r="AA360" s="96"/>
      <c r="AB360" s="94"/>
      <c r="AC360" s="95"/>
      <c r="AD360" s="95"/>
      <c r="AE360" s="96"/>
      <c r="AF360" s="94"/>
      <c r="AG360" s="95"/>
      <c r="AH360" s="95"/>
      <c r="AI360" s="96"/>
      <c r="AJ360" s="94"/>
      <c r="AK360" s="95"/>
      <c r="AL360" s="95"/>
      <c r="AM360" s="96"/>
      <c r="AN360" s="94"/>
      <c r="AO360" s="95"/>
      <c r="AP360" s="95"/>
      <c r="AQ360" s="96"/>
      <c r="AR360" s="94"/>
      <c r="AS360" s="95"/>
      <c r="AT360" s="95"/>
      <c r="AU360" s="96"/>
      <c r="AV360" s="94"/>
      <c r="AW360" s="95"/>
      <c r="AX360" s="95"/>
      <c r="AY360" s="96"/>
      <c r="AZ360" s="94"/>
      <c r="BA360" s="95"/>
      <c r="BB360" s="95"/>
      <c r="BC360" s="119"/>
      <c r="BD360" s="96"/>
      <c r="BE360" s="94"/>
      <c r="BF360" s="95"/>
      <c r="BG360" s="95"/>
      <c r="BH360" s="96"/>
      <c r="BI360" s="94"/>
      <c r="BJ360" s="95"/>
      <c r="BK360" s="95"/>
      <c r="BL360" s="96"/>
      <c r="BM360" s="106">
        <f>COUNTIF(O360:AA360,"E")</f>
        <v>0</v>
      </c>
      <c r="BN360" s="107">
        <f>COUNTIF(AB360:AM360,"E")</f>
        <v>0</v>
      </c>
      <c r="BO360" s="107">
        <f>COUNTIF(AN360:AY360,"E")</f>
        <v>0</v>
      </c>
      <c r="BP360" s="107">
        <f>COUNTIF(AZ360:BL360,"E")</f>
        <v>0</v>
      </c>
      <c r="BQ360" s="108">
        <f t="shared" si="114"/>
        <v>0</v>
      </c>
      <c r="BR360" s="325"/>
      <c r="BS360" s="325"/>
      <c r="BT360" s="325"/>
      <c r="BU360" s="325"/>
      <c r="BV360" s="325"/>
      <c r="BW360" s="56"/>
    </row>
    <row r="361" spans="1:75" s="73" customFormat="1" ht="18.75" customHeight="1" collapsed="1" x14ac:dyDescent="0.25">
      <c r="A361" s="381"/>
      <c r="B361" s="488"/>
      <c r="C361" s="424" t="s">
        <v>106</v>
      </c>
      <c r="D361" s="519" t="s">
        <v>666</v>
      </c>
      <c r="E361" s="520"/>
      <c r="F361" s="682" t="s">
        <v>175</v>
      </c>
      <c r="G361" s="88" t="s">
        <v>34</v>
      </c>
      <c r="H361" s="357" t="s">
        <v>81</v>
      </c>
      <c r="I361" s="357"/>
      <c r="J361" s="357"/>
      <c r="K361" s="357" t="s">
        <v>81</v>
      </c>
      <c r="L361" s="567" t="s">
        <v>81</v>
      </c>
      <c r="M361" s="326" t="s">
        <v>80</v>
      </c>
      <c r="N361" s="328" t="s">
        <v>156</v>
      </c>
      <c r="O361" s="79">
        <f>COUNTIF(O363:O368,"P")</f>
        <v>0</v>
      </c>
      <c r="P361" s="80">
        <f t="shared" ref="P361:BL361" si="115">COUNTIF(P363:P368,"P")</f>
        <v>0</v>
      </c>
      <c r="Q361" s="80">
        <f t="shared" si="115"/>
        <v>1</v>
      </c>
      <c r="R361" s="81">
        <f t="shared" si="115"/>
        <v>0</v>
      </c>
      <c r="S361" s="79">
        <f t="shared" si="115"/>
        <v>2</v>
      </c>
      <c r="T361" s="80">
        <f t="shared" si="115"/>
        <v>0</v>
      </c>
      <c r="U361" s="80">
        <f t="shared" si="115"/>
        <v>0</v>
      </c>
      <c r="V361" s="81">
        <f t="shared" si="115"/>
        <v>0</v>
      </c>
      <c r="W361" s="79">
        <f t="shared" si="115"/>
        <v>1</v>
      </c>
      <c r="X361" s="80">
        <f t="shared" si="115"/>
        <v>0</v>
      </c>
      <c r="Y361" s="80">
        <f t="shared" si="115"/>
        <v>0</v>
      </c>
      <c r="Z361" s="80">
        <f t="shared" si="115"/>
        <v>1</v>
      </c>
      <c r="AA361" s="81"/>
      <c r="AB361" s="79">
        <f t="shared" si="115"/>
        <v>1</v>
      </c>
      <c r="AC361" s="80">
        <f t="shared" si="115"/>
        <v>0</v>
      </c>
      <c r="AD361" s="80">
        <f t="shared" si="115"/>
        <v>0</v>
      </c>
      <c r="AE361" s="81">
        <f t="shared" si="115"/>
        <v>0</v>
      </c>
      <c r="AF361" s="79">
        <f t="shared" si="115"/>
        <v>1</v>
      </c>
      <c r="AG361" s="80">
        <f t="shared" si="115"/>
        <v>0</v>
      </c>
      <c r="AH361" s="80">
        <f t="shared" si="115"/>
        <v>0</v>
      </c>
      <c r="AI361" s="81">
        <f t="shared" si="115"/>
        <v>0</v>
      </c>
      <c r="AJ361" s="79">
        <f t="shared" si="115"/>
        <v>1</v>
      </c>
      <c r="AK361" s="80">
        <f t="shared" si="115"/>
        <v>0</v>
      </c>
      <c r="AL361" s="80">
        <f t="shared" si="115"/>
        <v>0</v>
      </c>
      <c r="AM361" s="81">
        <f t="shared" si="115"/>
        <v>2</v>
      </c>
      <c r="AN361" s="79">
        <f t="shared" si="115"/>
        <v>1</v>
      </c>
      <c r="AO361" s="80">
        <f t="shared" si="115"/>
        <v>0</v>
      </c>
      <c r="AP361" s="80">
        <f t="shared" si="115"/>
        <v>0</v>
      </c>
      <c r="AQ361" s="81">
        <f t="shared" si="115"/>
        <v>0</v>
      </c>
      <c r="AR361" s="79">
        <f t="shared" si="115"/>
        <v>1</v>
      </c>
      <c r="AS361" s="80">
        <f t="shared" si="115"/>
        <v>0</v>
      </c>
      <c r="AT361" s="80">
        <f t="shared" si="115"/>
        <v>0</v>
      </c>
      <c r="AU361" s="81">
        <f t="shared" si="115"/>
        <v>0</v>
      </c>
      <c r="AV361" s="79">
        <f t="shared" si="115"/>
        <v>1</v>
      </c>
      <c r="AW361" s="80">
        <f t="shared" si="115"/>
        <v>0</v>
      </c>
      <c r="AX361" s="80">
        <f t="shared" si="115"/>
        <v>0</v>
      </c>
      <c r="AY361" s="81">
        <f t="shared" si="115"/>
        <v>1</v>
      </c>
      <c r="AZ361" s="79">
        <f t="shared" si="115"/>
        <v>1</v>
      </c>
      <c r="BA361" s="80">
        <f t="shared" si="115"/>
        <v>0</v>
      </c>
      <c r="BB361" s="80">
        <f t="shared" si="115"/>
        <v>0</v>
      </c>
      <c r="BC361" s="80">
        <f t="shared" si="115"/>
        <v>0</v>
      </c>
      <c r="BD361" s="81">
        <f t="shared" si="115"/>
        <v>0</v>
      </c>
      <c r="BE361" s="79">
        <f t="shared" si="115"/>
        <v>1</v>
      </c>
      <c r="BF361" s="80">
        <f t="shared" si="115"/>
        <v>0</v>
      </c>
      <c r="BG361" s="80">
        <f t="shared" si="115"/>
        <v>0</v>
      </c>
      <c r="BH361" s="81">
        <f t="shared" si="115"/>
        <v>0</v>
      </c>
      <c r="BI361" s="79">
        <f t="shared" si="115"/>
        <v>1</v>
      </c>
      <c r="BJ361" s="80">
        <f t="shared" si="115"/>
        <v>1</v>
      </c>
      <c r="BK361" s="80">
        <f t="shared" si="115"/>
        <v>0</v>
      </c>
      <c r="BL361" s="81">
        <f t="shared" si="115"/>
        <v>0</v>
      </c>
      <c r="BM361" s="346">
        <f>+SUM(BM364,BM366,BM368)/SUM(BM363,BM365,BM367)</f>
        <v>0</v>
      </c>
      <c r="BN361" s="346">
        <f>+SUM(BN364,BN366,BN368)/SUM(BN363,BN365,BN367)</f>
        <v>0</v>
      </c>
      <c r="BO361" s="346">
        <f>+SUM(BO364,BO366,BO368)/SUM(BO363,BO365,BO367)</f>
        <v>0</v>
      </c>
      <c r="BP361" s="346">
        <f>+SUM(BP364,BP366,BP368)/SUM(BP363,BP365,BP367)</f>
        <v>0</v>
      </c>
      <c r="BQ361" s="346">
        <f>+SUM(BQ364,BQ366,BQ368)/SUM(BQ363,BQ365,BQ367)</f>
        <v>0</v>
      </c>
      <c r="BR361" s="346"/>
      <c r="BS361" s="346"/>
      <c r="BT361" s="346"/>
      <c r="BU361" s="346"/>
      <c r="BV361" s="346"/>
      <c r="BW361" s="56"/>
    </row>
    <row r="362" spans="1:75" s="73" customFormat="1" ht="18.75" customHeight="1" x14ac:dyDescent="0.25">
      <c r="A362" s="381"/>
      <c r="B362" s="488"/>
      <c r="C362" s="424"/>
      <c r="D362" s="521" t="s">
        <v>49</v>
      </c>
      <c r="E362" s="522"/>
      <c r="F362" s="682"/>
      <c r="G362" s="88" t="s">
        <v>35</v>
      </c>
      <c r="H362" s="331"/>
      <c r="I362" s="331"/>
      <c r="J362" s="331"/>
      <c r="K362" s="331"/>
      <c r="L362" s="567"/>
      <c r="M362" s="327"/>
      <c r="N362" s="328"/>
      <c r="O362" s="82">
        <f>COUNTIF(O363:O368,"E")</f>
        <v>0</v>
      </c>
      <c r="P362" s="83">
        <f t="shared" ref="P362:BL362" si="116">COUNTIF(P363:P368,"E")</f>
        <v>0</v>
      </c>
      <c r="Q362" s="83">
        <f t="shared" si="116"/>
        <v>0</v>
      </c>
      <c r="R362" s="84">
        <f t="shared" si="116"/>
        <v>0</v>
      </c>
      <c r="S362" s="82">
        <f t="shared" si="116"/>
        <v>0</v>
      </c>
      <c r="T362" s="83">
        <f t="shared" si="116"/>
        <v>0</v>
      </c>
      <c r="U362" s="83">
        <f t="shared" si="116"/>
        <v>0</v>
      </c>
      <c r="V362" s="84">
        <f t="shared" si="116"/>
        <v>0</v>
      </c>
      <c r="W362" s="82">
        <f t="shared" si="116"/>
        <v>0</v>
      </c>
      <c r="X362" s="83">
        <f t="shared" si="116"/>
        <v>0</v>
      </c>
      <c r="Y362" s="83">
        <f t="shared" si="116"/>
        <v>0</v>
      </c>
      <c r="Z362" s="83">
        <f t="shared" si="116"/>
        <v>0</v>
      </c>
      <c r="AA362" s="84"/>
      <c r="AB362" s="82">
        <f t="shared" si="116"/>
        <v>0</v>
      </c>
      <c r="AC362" s="83">
        <f t="shared" si="116"/>
        <v>0</v>
      </c>
      <c r="AD362" s="83">
        <f t="shared" si="116"/>
        <v>0</v>
      </c>
      <c r="AE362" s="84">
        <f t="shared" si="116"/>
        <v>0</v>
      </c>
      <c r="AF362" s="82">
        <f t="shared" si="116"/>
        <v>0</v>
      </c>
      <c r="AG362" s="83">
        <f t="shared" si="116"/>
        <v>0</v>
      </c>
      <c r="AH362" s="83">
        <f t="shared" si="116"/>
        <v>0</v>
      </c>
      <c r="AI362" s="84">
        <f t="shared" si="116"/>
        <v>0</v>
      </c>
      <c r="AJ362" s="82">
        <f t="shared" si="116"/>
        <v>0</v>
      </c>
      <c r="AK362" s="83">
        <f t="shared" si="116"/>
        <v>0</v>
      </c>
      <c r="AL362" s="83">
        <f t="shared" si="116"/>
        <v>0</v>
      </c>
      <c r="AM362" s="84">
        <f t="shared" si="116"/>
        <v>0</v>
      </c>
      <c r="AN362" s="82">
        <f t="shared" si="116"/>
        <v>0</v>
      </c>
      <c r="AO362" s="83">
        <f t="shared" si="116"/>
        <v>0</v>
      </c>
      <c r="AP362" s="83">
        <f t="shared" si="116"/>
        <v>0</v>
      </c>
      <c r="AQ362" s="84">
        <f t="shared" si="116"/>
        <v>0</v>
      </c>
      <c r="AR362" s="82">
        <f t="shared" si="116"/>
        <v>0</v>
      </c>
      <c r="AS362" s="83">
        <f t="shared" si="116"/>
        <v>0</v>
      </c>
      <c r="AT362" s="83">
        <f t="shared" si="116"/>
        <v>0</v>
      </c>
      <c r="AU362" s="84">
        <f t="shared" si="116"/>
        <v>0</v>
      </c>
      <c r="AV362" s="82">
        <f t="shared" si="116"/>
        <v>0</v>
      </c>
      <c r="AW362" s="83">
        <f t="shared" si="116"/>
        <v>0</v>
      </c>
      <c r="AX362" s="83">
        <f t="shared" si="116"/>
        <v>0</v>
      </c>
      <c r="AY362" s="84">
        <f t="shared" si="116"/>
        <v>0</v>
      </c>
      <c r="AZ362" s="82">
        <f t="shared" si="116"/>
        <v>0</v>
      </c>
      <c r="BA362" s="83">
        <f t="shared" si="116"/>
        <v>0</v>
      </c>
      <c r="BC362" s="83">
        <f>COUNTIF(BB363:BB368,"E")</f>
        <v>0</v>
      </c>
      <c r="BD362" s="84">
        <f t="shared" si="116"/>
        <v>0</v>
      </c>
      <c r="BE362" s="82">
        <f t="shared" si="116"/>
        <v>0</v>
      </c>
      <c r="BF362" s="83">
        <f t="shared" si="116"/>
        <v>0</v>
      </c>
      <c r="BG362" s="83">
        <f t="shared" si="116"/>
        <v>0</v>
      </c>
      <c r="BH362" s="84">
        <f t="shared" si="116"/>
        <v>0</v>
      </c>
      <c r="BI362" s="82">
        <f t="shared" si="116"/>
        <v>0</v>
      </c>
      <c r="BJ362" s="83">
        <f t="shared" si="116"/>
        <v>0</v>
      </c>
      <c r="BK362" s="83">
        <f t="shared" si="116"/>
        <v>0</v>
      </c>
      <c r="BL362" s="84">
        <f t="shared" si="116"/>
        <v>0</v>
      </c>
      <c r="BM362" s="347"/>
      <c r="BN362" s="347"/>
      <c r="BO362" s="347"/>
      <c r="BP362" s="347"/>
      <c r="BQ362" s="347"/>
      <c r="BR362" s="347"/>
      <c r="BS362" s="347"/>
      <c r="BT362" s="347"/>
      <c r="BU362" s="347"/>
      <c r="BV362" s="347"/>
      <c r="BW362" s="56"/>
    </row>
    <row r="363" spans="1:75" s="73" customFormat="1" ht="25.5" hidden="1" customHeight="1" outlineLevel="1" x14ac:dyDescent="0.25">
      <c r="A363" s="381">
        <v>181</v>
      </c>
      <c r="B363" s="488"/>
      <c r="C363" s="319" t="s">
        <v>107</v>
      </c>
      <c r="D363" s="407" t="s">
        <v>147</v>
      </c>
      <c r="E363" s="517" t="s">
        <v>319</v>
      </c>
      <c r="F363" s="688" t="s">
        <v>320</v>
      </c>
      <c r="G363" s="280" t="s">
        <v>34</v>
      </c>
      <c r="H363" s="357" t="s">
        <v>81</v>
      </c>
      <c r="I363" s="357"/>
      <c r="J363" s="357"/>
      <c r="K363" s="357"/>
      <c r="L363" s="357" t="s">
        <v>81</v>
      </c>
      <c r="M363" s="326" t="s">
        <v>80</v>
      </c>
      <c r="N363" s="328" t="s">
        <v>156</v>
      </c>
      <c r="O363" s="85"/>
      <c r="P363" s="298"/>
      <c r="Q363" s="298"/>
      <c r="R363" s="87"/>
      <c r="S363" s="85" t="s">
        <v>34</v>
      </c>
      <c r="T363" s="298"/>
      <c r="U363" s="298"/>
      <c r="V363" s="87"/>
      <c r="W363" s="85" t="s">
        <v>34</v>
      </c>
      <c r="X363" s="298"/>
      <c r="Y363" s="298"/>
      <c r="Z363" s="298"/>
      <c r="AA363" s="87"/>
      <c r="AB363" s="85" t="s">
        <v>34</v>
      </c>
      <c r="AC363" s="298"/>
      <c r="AD363" s="298"/>
      <c r="AE363" s="87"/>
      <c r="AF363" s="85" t="s">
        <v>34</v>
      </c>
      <c r="AG363" s="298"/>
      <c r="AH363" s="298"/>
      <c r="AI363" s="87"/>
      <c r="AJ363" s="85" t="s">
        <v>34</v>
      </c>
      <c r="AK363" s="298"/>
      <c r="AL363" s="298"/>
      <c r="AM363" s="87"/>
      <c r="AN363" s="85" t="s">
        <v>34</v>
      </c>
      <c r="AO363" s="298"/>
      <c r="AP363" s="298"/>
      <c r="AQ363" s="87"/>
      <c r="AR363" s="85" t="s">
        <v>34</v>
      </c>
      <c r="AS363" s="298"/>
      <c r="AT363" s="298"/>
      <c r="AU363" s="87"/>
      <c r="AV363" s="85" t="s">
        <v>34</v>
      </c>
      <c r="AW363" s="298"/>
      <c r="AX363" s="298"/>
      <c r="AY363" s="87"/>
      <c r="AZ363" s="85" t="s">
        <v>34</v>
      </c>
      <c r="BA363" s="298"/>
      <c r="BB363" s="298"/>
      <c r="BC363" s="91"/>
      <c r="BD363" s="87"/>
      <c r="BE363" s="85" t="s">
        <v>34</v>
      </c>
      <c r="BF363" s="298"/>
      <c r="BG363" s="298"/>
      <c r="BH363" s="87"/>
      <c r="BI363" s="85" t="s">
        <v>34</v>
      </c>
      <c r="BJ363" s="298"/>
      <c r="BK363" s="298"/>
      <c r="BL363" s="87"/>
      <c r="BM363" s="92">
        <f>COUNTIF(O363:AA363,"P")</f>
        <v>2</v>
      </c>
      <c r="BN363" s="93">
        <f>COUNTIF(AB363:AM363,"P")</f>
        <v>3</v>
      </c>
      <c r="BO363" s="93">
        <f>COUNTIF(AN363:AY363,"P")</f>
        <v>3</v>
      </c>
      <c r="BP363" s="93">
        <f>COUNTIF(AZ363:BL363,"P")</f>
        <v>3</v>
      </c>
      <c r="BQ363" s="93">
        <f t="shared" ref="BQ363:BQ368" si="117">SUM(BM363:BP363)</f>
        <v>11</v>
      </c>
      <c r="BR363" s="325">
        <f>+SUM(BM364)/(BM363)</f>
        <v>0</v>
      </c>
      <c r="BS363" s="325">
        <f>+SUM(BN364)/(BN363)</f>
        <v>0</v>
      </c>
      <c r="BT363" s="325">
        <f>+SUM(BO364)/(BO363)</f>
        <v>0</v>
      </c>
      <c r="BU363" s="325">
        <f>+SUM(BP364)/(BP363)</f>
        <v>0</v>
      </c>
      <c r="BV363" s="325">
        <f>+SUM(BQ364)/(BQ363)</f>
        <v>0</v>
      </c>
      <c r="BW363" s="56"/>
    </row>
    <row r="364" spans="1:75" s="73" customFormat="1" ht="15.75" hidden="1" customHeight="1" outlineLevel="1" x14ac:dyDescent="0.25">
      <c r="A364" s="381"/>
      <c r="B364" s="488"/>
      <c r="C364" s="319"/>
      <c r="D364" s="408"/>
      <c r="E364" s="518"/>
      <c r="F364" s="689"/>
      <c r="G364" s="280" t="s">
        <v>35</v>
      </c>
      <c r="H364" s="357"/>
      <c r="I364" s="357"/>
      <c r="J364" s="357"/>
      <c r="K364" s="357"/>
      <c r="L364" s="357"/>
      <c r="M364" s="327"/>
      <c r="N364" s="328"/>
      <c r="O364" s="94"/>
      <c r="P364" s="95"/>
      <c r="Q364" s="95"/>
      <c r="R364" s="96"/>
      <c r="S364" s="94"/>
      <c r="T364" s="95"/>
      <c r="U364" s="95"/>
      <c r="V364" s="96"/>
      <c r="W364" s="94"/>
      <c r="X364" s="95"/>
      <c r="Y364" s="95"/>
      <c r="Z364" s="95"/>
      <c r="AA364" s="96"/>
      <c r="AB364" s="94"/>
      <c r="AC364" s="95"/>
      <c r="AD364" s="95"/>
      <c r="AE364" s="96"/>
      <c r="AF364" s="94"/>
      <c r="AG364" s="95"/>
      <c r="AH364" s="95"/>
      <c r="AI364" s="96"/>
      <c r="AJ364" s="94"/>
      <c r="AK364" s="95"/>
      <c r="AL364" s="95"/>
      <c r="AM364" s="96"/>
      <c r="AN364" s="94"/>
      <c r="AO364" s="95"/>
      <c r="AP364" s="95"/>
      <c r="AQ364" s="96"/>
      <c r="AR364" s="94"/>
      <c r="AS364" s="95"/>
      <c r="AT364" s="95"/>
      <c r="AU364" s="96"/>
      <c r="AV364" s="94"/>
      <c r="AW364" s="95"/>
      <c r="AX364" s="95"/>
      <c r="AY364" s="96"/>
      <c r="AZ364" s="94"/>
      <c r="BA364" s="95"/>
      <c r="BB364" s="95"/>
      <c r="BC364" s="119"/>
      <c r="BD364" s="96"/>
      <c r="BE364" s="94"/>
      <c r="BF364" s="95"/>
      <c r="BG364" s="95"/>
      <c r="BH364" s="96"/>
      <c r="BI364" s="94"/>
      <c r="BJ364" s="95"/>
      <c r="BK364" s="95"/>
      <c r="BL364" s="96"/>
      <c r="BM364" s="106">
        <f>COUNTIF(O364:AA364,"E")</f>
        <v>0</v>
      </c>
      <c r="BN364" s="107">
        <f>COUNTIF(AB364:AM364,"E")</f>
        <v>0</v>
      </c>
      <c r="BO364" s="107">
        <f>COUNTIF(AN364:AY364,"E")</f>
        <v>0</v>
      </c>
      <c r="BP364" s="107">
        <f>COUNTIF(AZ364:BL364,"E")</f>
        <v>0</v>
      </c>
      <c r="BQ364" s="108">
        <f t="shared" si="117"/>
        <v>0</v>
      </c>
      <c r="BR364" s="325"/>
      <c r="BS364" s="325"/>
      <c r="BT364" s="325"/>
      <c r="BU364" s="325"/>
      <c r="BV364" s="325"/>
      <c r="BW364" s="56"/>
    </row>
    <row r="365" spans="1:75" s="73" customFormat="1" ht="21.75" hidden="1" customHeight="1" outlineLevel="1" x14ac:dyDescent="0.25">
      <c r="A365" s="315"/>
      <c r="B365" s="308"/>
      <c r="C365" s="319"/>
      <c r="D365" s="408"/>
      <c r="E365" s="321" t="s">
        <v>493</v>
      </c>
      <c r="F365" s="410" t="s">
        <v>320</v>
      </c>
      <c r="G365" s="280" t="s">
        <v>34</v>
      </c>
      <c r="H365" s="274"/>
      <c r="I365" s="274"/>
      <c r="J365" s="274"/>
      <c r="K365" s="274"/>
      <c r="L365" s="274"/>
      <c r="M365" s="326" t="s">
        <v>80</v>
      </c>
      <c r="N365" s="368" t="s">
        <v>82</v>
      </c>
      <c r="O365" s="85"/>
      <c r="P365" s="298"/>
      <c r="Q365" s="298"/>
      <c r="R365" s="87"/>
      <c r="S365" s="87" t="s">
        <v>34</v>
      </c>
      <c r="T365" s="298"/>
      <c r="U365" s="298"/>
      <c r="V365" s="87"/>
      <c r="W365" s="85"/>
      <c r="X365" s="298"/>
      <c r="Y365" s="298"/>
      <c r="Z365" s="298" t="s">
        <v>234</v>
      </c>
      <c r="AA365" s="87"/>
      <c r="AB365" s="85"/>
      <c r="AC365" s="298"/>
      <c r="AD365" s="298"/>
      <c r="AE365" s="87"/>
      <c r="AF365" s="85"/>
      <c r="AG365" s="298"/>
      <c r="AH365" s="298"/>
      <c r="AI365" s="87"/>
      <c r="AJ365" s="85"/>
      <c r="AK365" s="298"/>
      <c r="AL365" s="298"/>
      <c r="AM365" s="298" t="s">
        <v>234</v>
      </c>
      <c r="AN365" s="85"/>
      <c r="AO365" s="298"/>
      <c r="AP365" s="298"/>
      <c r="AQ365" s="87"/>
      <c r="AR365" s="85"/>
      <c r="AS365" s="298"/>
      <c r="AT365" s="298"/>
      <c r="AU365" s="87"/>
      <c r="AV365" s="85"/>
      <c r="AW365" s="298"/>
      <c r="AX365" s="298"/>
      <c r="AY365" s="298" t="s">
        <v>234</v>
      </c>
      <c r="AZ365" s="85"/>
      <c r="BA365" s="298"/>
      <c r="BB365" s="298"/>
      <c r="BC365" s="91"/>
      <c r="BD365" s="87"/>
      <c r="BE365" s="85"/>
      <c r="BF365" s="298"/>
      <c r="BG365" s="298"/>
      <c r="BH365" s="87"/>
      <c r="BI365" s="85"/>
      <c r="BJ365" s="298" t="s">
        <v>234</v>
      </c>
      <c r="BK365" s="298"/>
      <c r="BL365" s="87"/>
      <c r="BM365" s="92">
        <f>COUNTIF(O365:AA365,"P")</f>
        <v>2</v>
      </c>
      <c r="BN365" s="93">
        <f>COUNTIF(AB365:AM365,"P")</f>
        <v>1</v>
      </c>
      <c r="BO365" s="93">
        <f>COUNTIF(AN365:AY365,"P")</f>
        <v>1</v>
      </c>
      <c r="BP365" s="93">
        <f>COUNTIF(AZ365:BL365,"P")</f>
        <v>1</v>
      </c>
      <c r="BQ365" s="93">
        <f t="shared" si="117"/>
        <v>5</v>
      </c>
      <c r="BR365" s="325">
        <f>+SUM(BM366)/(BM365)</f>
        <v>0</v>
      </c>
      <c r="BS365" s="325">
        <f>+SUM(BN366)/(BN365)</f>
        <v>0</v>
      </c>
      <c r="BT365" s="325">
        <f>+SUM(BO366)/(BO365)</f>
        <v>0</v>
      </c>
      <c r="BU365" s="325">
        <f>+SUM(BP366)/(BP365)</f>
        <v>0</v>
      </c>
      <c r="BV365" s="325">
        <f>+SUM(BQ366)/(BQ365)</f>
        <v>0</v>
      </c>
      <c r="BW365" s="56"/>
    </row>
    <row r="366" spans="1:75" s="73" customFormat="1" ht="17.25" hidden="1" customHeight="1" outlineLevel="1" x14ac:dyDescent="0.25">
      <c r="A366" s="316"/>
      <c r="B366" s="308"/>
      <c r="C366" s="497"/>
      <c r="D366" s="408"/>
      <c r="E366" s="412"/>
      <c r="F366" s="411"/>
      <c r="G366" s="280" t="s">
        <v>35</v>
      </c>
      <c r="H366" s="274"/>
      <c r="I366" s="274"/>
      <c r="J366" s="274"/>
      <c r="K366" s="274"/>
      <c r="L366" s="274"/>
      <c r="M366" s="327"/>
      <c r="N366" s="369"/>
      <c r="O366" s="94"/>
      <c r="P366" s="95"/>
      <c r="Q366" s="95"/>
      <c r="R366" s="96"/>
      <c r="S366" s="94"/>
      <c r="T366" s="95"/>
      <c r="U366" s="95"/>
      <c r="V366" s="96"/>
      <c r="W366" s="94"/>
      <c r="X366" s="95"/>
      <c r="Y366" s="95"/>
      <c r="Z366" s="95"/>
      <c r="AA366" s="96"/>
      <c r="AB366" s="94"/>
      <c r="AC366" s="95"/>
      <c r="AD366" s="95"/>
      <c r="AE366" s="96"/>
      <c r="AF366" s="94"/>
      <c r="AG366" s="95"/>
      <c r="AH366" s="95"/>
      <c r="AI366" s="96"/>
      <c r="AJ366" s="94"/>
      <c r="AK366" s="95"/>
      <c r="AL366" s="95"/>
      <c r="AM366" s="96"/>
      <c r="AN366" s="94"/>
      <c r="AO366" s="95"/>
      <c r="AP366" s="95"/>
      <c r="AQ366" s="96"/>
      <c r="AR366" s="94"/>
      <c r="AS366" s="95"/>
      <c r="AT366" s="95"/>
      <c r="AU366" s="96"/>
      <c r="AV366" s="94"/>
      <c r="AW366" s="95"/>
      <c r="AX366" s="95"/>
      <c r="AY366" s="96"/>
      <c r="AZ366" s="94"/>
      <c r="BA366" s="95"/>
      <c r="BB366" s="95"/>
      <c r="BC366" s="119"/>
      <c r="BD366" s="96"/>
      <c r="BE366" s="94"/>
      <c r="BF366" s="95"/>
      <c r="BG366" s="95"/>
      <c r="BH366" s="96"/>
      <c r="BI366" s="94"/>
      <c r="BJ366" s="95"/>
      <c r="BK366" s="95"/>
      <c r="BL366" s="96"/>
      <c r="BM366" s="106">
        <f>COUNTIF(O366:AA366,"E")</f>
        <v>0</v>
      </c>
      <c r="BN366" s="107">
        <f>COUNTIF(AB366:AM366,"E")</f>
        <v>0</v>
      </c>
      <c r="BO366" s="107">
        <f>COUNTIF(AN366:AY366,"E")</f>
        <v>0</v>
      </c>
      <c r="BP366" s="107">
        <f>COUNTIF(AZ366:BL366,"E")</f>
        <v>0</v>
      </c>
      <c r="BQ366" s="108">
        <f t="shared" si="117"/>
        <v>0</v>
      </c>
      <c r="BR366" s="325"/>
      <c r="BS366" s="325"/>
      <c r="BT366" s="325"/>
      <c r="BU366" s="325"/>
      <c r="BV366" s="325"/>
      <c r="BW366" s="56"/>
    </row>
    <row r="367" spans="1:75" s="73" customFormat="1" ht="24.75" hidden="1" customHeight="1" outlineLevel="1" x14ac:dyDescent="0.25">
      <c r="A367" s="315"/>
      <c r="B367" s="308"/>
      <c r="C367" s="319"/>
      <c r="D367" s="408"/>
      <c r="E367" s="321" t="s">
        <v>494</v>
      </c>
      <c r="F367" s="233"/>
      <c r="G367" s="280" t="s">
        <v>34</v>
      </c>
      <c r="H367" s="274"/>
      <c r="I367" s="274"/>
      <c r="J367" s="274"/>
      <c r="K367" s="274"/>
      <c r="L367" s="274"/>
      <c r="M367" s="326" t="s">
        <v>80</v>
      </c>
      <c r="N367" s="368" t="s">
        <v>304</v>
      </c>
      <c r="O367" s="85"/>
      <c r="P367" s="298"/>
      <c r="Q367" s="85" t="s">
        <v>234</v>
      </c>
      <c r="R367" s="87"/>
      <c r="S367" s="85"/>
      <c r="T367" s="298"/>
      <c r="U367" s="298"/>
      <c r="V367" s="87"/>
      <c r="W367" s="85"/>
      <c r="X367" s="298"/>
      <c r="Y367" s="298"/>
      <c r="Z367" s="298"/>
      <c r="AA367" s="87"/>
      <c r="AB367" s="85"/>
      <c r="AC367" s="298"/>
      <c r="AD367" s="298"/>
      <c r="AE367" s="87"/>
      <c r="AF367" s="85"/>
      <c r="AG367" s="298"/>
      <c r="AH367" s="298"/>
      <c r="AI367" s="87"/>
      <c r="AJ367" s="85"/>
      <c r="AK367" s="298"/>
      <c r="AL367" s="298"/>
      <c r="AM367" s="87" t="s">
        <v>34</v>
      </c>
      <c r="AN367" s="85"/>
      <c r="AO367" s="298"/>
      <c r="AP367" s="298"/>
      <c r="AQ367" s="87"/>
      <c r="AR367" s="85"/>
      <c r="AS367" s="298"/>
      <c r="AT367" s="298"/>
      <c r="AU367" s="87"/>
      <c r="AV367" s="85"/>
      <c r="AW367" s="298"/>
      <c r="AX367" s="298"/>
      <c r="AY367" s="87"/>
      <c r="AZ367" s="85"/>
      <c r="BA367" s="298"/>
      <c r="BB367" s="298"/>
      <c r="BC367" s="91"/>
      <c r="BD367" s="87"/>
      <c r="BE367" s="85"/>
      <c r="BF367" s="298"/>
      <c r="BG367" s="298"/>
      <c r="BH367" s="87"/>
      <c r="BI367" s="85"/>
      <c r="BJ367" s="298"/>
      <c r="BK367" s="298"/>
      <c r="BL367" s="87"/>
      <c r="BM367" s="92">
        <f>COUNTIF(O367:AA367,"P")</f>
        <v>1</v>
      </c>
      <c r="BN367" s="93">
        <f>COUNTIF(AB367:AM367,"P")</f>
        <v>1</v>
      </c>
      <c r="BO367" s="93">
        <f>COUNTIF(AN367:AY367,"P")</f>
        <v>0</v>
      </c>
      <c r="BP367" s="93">
        <f>COUNTIF(AZ367:BL367,"P")</f>
        <v>0</v>
      </c>
      <c r="BQ367" s="93">
        <f t="shared" si="117"/>
        <v>2</v>
      </c>
      <c r="BR367" s="325">
        <f>+SUM(BM368)/(BM367)</f>
        <v>0</v>
      </c>
      <c r="BS367" s="325">
        <f>+SUM(BN368)/(BN367)</f>
        <v>0</v>
      </c>
      <c r="BT367" s="325" t="e">
        <f>+SUM(BO368)/(BO367)</f>
        <v>#DIV/0!</v>
      </c>
      <c r="BU367" s="325" t="e">
        <f>+SUM(BP368)/(BP367)</f>
        <v>#DIV/0!</v>
      </c>
      <c r="BV367" s="325">
        <f>+SUM(BQ368)/(BQ367)</f>
        <v>0</v>
      </c>
      <c r="BW367" s="56"/>
    </row>
    <row r="368" spans="1:75" s="73" customFormat="1" ht="27" hidden="1" customHeight="1" outlineLevel="1" x14ac:dyDescent="0.25">
      <c r="A368" s="316"/>
      <c r="B368" s="308"/>
      <c r="C368" s="497"/>
      <c r="D368" s="409"/>
      <c r="E368" s="412"/>
      <c r="F368" s="233" t="s">
        <v>271</v>
      </c>
      <c r="G368" s="280" t="s">
        <v>35</v>
      </c>
      <c r="H368" s="274"/>
      <c r="I368" s="274"/>
      <c r="J368" s="274"/>
      <c r="K368" s="274"/>
      <c r="L368" s="274"/>
      <c r="M368" s="327"/>
      <c r="N368" s="369"/>
      <c r="O368" s="94"/>
      <c r="P368" s="95"/>
      <c r="Q368" s="95"/>
      <c r="R368" s="96"/>
      <c r="S368" s="94"/>
      <c r="T368" s="95"/>
      <c r="U368" s="95"/>
      <c r="V368" s="96"/>
      <c r="W368" s="94"/>
      <c r="X368" s="95"/>
      <c r="Y368" s="95"/>
      <c r="Z368" s="95"/>
      <c r="AA368" s="96"/>
      <c r="AB368" s="94"/>
      <c r="AC368" s="95"/>
      <c r="AD368" s="95"/>
      <c r="AE368" s="96"/>
      <c r="AF368" s="94"/>
      <c r="AG368" s="95"/>
      <c r="AH368" s="95"/>
      <c r="AI368" s="96"/>
      <c r="AJ368" s="94"/>
      <c r="AK368" s="95"/>
      <c r="AL368" s="95"/>
      <c r="AM368" s="96"/>
      <c r="AN368" s="94"/>
      <c r="AO368" s="95"/>
      <c r="AP368" s="95"/>
      <c r="AQ368" s="96"/>
      <c r="AR368" s="94"/>
      <c r="AS368" s="95"/>
      <c r="AT368" s="95"/>
      <c r="AU368" s="96"/>
      <c r="AV368" s="94"/>
      <c r="AW368" s="95"/>
      <c r="AX368" s="95"/>
      <c r="AY368" s="96"/>
      <c r="AZ368" s="94"/>
      <c r="BA368" s="95"/>
      <c r="BB368" s="95"/>
      <c r="BC368" s="119"/>
      <c r="BD368" s="96"/>
      <c r="BE368" s="94"/>
      <c r="BF368" s="95"/>
      <c r="BG368" s="95"/>
      <c r="BH368" s="96"/>
      <c r="BI368" s="94"/>
      <c r="BJ368" s="95"/>
      <c r="BK368" s="95"/>
      <c r="BL368" s="96"/>
      <c r="BM368" s="106">
        <f>COUNTIF(O368:AA368,"E")</f>
        <v>0</v>
      </c>
      <c r="BN368" s="107">
        <f>COUNTIF(AB368:AM368,"E")</f>
        <v>0</v>
      </c>
      <c r="BO368" s="107">
        <f>COUNTIF(AN368:AY368,"E")</f>
        <v>0</v>
      </c>
      <c r="BP368" s="107">
        <f>COUNTIF(AZ368:BL368,"E")</f>
        <v>0</v>
      </c>
      <c r="BQ368" s="108">
        <f t="shared" si="117"/>
        <v>0</v>
      </c>
      <c r="BR368" s="325"/>
      <c r="BS368" s="325"/>
      <c r="BT368" s="325"/>
      <c r="BU368" s="325"/>
      <c r="BV368" s="325"/>
      <c r="BW368" s="56"/>
    </row>
    <row r="369" spans="1:75" s="73" customFormat="1" ht="19.5" customHeight="1" collapsed="1" x14ac:dyDescent="0.25">
      <c r="A369" s="489"/>
      <c r="B369" s="234"/>
      <c r="C369" s="295"/>
      <c r="D369" s="513" t="s">
        <v>667</v>
      </c>
      <c r="E369" s="514"/>
      <c r="F369" s="650" t="s">
        <v>321</v>
      </c>
      <c r="G369" s="280" t="s">
        <v>34</v>
      </c>
      <c r="H369" s="331" t="s">
        <v>81</v>
      </c>
      <c r="I369" s="331"/>
      <c r="J369" s="331" t="s">
        <v>81</v>
      </c>
      <c r="K369" s="331" t="s">
        <v>81</v>
      </c>
      <c r="L369" s="331" t="s">
        <v>81</v>
      </c>
      <c r="M369" s="326" t="s">
        <v>352</v>
      </c>
      <c r="N369" s="368" t="s">
        <v>156</v>
      </c>
      <c r="O369" s="67">
        <f t="shared" ref="O369:Z369" si="118">COUNTIF(O371:O408,"P")</f>
        <v>0</v>
      </c>
      <c r="P369" s="68">
        <f t="shared" si="118"/>
        <v>1</v>
      </c>
      <c r="Q369" s="68">
        <f t="shared" si="118"/>
        <v>4</v>
      </c>
      <c r="R369" s="69">
        <f t="shared" si="118"/>
        <v>3</v>
      </c>
      <c r="S369" s="67">
        <f t="shared" si="118"/>
        <v>4</v>
      </c>
      <c r="T369" s="68">
        <f t="shared" si="118"/>
        <v>5</v>
      </c>
      <c r="U369" s="68">
        <f t="shared" si="118"/>
        <v>5</v>
      </c>
      <c r="V369" s="69">
        <f t="shared" si="118"/>
        <v>3</v>
      </c>
      <c r="W369" s="67">
        <f t="shared" si="118"/>
        <v>3</v>
      </c>
      <c r="X369" s="68">
        <f t="shared" si="118"/>
        <v>6</v>
      </c>
      <c r="Y369" s="68">
        <f t="shared" si="118"/>
        <v>3</v>
      </c>
      <c r="Z369" s="68">
        <f t="shared" si="118"/>
        <v>6</v>
      </c>
      <c r="AA369" s="69"/>
      <c r="AB369" s="67">
        <f t="shared" ref="AB369:BC369" si="119">COUNTIF(AB371:AB408,"P")</f>
        <v>4</v>
      </c>
      <c r="AC369" s="68">
        <f t="shared" si="119"/>
        <v>4</v>
      </c>
      <c r="AD369" s="68">
        <f t="shared" si="119"/>
        <v>5</v>
      </c>
      <c r="AE369" s="69">
        <f t="shared" si="119"/>
        <v>5</v>
      </c>
      <c r="AF369" s="67">
        <f t="shared" si="119"/>
        <v>0</v>
      </c>
      <c r="AG369" s="68">
        <f t="shared" si="119"/>
        <v>5</v>
      </c>
      <c r="AH369" s="68">
        <f t="shared" si="119"/>
        <v>6</v>
      </c>
      <c r="AI369" s="69">
        <f t="shared" si="119"/>
        <v>4</v>
      </c>
      <c r="AJ369" s="67">
        <f t="shared" si="119"/>
        <v>0</v>
      </c>
      <c r="AK369" s="68">
        <f t="shared" si="119"/>
        <v>5</v>
      </c>
      <c r="AL369" s="68">
        <f t="shared" si="119"/>
        <v>7</v>
      </c>
      <c r="AM369" s="69">
        <f t="shared" si="119"/>
        <v>6</v>
      </c>
      <c r="AN369" s="67">
        <f t="shared" si="119"/>
        <v>1</v>
      </c>
      <c r="AO369" s="68">
        <f t="shared" si="119"/>
        <v>4</v>
      </c>
      <c r="AP369" s="68">
        <f t="shared" si="119"/>
        <v>6</v>
      </c>
      <c r="AQ369" s="69">
        <f t="shared" si="119"/>
        <v>5</v>
      </c>
      <c r="AR369" s="67">
        <f t="shared" si="119"/>
        <v>0</v>
      </c>
      <c r="AS369" s="68">
        <f t="shared" si="119"/>
        <v>4</v>
      </c>
      <c r="AT369" s="68">
        <f t="shared" si="119"/>
        <v>6</v>
      </c>
      <c r="AU369" s="69">
        <f t="shared" si="119"/>
        <v>4</v>
      </c>
      <c r="AV369" s="67">
        <f t="shared" si="119"/>
        <v>0</v>
      </c>
      <c r="AW369" s="68">
        <f t="shared" si="119"/>
        <v>4</v>
      </c>
      <c r="AX369" s="68">
        <f t="shared" si="119"/>
        <v>6</v>
      </c>
      <c r="AY369" s="69">
        <f t="shared" si="119"/>
        <v>6</v>
      </c>
      <c r="AZ369" s="67">
        <f t="shared" si="119"/>
        <v>1</v>
      </c>
      <c r="BA369" s="68">
        <f t="shared" si="119"/>
        <v>4</v>
      </c>
      <c r="BB369" s="68">
        <f t="shared" si="119"/>
        <v>3</v>
      </c>
      <c r="BC369" s="68">
        <f t="shared" si="119"/>
        <v>5</v>
      </c>
      <c r="BD369" s="69">
        <f t="shared" ref="BD369:BL369" si="120">COUNTIF(BD371:BD408,"P")</f>
        <v>3</v>
      </c>
      <c r="BE369" s="67">
        <f t="shared" si="120"/>
        <v>0</v>
      </c>
      <c r="BF369" s="68">
        <f t="shared" si="120"/>
        <v>4</v>
      </c>
      <c r="BG369" s="68">
        <f t="shared" si="120"/>
        <v>6</v>
      </c>
      <c r="BH369" s="69">
        <f t="shared" si="120"/>
        <v>4</v>
      </c>
      <c r="BI369" s="67">
        <f t="shared" si="120"/>
        <v>1</v>
      </c>
      <c r="BJ369" s="68">
        <f t="shared" si="120"/>
        <v>5</v>
      </c>
      <c r="BK369" s="68">
        <f t="shared" si="120"/>
        <v>7</v>
      </c>
      <c r="BL369" s="69">
        <f t="shared" si="120"/>
        <v>3</v>
      </c>
      <c r="BM369" s="70">
        <f>+SUM(O369:AA369)</f>
        <v>43</v>
      </c>
      <c r="BN369" s="70">
        <f>+SUM(AB369:AM369)</f>
        <v>51</v>
      </c>
      <c r="BO369" s="70">
        <f>+SUM(AN369:AY369)</f>
        <v>46</v>
      </c>
      <c r="BP369" s="70">
        <f>+SUM(AZ369:BL369)</f>
        <v>46</v>
      </c>
      <c r="BQ369" s="71">
        <f>+BM369+BN369+BO369+BP369</f>
        <v>186</v>
      </c>
      <c r="BR369" s="379">
        <f>+SUM(BM370)/(BM369)</f>
        <v>0</v>
      </c>
      <c r="BS369" s="379">
        <f>+SUM(BN370)/(BN369)</f>
        <v>0</v>
      </c>
      <c r="BT369" s="379">
        <f>+SUM(BO370)/(BO369)</f>
        <v>0</v>
      </c>
      <c r="BU369" s="379">
        <f>+SUM(BP370)/(BP369)</f>
        <v>0</v>
      </c>
      <c r="BV369" s="379">
        <f>+SUM(BQ370)/(BQ369)</f>
        <v>0</v>
      </c>
      <c r="BW369" s="56"/>
    </row>
    <row r="370" spans="1:75" s="73" customFormat="1" ht="19.5" customHeight="1" thickBot="1" x14ac:dyDescent="0.3">
      <c r="A370" s="490"/>
      <c r="B370" s="234"/>
      <c r="C370" s="483"/>
      <c r="D370" s="515"/>
      <c r="E370" s="516"/>
      <c r="F370" s="651"/>
      <c r="G370" s="280" t="s">
        <v>35</v>
      </c>
      <c r="H370" s="345"/>
      <c r="I370" s="345"/>
      <c r="J370" s="345"/>
      <c r="K370" s="345"/>
      <c r="L370" s="345"/>
      <c r="M370" s="327"/>
      <c r="N370" s="369"/>
      <c r="O370" s="82">
        <f t="shared" ref="O370:Z370" si="121">COUNTIF(O371:O408,"E")</f>
        <v>0</v>
      </c>
      <c r="P370" s="83">
        <f t="shared" si="121"/>
        <v>0</v>
      </c>
      <c r="Q370" s="83">
        <f t="shared" si="121"/>
        <v>0</v>
      </c>
      <c r="R370" s="84">
        <f t="shared" si="121"/>
        <v>0</v>
      </c>
      <c r="S370" s="82">
        <f t="shared" si="121"/>
        <v>0</v>
      </c>
      <c r="T370" s="83">
        <f t="shared" si="121"/>
        <v>0</v>
      </c>
      <c r="U370" s="83">
        <f t="shared" si="121"/>
        <v>0</v>
      </c>
      <c r="V370" s="84">
        <f t="shared" si="121"/>
        <v>0</v>
      </c>
      <c r="W370" s="82">
        <f t="shared" si="121"/>
        <v>0</v>
      </c>
      <c r="X370" s="83">
        <f t="shared" si="121"/>
        <v>0</v>
      </c>
      <c r="Y370" s="83">
        <f t="shared" si="121"/>
        <v>0</v>
      </c>
      <c r="Z370" s="83">
        <f t="shared" si="121"/>
        <v>0</v>
      </c>
      <c r="AA370" s="84"/>
      <c r="AB370" s="82">
        <f t="shared" ref="AB370:BC370" si="122">COUNTIF(AB371:AB408,"E")</f>
        <v>0</v>
      </c>
      <c r="AC370" s="83">
        <f t="shared" si="122"/>
        <v>0</v>
      </c>
      <c r="AD370" s="83">
        <f t="shared" si="122"/>
        <v>0</v>
      </c>
      <c r="AE370" s="84">
        <f t="shared" si="122"/>
        <v>0</v>
      </c>
      <c r="AF370" s="82">
        <f t="shared" si="122"/>
        <v>0</v>
      </c>
      <c r="AG370" s="83">
        <f t="shared" si="122"/>
        <v>0</v>
      </c>
      <c r="AH370" s="83">
        <f t="shared" si="122"/>
        <v>0</v>
      </c>
      <c r="AI370" s="84">
        <f t="shared" si="122"/>
        <v>0</v>
      </c>
      <c r="AJ370" s="82">
        <f t="shared" si="122"/>
        <v>0</v>
      </c>
      <c r="AK370" s="83">
        <f t="shared" si="122"/>
        <v>0</v>
      </c>
      <c r="AL370" s="83">
        <f t="shared" si="122"/>
        <v>0</v>
      </c>
      <c r="AM370" s="84">
        <f t="shared" si="122"/>
        <v>0</v>
      </c>
      <c r="AN370" s="82">
        <f t="shared" si="122"/>
        <v>0</v>
      </c>
      <c r="AO370" s="83">
        <f t="shared" si="122"/>
        <v>0</v>
      </c>
      <c r="AP370" s="83">
        <f t="shared" si="122"/>
        <v>0</v>
      </c>
      <c r="AQ370" s="84">
        <f t="shared" si="122"/>
        <v>0</v>
      </c>
      <c r="AR370" s="82">
        <f t="shared" si="122"/>
        <v>0</v>
      </c>
      <c r="AS370" s="83">
        <f t="shared" si="122"/>
        <v>0</v>
      </c>
      <c r="AT370" s="83">
        <f t="shared" si="122"/>
        <v>0</v>
      </c>
      <c r="AU370" s="84">
        <f t="shared" si="122"/>
        <v>0</v>
      </c>
      <c r="AV370" s="82">
        <f t="shared" si="122"/>
        <v>0</v>
      </c>
      <c r="AW370" s="83">
        <f t="shared" si="122"/>
        <v>0</v>
      </c>
      <c r="AX370" s="83">
        <f t="shared" si="122"/>
        <v>0</v>
      </c>
      <c r="AY370" s="84">
        <f t="shared" si="122"/>
        <v>0</v>
      </c>
      <c r="AZ370" s="82">
        <f t="shared" si="122"/>
        <v>0</v>
      </c>
      <c r="BA370" s="83">
        <f t="shared" si="122"/>
        <v>0</v>
      </c>
      <c r="BB370" s="83">
        <f t="shared" si="122"/>
        <v>0</v>
      </c>
      <c r="BC370" s="83">
        <f t="shared" si="122"/>
        <v>0</v>
      </c>
      <c r="BD370" s="84">
        <f t="shared" ref="BD370:BL370" si="123">COUNTIF(BD371:BD408,"E")</f>
        <v>0</v>
      </c>
      <c r="BE370" s="82">
        <f t="shared" si="123"/>
        <v>0</v>
      </c>
      <c r="BF370" s="83">
        <f t="shared" si="123"/>
        <v>0</v>
      </c>
      <c r="BG370" s="83">
        <f t="shared" si="123"/>
        <v>0</v>
      </c>
      <c r="BH370" s="84">
        <f t="shared" si="123"/>
        <v>0</v>
      </c>
      <c r="BI370" s="82">
        <f t="shared" si="123"/>
        <v>0</v>
      </c>
      <c r="BJ370" s="83">
        <f t="shared" si="123"/>
        <v>0</v>
      </c>
      <c r="BK370" s="83">
        <f t="shared" si="123"/>
        <v>0</v>
      </c>
      <c r="BL370" s="84">
        <f t="shared" si="123"/>
        <v>0</v>
      </c>
      <c r="BM370" s="77">
        <f>+SUM(O370:AA370)</f>
        <v>0</v>
      </c>
      <c r="BN370" s="77">
        <f>+SUM(AB370:AM370)</f>
        <v>0</v>
      </c>
      <c r="BO370" s="77">
        <f>+SUM(AN370:AY370)</f>
        <v>0</v>
      </c>
      <c r="BP370" s="77">
        <f>+SUM(AZ370:BL370)</f>
        <v>0</v>
      </c>
      <c r="BQ370" s="78">
        <f>+BM370+BN370+BO370+BP370</f>
        <v>0</v>
      </c>
      <c r="BR370" s="379"/>
      <c r="BS370" s="379"/>
      <c r="BT370" s="379"/>
      <c r="BU370" s="379"/>
      <c r="BV370" s="379"/>
      <c r="BW370" s="56"/>
    </row>
    <row r="371" spans="1:75" s="73" customFormat="1" ht="31.5" hidden="1" customHeight="1" outlineLevel="1" x14ac:dyDescent="0.25">
      <c r="A371" s="666">
        <v>188</v>
      </c>
      <c r="B371" s="234"/>
      <c r="C371" s="483"/>
      <c r="D371" s="678" t="s">
        <v>668</v>
      </c>
      <c r="E371" s="679"/>
      <c r="F371" s="418" t="s">
        <v>496</v>
      </c>
      <c r="G371" s="280" t="s">
        <v>34</v>
      </c>
      <c r="H371" s="357"/>
      <c r="I371" s="357"/>
      <c r="J371" s="357"/>
      <c r="K371" s="357"/>
      <c r="L371" s="357"/>
      <c r="M371" s="326" t="s">
        <v>284</v>
      </c>
      <c r="N371" s="326" t="s">
        <v>497</v>
      </c>
      <c r="O371" s="85"/>
      <c r="P371" s="298"/>
      <c r="Q371" s="298"/>
      <c r="R371" s="87"/>
      <c r="S371" s="85"/>
      <c r="T371" s="298"/>
      <c r="U371" s="298" t="s">
        <v>34</v>
      </c>
      <c r="V371" s="91" t="s">
        <v>34</v>
      </c>
      <c r="W371" s="85" t="s">
        <v>34</v>
      </c>
      <c r="X371" s="298" t="s">
        <v>34</v>
      </c>
      <c r="Y371" s="298"/>
      <c r="Z371" s="298"/>
      <c r="AA371" s="87"/>
      <c r="AB371" s="132" t="s">
        <v>34</v>
      </c>
      <c r="AC371" s="278"/>
      <c r="AD371" s="278"/>
      <c r="AE371" s="302"/>
      <c r="AF371" s="85"/>
      <c r="AG371" s="298"/>
      <c r="AH371" s="298"/>
      <c r="AI371" s="87"/>
      <c r="AJ371" s="85"/>
      <c r="AK371" s="298"/>
      <c r="AL371" s="298"/>
      <c r="AM371" s="87"/>
      <c r="AN371" s="85"/>
      <c r="AO371" s="298"/>
      <c r="AP371" s="298"/>
      <c r="AQ371" s="87"/>
      <c r="AR371" s="133"/>
      <c r="AS371" s="278"/>
      <c r="AT371" s="278"/>
      <c r="AU371" s="302"/>
      <c r="AV371" s="85"/>
      <c r="AW371" s="298"/>
      <c r="AX371" s="298"/>
      <c r="AY371" s="87"/>
      <c r="AZ371" s="85"/>
      <c r="BA371" s="298"/>
      <c r="BB371" s="298"/>
      <c r="BC371" s="91"/>
      <c r="BD371" s="87"/>
      <c r="BE371" s="85"/>
      <c r="BF371" s="298"/>
      <c r="BG371" s="298"/>
      <c r="BH371" s="87"/>
      <c r="BI371" s="85"/>
      <c r="BJ371" s="298"/>
      <c r="BK371" s="298"/>
      <c r="BL371" s="87"/>
      <c r="BM371" s="92">
        <f>COUNTIF(O371:AA371,"P")</f>
        <v>4</v>
      </c>
      <c r="BN371" s="93">
        <f>COUNTIF(AB371:AM371,"P")</f>
        <v>1</v>
      </c>
      <c r="BO371" s="93">
        <f>COUNTIF(AN371:AY371,"P")</f>
        <v>0</v>
      </c>
      <c r="BP371" s="93">
        <f>COUNTIF(AZ371:BL371,"P")</f>
        <v>0</v>
      </c>
      <c r="BQ371" s="93">
        <f>SUM(BM371:BP371)</f>
        <v>5</v>
      </c>
      <c r="BR371" s="325">
        <f>+SUM(BM372)/(BM371)</f>
        <v>0</v>
      </c>
      <c r="BS371" s="325">
        <f>+SUM(BN372)/(BN371)</f>
        <v>0</v>
      </c>
      <c r="BT371" s="325" t="e">
        <f>+SUM(BO372)/(BO371)</f>
        <v>#DIV/0!</v>
      </c>
      <c r="BU371" s="325" t="e">
        <f>+SUM(BP372)/(BP371)</f>
        <v>#DIV/0!</v>
      </c>
      <c r="BV371" s="325">
        <f>+SUM(BQ372)/(BQ371)</f>
        <v>0</v>
      </c>
      <c r="BW371" s="56"/>
    </row>
    <row r="372" spans="1:75" s="73" customFormat="1" ht="26.25" hidden="1" customHeight="1" outlineLevel="1" thickBot="1" x14ac:dyDescent="0.3">
      <c r="A372" s="666"/>
      <c r="B372" s="234"/>
      <c r="C372" s="483"/>
      <c r="D372" s="680"/>
      <c r="E372" s="681"/>
      <c r="F372" s="419"/>
      <c r="G372" s="280" t="s">
        <v>35</v>
      </c>
      <c r="H372" s="357"/>
      <c r="I372" s="357"/>
      <c r="J372" s="357"/>
      <c r="K372" s="357"/>
      <c r="L372" s="357"/>
      <c r="M372" s="327"/>
      <c r="N372" s="327"/>
      <c r="O372" s="94"/>
      <c r="P372" s="95"/>
      <c r="Q372" s="95"/>
      <c r="R372" s="96"/>
      <c r="S372" s="94"/>
      <c r="T372" s="97"/>
      <c r="U372" s="97"/>
      <c r="V372" s="104"/>
      <c r="W372" s="94"/>
      <c r="X372" s="97"/>
      <c r="Y372" s="97"/>
      <c r="Z372" s="97"/>
      <c r="AA372" s="98"/>
      <c r="AB372" s="99"/>
      <c r="AC372" s="100"/>
      <c r="AD372" s="100"/>
      <c r="AE372" s="101"/>
      <c r="AF372" s="103"/>
      <c r="AG372" s="97"/>
      <c r="AH372" s="97"/>
      <c r="AI372" s="98"/>
      <c r="AJ372" s="103"/>
      <c r="AK372" s="97"/>
      <c r="AL372" s="97"/>
      <c r="AM372" s="98"/>
      <c r="AN372" s="103"/>
      <c r="AO372" s="97"/>
      <c r="AP372" s="97"/>
      <c r="AQ372" s="98"/>
      <c r="AR372" s="102"/>
      <c r="AS372" s="100"/>
      <c r="AT372" s="100"/>
      <c r="AU372" s="101"/>
      <c r="AV372" s="103"/>
      <c r="AW372" s="97"/>
      <c r="AX372" s="97"/>
      <c r="AY372" s="98"/>
      <c r="AZ372" s="103"/>
      <c r="BA372" s="97"/>
      <c r="BB372" s="97"/>
      <c r="BC372" s="104"/>
      <c r="BD372" s="98"/>
      <c r="BE372" s="103"/>
      <c r="BF372" s="97"/>
      <c r="BG372" s="97"/>
      <c r="BH372" s="98"/>
      <c r="BI372" s="103"/>
      <c r="BJ372" s="97"/>
      <c r="BK372" s="97"/>
      <c r="BL372" s="98"/>
      <c r="BM372" s="106">
        <f>COUNTIF(O372:AA372,"E")</f>
        <v>0</v>
      </c>
      <c r="BN372" s="107">
        <f>COUNTIF(AB372:AM372,"E")</f>
        <v>0</v>
      </c>
      <c r="BO372" s="107">
        <f>COUNTIF(AN372:AY372,"E")</f>
        <v>0</v>
      </c>
      <c r="BP372" s="107">
        <f>COUNTIF(AZ372:BL372,"E")</f>
        <v>0</v>
      </c>
      <c r="BQ372" s="108">
        <f>SUM(BM372:BP372)</f>
        <v>0</v>
      </c>
      <c r="BR372" s="325"/>
      <c r="BS372" s="325"/>
      <c r="BT372" s="325"/>
      <c r="BU372" s="325"/>
      <c r="BV372" s="325"/>
      <c r="BW372" s="56"/>
    </row>
    <row r="373" spans="1:75" s="73" customFormat="1" ht="18.75" hidden="1" customHeight="1" outlineLevel="1" x14ac:dyDescent="0.25">
      <c r="A373" s="666">
        <v>189</v>
      </c>
      <c r="B373" s="234"/>
      <c r="C373" s="483"/>
      <c r="D373" s="416" t="s">
        <v>498</v>
      </c>
      <c r="E373" s="354"/>
      <c r="F373" s="418" t="s">
        <v>499</v>
      </c>
      <c r="G373" s="280" t="s">
        <v>34</v>
      </c>
      <c r="H373" s="357"/>
      <c r="I373" s="357"/>
      <c r="J373" s="357"/>
      <c r="K373" s="357"/>
      <c r="L373" s="357"/>
      <c r="M373" s="326" t="s">
        <v>284</v>
      </c>
      <c r="N373" s="326" t="s">
        <v>497</v>
      </c>
      <c r="O373" s="85"/>
      <c r="P373" s="298"/>
      <c r="Q373" s="298"/>
      <c r="R373" s="87"/>
      <c r="S373" s="85"/>
      <c r="T373" s="298"/>
      <c r="U373" s="298"/>
      <c r="V373" s="91"/>
      <c r="W373" s="85"/>
      <c r="X373" s="298"/>
      <c r="Y373" s="298"/>
      <c r="Z373" s="298"/>
      <c r="AA373" s="87"/>
      <c r="AB373" s="132"/>
      <c r="AC373" s="278"/>
      <c r="AD373" s="278"/>
      <c r="AE373" s="302"/>
      <c r="AF373" s="85"/>
      <c r="AG373" s="298"/>
      <c r="AH373" s="298"/>
      <c r="AI373" s="87"/>
      <c r="AJ373" s="85"/>
      <c r="AK373" s="298"/>
      <c r="AL373" s="298" t="s">
        <v>34</v>
      </c>
      <c r="AM373" s="87"/>
      <c r="AN373" s="85"/>
      <c r="AO373" s="298"/>
      <c r="AP373" s="298"/>
      <c r="AQ373" s="87"/>
      <c r="AR373" s="133"/>
      <c r="AS373" s="278"/>
      <c r="AT373" s="278"/>
      <c r="AU373" s="302"/>
      <c r="AV373" s="85"/>
      <c r="AW373" s="298"/>
      <c r="AX373" s="298"/>
      <c r="AY373" s="87"/>
      <c r="AZ373" s="85"/>
      <c r="BA373" s="298"/>
      <c r="BB373" s="298"/>
      <c r="BC373" s="91"/>
      <c r="BD373" s="87"/>
      <c r="BE373" s="85"/>
      <c r="BF373" s="298"/>
      <c r="BG373" s="298"/>
      <c r="BH373" s="87"/>
      <c r="BI373" s="85"/>
      <c r="BJ373" s="298"/>
      <c r="BK373" s="298" t="s">
        <v>34</v>
      </c>
      <c r="BL373" s="87"/>
      <c r="BM373" s="92">
        <f>COUNTIF(O373:AA373,"P")</f>
        <v>0</v>
      </c>
      <c r="BN373" s="93">
        <f>COUNTIF(AB373:AM373,"P")</f>
        <v>1</v>
      </c>
      <c r="BO373" s="93">
        <f>COUNTIF(AN373:AY373,"P")</f>
        <v>0</v>
      </c>
      <c r="BP373" s="93">
        <f>COUNTIF(AZ373:BL373,"P")</f>
        <v>1</v>
      </c>
      <c r="BQ373" s="93">
        <f t="shared" ref="BQ373:BQ384" si="124">SUM(BM373:BP373)</f>
        <v>2</v>
      </c>
      <c r="BR373" s="325" t="e">
        <f>+SUM(BM374)/(BM373)</f>
        <v>#DIV/0!</v>
      </c>
      <c r="BS373" s="325">
        <f>+SUM(BN374)/(BN373)</f>
        <v>0</v>
      </c>
      <c r="BT373" s="325" t="e">
        <f>+SUM(BO374)/(BO373)</f>
        <v>#DIV/0!</v>
      </c>
      <c r="BU373" s="325">
        <f>+SUM(BP374)/(BP373)</f>
        <v>0</v>
      </c>
      <c r="BV373" s="325">
        <f>+SUM(BQ374)/(BQ373)</f>
        <v>0</v>
      </c>
      <c r="BW373" s="56"/>
    </row>
    <row r="374" spans="1:75" s="73" customFormat="1" ht="32.25" hidden="1" customHeight="1" outlineLevel="1" thickBot="1" x14ac:dyDescent="0.3">
      <c r="A374" s="666"/>
      <c r="B374" s="234"/>
      <c r="C374" s="483"/>
      <c r="D374" s="417"/>
      <c r="E374" s="356"/>
      <c r="F374" s="419"/>
      <c r="G374" s="280" t="s">
        <v>35</v>
      </c>
      <c r="H374" s="357"/>
      <c r="I374" s="357"/>
      <c r="J374" s="357"/>
      <c r="K374" s="357"/>
      <c r="L374" s="357"/>
      <c r="M374" s="327"/>
      <c r="N374" s="327"/>
      <c r="O374" s="94"/>
      <c r="P374" s="95"/>
      <c r="Q374" s="95"/>
      <c r="R374" s="96"/>
      <c r="S374" s="94"/>
      <c r="T374" s="97"/>
      <c r="U374" s="97"/>
      <c r="V374" s="104"/>
      <c r="W374" s="94"/>
      <c r="X374" s="97"/>
      <c r="Y374" s="97"/>
      <c r="Z374" s="97"/>
      <c r="AA374" s="98"/>
      <c r="AB374" s="99"/>
      <c r="AC374" s="100"/>
      <c r="AD374" s="100"/>
      <c r="AE374" s="101"/>
      <c r="AF374" s="103"/>
      <c r="AG374" s="97"/>
      <c r="AH374" s="97"/>
      <c r="AI374" s="98"/>
      <c r="AJ374" s="103"/>
      <c r="AK374" s="97"/>
      <c r="AL374" s="97"/>
      <c r="AM374" s="98"/>
      <c r="AN374" s="103"/>
      <c r="AO374" s="97"/>
      <c r="AP374" s="97"/>
      <c r="AQ374" s="98"/>
      <c r="AR374" s="102"/>
      <c r="AS374" s="100"/>
      <c r="AT374" s="100"/>
      <c r="AU374" s="101"/>
      <c r="AV374" s="103"/>
      <c r="AW374" s="97"/>
      <c r="AX374" s="97"/>
      <c r="AY374" s="98"/>
      <c r="AZ374" s="103"/>
      <c r="BA374" s="97"/>
      <c r="BB374" s="97"/>
      <c r="BC374" s="104"/>
      <c r="BD374" s="98"/>
      <c r="BE374" s="103"/>
      <c r="BF374" s="97"/>
      <c r="BG374" s="97"/>
      <c r="BH374" s="98"/>
      <c r="BI374" s="103"/>
      <c r="BJ374" s="97"/>
      <c r="BK374" s="97"/>
      <c r="BL374" s="98"/>
      <c r="BM374" s="106">
        <f>COUNTIF(O374:AA374,"E")</f>
        <v>0</v>
      </c>
      <c r="BN374" s="107">
        <f>COUNTIF(AB374:AM374,"E")</f>
        <v>0</v>
      </c>
      <c r="BO374" s="107">
        <f>COUNTIF(AN374:AY374,"E")</f>
        <v>0</v>
      </c>
      <c r="BP374" s="107">
        <f>COUNTIF(AZ374:BL374,"E")</f>
        <v>0</v>
      </c>
      <c r="BQ374" s="108">
        <f t="shared" si="124"/>
        <v>0</v>
      </c>
      <c r="BR374" s="325"/>
      <c r="BS374" s="325"/>
      <c r="BT374" s="325"/>
      <c r="BU374" s="325"/>
      <c r="BV374" s="325"/>
      <c r="BW374" s="56"/>
    </row>
    <row r="375" spans="1:75" s="56" customFormat="1" ht="29.25" hidden="1" customHeight="1" outlineLevel="1" x14ac:dyDescent="0.25">
      <c r="A375" s="666">
        <v>190</v>
      </c>
      <c r="B375" s="234"/>
      <c r="C375" s="483"/>
      <c r="D375" s="416" t="s">
        <v>500</v>
      </c>
      <c r="E375" s="354"/>
      <c r="F375" s="418" t="s">
        <v>501</v>
      </c>
      <c r="G375" s="280" t="s">
        <v>34</v>
      </c>
      <c r="H375" s="357"/>
      <c r="I375" s="357"/>
      <c r="J375" s="357"/>
      <c r="K375" s="357"/>
      <c r="L375" s="357"/>
      <c r="M375" s="326" t="s">
        <v>284</v>
      </c>
      <c r="N375" s="326" t="s">
        <v>497</v>
      </c>
      <c r="O375" s="85"/>
      <c r="P375" s="298"/>
      <c r="Q375" s="298"/>
      <c r="R375" s="87"/>
      <c r="S375" s="85" t="s">
        <v>34</v>
      </c>
      <c r="T375" s="298" t="s">
        <v>34</v>
      </c>
      <c r="U375" s="298"/>
      <c r="V375" s="91"/>
      <c r="W375" s="85"/>
      <c r="X375" s="298"/>
      <c r="Y375" s="298"/>
      <c r="Z375" s="298"/>
      <c r="AA375" s="87"/>
      <c r="AB375" s="132"/>
      <c r="AC375" s="278"/>
      <c r="AD375" s="278"/>
      <c r="AE375" s="302"/>
      <c r="AF375" s="85"/>
      <c r="AG375" s="298"/>
      <c r="AH375" s="298"/>
      <c r="AI375" s="87"/>
      <c r="AJ375" s="85"/>
      <c r="AK375" s="298"/>
      <c r="AL375" s="298"/>
      <c r="AM375" s="87"/>
      <c r="AN375" s="85"/>
      <c r="AO375" s="298"/>
      <c r="AP375" s="298"/>
      <c r="AQ375" s="87"/>
      <c r="AR375" s="133"/>
      <c r="AS375" s="278"/>
      <c r="AT375" s="278"/>
      <c r="AU375" s="302"/>
      <c r="AV375" s="85"/>
      <c r="AW375" s="298"/>
      <c r="AX375" s="298"/>
      <c r="AY375" s="87"/>
      <c r="AZ375" s="85"/>
      <c r="BA375" s="298"/>
      <c r="BB375" s="298"/>
      <c r="BC375" s="91"/>
      <c r="BD375" s="87"/>
      <c r="BE375" s="85"/>
      <c r="BF375" s="298"/>
      <c r="BG375" s="298"/>
      <c r="BH375" s="87"/>
      <c r="BI375" s="85"/>
      <c r="BJ375" s="298"/>
      <c r="BK375" s="298" t="s">
        <v>34</v>
      </c>
      <c r="BL375" s="87"/>
      <c r="BM375" s="92">
        <f>COUNTIF(O375:AA375,"P")</f>
        <v>2</v>
      </c>
      <c r="BN375" s="93">
        <f>COUNTIF(AB375:AM375,"P")</f>
        <v>0</v>
      </c>
      <c r="BO375" s="93">
        <f>COUNTIF(AN375:AY375,"P")</f>
        <v>0</v>
      </c>
      <c r="BP375" s="93">
        <f>COUNTIF(AZ375:BL375,"P")</f>
        <v>1</v>
      </c>
      <c r="BQ375" s="93">
        <f t="shared" si="124"/>
        <v>3</v>
      </c>
      <c r="BR375" s="325">
        <f>+SUM(BM376)/(BM375)</f>
        <v>0</v>
      </c>
      <c r="BS375" s="325" t="e">
        <f>+SUM(BN376)/(BN375)</f>
        <v>#DIV/0!</v>
      </c>
      <c r="BT375" s="325" t="e">
        <f>+SUM(BO376)/(BO375)</f>
        <v>#DIV/0!</v>
      </c>
      <c r="BU375" s="325">
        <f>+SUM(BP376)/(BP375)</f>
        <v>0</v>
      </c>
      <c r="BV375" s="325">
        <f>+SUM(BQ376)/(BQ375)</f>
        <v>0</v>
      </c>
    </row>
    <row r="376" spans="1:75" s="56" customFormat="1" ht="34.5" hidden="1" customHeight="1" outlineLevel="1" thickBot="1" x14ac:dyDescent="0.3">
      <c r="A376" s="666"/>
      <c r="B376" s="234"/>
      <c r="C376" s="483"/>
      <c r="D376" s="417"/>
      <c r="E376" s="356"/>
      <c r="F376" s="419"/>
      <c r="G376" s="280" t="s">
        <v>35</v>
      </c>
      <c r="H376" s="357"/>
      <c r="I376" s="357"/>
      <c r="J376" s="357"/>
      <c r="K376" s="357"/>
      <c r="L376" s="357"/>
      <c r="M376" s="327"/>
      <c r="N376" s="327"/>
      <c r="O376" s="94"/>
      <c r="P376" s="95"/>
      <c r="Q376" s="95"/>
      <c r="R376" s="96"/>
      <c r="S376" s="94"/>
      <c r="T376" s="97"/>
      <c r="U376" s="97"/>
      <c r="V376" s="104"/>
      <c r="W376" s="94"/>
      <c r="X376" s="97"/>
      <c r="Y376" s="97"/>
      <c r="Z376" s="97"/>
      <c r="AA376" s="98"/>
      <c r="AB376" s="99"/>
      <c r="AC376" s="100"/>
      <c r="AD376" s="100"/>
      <c r="AE376" s="101"/>
      <c r="AF376" s="103"/>
      <c r="AG376" s="97"/>
      <c r="AH376" s="97"/>
      <c r="AI376" s="98"/>
      <c r="AJ376" s="103"/>
      <c r="AK376" s="97"/>
      <c r="AL376" s="97"/>
      <c r="AM376" s="98"/>
      <c r="AN376" s="103"/>
      <c r="AO376" s="97"/>
      <c r="AP376" s="97"/>
      <c r="AQ376" s="98"/>
      <c r="AR376" s="102"/>
      <c r="AS376" s="100"/>
      <c r="AT376" s="100"/>
      <c r="AU376" s="101"/>
      <c r="AV376" s="103"/>
      <c r="AW376" s="97"/>
      <c r="AX376" s="97"/>
      <c r="AY376" s="98"/>
      <c r="AZ376" s="103"/>
      <c r="BA376" s="97"/>
      <c r="BB376" s="97"/>
      <c r="BC376" s="104"/>
      <c r="BD376" s="98"/>
      <c r="BE376" s="103"/>
      <c r="BF376" s="97"/>
      <c r="BG376" s="97"/>
      <c r="BH376" s="98"/>
      <c r="BI376" s="103"/>
      <c r="BJ376" s="97"/>
      <c r="BK376" s="97"/>
      <c r="BL376" s="98"/>
      <c r="BM376" s="106">
        <f>COUNTIF(O376:AA376,"E")</f>
        <v>0</v>
      </c>
      <c r="BN376" s="107">
        <f>COUNTIF(AB376:AM376,"E")</f>
        <v>0</v>
      </c>
      <c r="BO376" s="107">
        <f>COUNTIF(AN376:AY376,"E")</f>
        <v>0</v>
      </c>
      <c r="BP376" s="107">
        <f>COUNTIF(AZ376:BL376,"E")</f>
        <v>0</v>
      </c>
      <c r="BQ376" s="108">
        <f t="shared" si="124"/>
        <v>0</v>
      </c>
      <c r="BR376" s="325"/>
      <c r="BS376" s="325"/>
      <c r="BT376" s="325"/>
      <c r="BU376" s="325"/>
      <c r="BV376" s="325"/>
    </row>
    <row r="377" spans="1:75" s="73" customFormat="1" ht="46.5" hidden="1" customHeight="1" outlineLevel="1" x14ac:dyDescent="0.25">
      <c r="A377" s="666">
        <v>191</v>
      </c>
      <c r="B377" s="234"/>
      <c r="C377" s="483"/>
      <c r="D377" s="678" t="s">
        <v>669</v>
      </c>
      <c r="E377" s="679"/>
      <c r="F377" s="418" t="s">
        <v>502</v>
      </c>
      <c r="G377" s="280" t="s">
        <v>34</v>
      </c>
      <c r="H377" s="357"/>
      <c r="I377" s="357"/>
      <c r="J377" s="357"/>
      <c r="K377" s="357"/>
      <c r="L377" s="357"/>
      <c r="M377" s="326" t="s">
        <v>284</v>
      </c>
      <c r="N377" s="326" t="s">
        <v>497</v>
      </c>
      <c r="O377" s="85"/>
      <c r="P377" s="298"/>
      <c r="Q377" s="298"/>
      <c r="R377" s="87"/>
      <c r="S377" s="85"/>
      <c r="T377" s="298" t="s">
        <v>34</v>
      </c>
      <c r="U377" s="298" t="s">
        <v>34</v>
      </c>
      <c r="V377" s="91"/>
      <c r="W377" s="85" t="s">
        <v>34</v>
      </c>
      <c r="X377" s="298" t="s">
        <v>34</v>
      </c>
      <c r="Y377" s="298"/>
      <c r="Z377" s="298"/>
      <c r="AA377" s="87"/>
      <c r="AB377" s="88" t="s">
        <v>34</v>
      </c>
      <c r="AC377" s="88" t="s">
        <v>34</v>
      </c>
      <c r="AD377" s="280"/>
      <c r="AE377" s="89"/>
      <c r="AF377" s="85"/>
      <c r="AG377" s="298" t="s">
        <v>34</v>
      </c>
      <c r="AH377" s="298" t="s">
        <v>34</v>
      </c>
      <c r="AI377" s="87"/>
      <c r="AJ377" s="85"/>
      <c r="AK377" s="298" t="s">
        <v>34</v>
      </c>
      <c r="AL377" s="298" t="s">
        <v>34</v>
      </c>
      <c r="AM377" s="87"/>
      <c r="AN377" s="85"/>
      <c r="AO377" s="298" t="s">
        <v>34</v>
      </c>
      <c r="AP377" s="298" t="s">
        <v>34</v>
      </c>
      <c r="AQ377" s="87"/>
      <c r="AR377" s="90"/>
      <c r="AS377" s="280" t="s">
        <v>34</v>
      </c>
      <c r="AT377" s="280" t="s">
        <v>34</v>
      </c>
      <c r="AU377" s="89"/>
      <c r="AV377" s="90"/>
      <c r="AW377" s="280" t="s">
        <v>34</v>
      </c>
      <c r="AX377" s="280" t="s">
        <v>34</v>
      </c>
      <c r="AY377" s="89"/>
      <c r="AZ377" s="90"/>
      <c r="BA377" s="280" t="s">
        <v>34</v>
      </c>
      <c r="BB377" s="280" t="s">
        <v>34</v>
      </c>
      <c r="BC377" s="279"/>
      <c r="BD377" s="89"/>
      <c r="BE377" s="85"/>
      <c r="BF377" s="298" t="s">
        <v>34</v>
      </c>
      <c r="BG377" s="298" t="s">
        <v>34</v>
      </c>
      <c r="BH377" s="87"/>
      <c r="BI377" s="85" t="s">
        <v>34</v>
      </c>
      <c r="BJ377" s="298"/>
      <c r="BK377" s="298"/>
      <c r="BL377" s="87"/>
      <c r="BM377" s="92">
        <f>COUNTIF(O377:AA377,"P")</f>
        <v>4</v>
      </c>
      <c r="BN377" s="93">
        <f>COUNTIF(AB377:AM377,"P")</f>
        <v>6</v>
      </c>
      <c r="BO377" s="93">
        <f>COUNTIF(AN377:AY377,"P")</f>
        <v>6</v>
      </c>
      <c r="BP377" s="93">
        <f>COUNTIF(AZ377:BL377,"P")</f>
        <v>5</v>
      </c>
      <c r="BQ377" s="93">
        <f t="shared" si="124"/>
        <v>21</v>
      </c>
      <c r="BR377" s="325">
        <f>+SUM(BM378)/(BM377)</f>
        <v>0</v>
      </c>
      <c r="BS377" s="325">
        <f>+SUM(BN378)/(BN377)</f>
        <v>0</v>
      </c>
      <c r="BT377" s="325">
        <f>+SUM(BO378)/(BO377)</f>
        <v>0</v>
      </c>
      <c r="BU377" s="325">
        <f>+SUM(BP378)/(BP377)</f>
        <v>0</v>
      </c>
      <c r="BV377" s="325">
        <f>+SUM(BQ378)/(BQ377)</f>
        <v>0</v>
      </c>
      <c r="BW377" s="56"/>
    </row>
    <row r="378" spans="1:75" s="73" customFormat="1" ht="32.25" hidden="1" customHeight="1" outlineLevel="1" thickBot="1" x14ac:dyDescent="0.3">
      <c r="A378" s="666"/>
      <c r="B378" s="234"/>
      <c r="C378" s="483"/>
      <c r="D378" s="680"/>
      <c r="E378" s="681"/>
      <c r="F378" s="419"/>
      <c r="G378" s="280" t="s">
        <v>35</v>
      </c>
      <c r="H378" s="357"/>
      <c r="I378" s="357"/>
      <c r="J378" s="357"/>
      <c r="K378" s="357"/>
      <c r="L378" s="357"/>
      <c r="M378" s="327"/>
      <c r="N378" s="327"/>
      <c r="O378" s="94"/>
      <c r="P378" s="95"/>
      <c r="Q378" s="95"/>
      <c r="R378" s="96"/>
      <c r="S378" s="94"/>
      <c r="T378" s="97"/>
      <c r="U378" s="97"/>
      <c r="V378" s="104"/>
      <c r="W378" s="94"/>
      <c r="X378" s="97"/>
      <c r="Y378" s="97"/>
      <c r="Z378" s="97"/>
      <c r="AA378" s="98"/>
      <c r="AB378" s="99"/>
      <c r="AC378" s="100"/>
      <c r="AD378" s="100"/>
      <c r="AE378" s="101"/>
      <c r="AF378" s="103"/>
      <c r="AG378" s="97"/>
      <c r="AH378" s="97"/>
      <c r="AI378" s="98"/>
      <c r="AJ378" s="103"/>
      <c r="AK378" s="97"/>
      <c r="AL378" s="97"/>
      <c r="AM378" s="98"/>
      <c r="AN378" s="103"/>
      <c r="AO378" s="97"/>
      <c r="AP378" s="97"/>
      <c r="AQ378" s="98"/>
      <c r="AR378" s="102"/>
      <c r="AS378" s="100"/>
      <c r="AT378" s="100"/>
      <c r="AU378" s="101"/>
      <c r="AV378" s="102"/>
      <c r="AW378" s="100"/>
      <c r="AX378" s="100"/>
      <c r="AY378" s="101"/>
      <c r="AZ378" s="102"/>
      <c r="BA378" s="100"/>
      <c r="BB378" s="100"/>
      <c r="BC378" s="118"/>
      <c r="BD378" s="101"/>
      <c r="BE378" s="103"/>
      <c r="BF378" s="100"/>
      <c r="BG378" s="100"/>
      <c r="BH378" s="98"/>
      <c r="BI378" s="103"/>
      <c r="BJ378" s="97"/>
      <c r="BK378" s="97"/>
      <c r="BL378" s="98"/>
      <c r="BM378" s="106">
        <f>COUNTIF(O378:AA378,"E")</f>
        <v>0</v>
      </c>
      <c r="BN378" s="107">
        <f>COUNTIF(AB378:AM378,"E")</f>
        <v>0</v>
      </c>
      <c r="BO378" s="107">
        <f>COUNTIF(AN378:AY378,"E")</f>
        <v>0</v>
      </c>
      <c r="BP378" s="107">
        <f>COUNTIF(AZ378:BL378,"E")</f>
        <v>0</v>
      </c>
      <c r="BQ378" s="108">
        <f t="shared" si="124"/>
        <v>0</v>
      </c>
      <c r="BR378" s="325"/>
      <c r="BS378" s="325"/>
      <c r="BT378" s="325"/>
      <c r="BU378" s="325"/>
      <c r="BV378" s="325"/>
      <c r="BW378" s="56"/>
    </row>
    <row r="379" spans="1:75" s="56" customFormat="1" ht="30.75" hidden="1" customHeight="1" outlineLevel="1" x14ac:dyDescent="0.25">
      <c r="A379" s="666">
        <v>192</v>
      </c>
      <c r="B379" s="234"/>
      <c r="C379" s="483"/>
      <c r="D379" s="678" t="s">
        <v>503</v>
      </c>
      <c r="E379" s="679"/>
      <c r="F379" s="418" t="s">
        <v>504</v>
      </c>
      <c r="G379" s="280" t="s">
        <v>34</v>
      </c>
      <c r="H379" s="357"/>
      <c r="I379" s="357"/>
      <c r="J379" s="357"/>
      <c r="K379" s="357"/>
      <c r="L379" s="357"/>
      <c r="M379" s="326" t="s">
        <v>284</v>
      </c>
      <c r="N379" s="326" t="s">
        <v>497</v>
      </c>
      <c r="O379" s="85"/>
      <c r="P379" s="298"/>
      <c r="Q379" s="298"/>
      <c r="R379" s="87"/>
      <c r="S379" s="85"/>
      <c r="T379" s="298" t="s">
        <v>34</v>
      </c>
      <c r="U379" s="298" t="s">
        <v>34</v>
      </c>
      <c r="V379" s="91"/>
      <c r="W379" s="85" t="s">
        <v>34</v>
      </c>
      <c r="X379" s="298" t="s">
        <v>34</v>
      </c>
      <c r="Y379" s="298"/>
      <c r="Z379" s="298"/>
      <c r="AA379" s="87"/>
      <c r="AB379" s="88" t="s">
        <v>34</v>
      </c>
      <c r="AC379" s="88" t="s">
        <v>34</v>
      </c>
      <c r="AD379" s="280"/>
      <c r="AE379" s="89"/>
      <c r="AF379" s="85"/>
      <c r="AG379" s="298" t="s">
        <v>34</v>
      </c>
      <c r="AH379" s="298" t="s">
        <v>34</v>
      </c>
      <c r="AI379" s="87"/>
      <c r="AJ379" s="85"/>
      <c r="AK379" s="298" t="s">
        <v>34</v>
      </c>
      <c r="AL379" s="298" t="s">
        <v>34</v>
      </c>
      <c r="AM379" s="87"/>
      <c r="AN379" s="85"/>
      <c r="AO379" s="298" t="s">
        <v>34</v>
      </c>
      <c r="AP379" s="298" t="s">
        <v>34</v>
      </c>
      <c r="AQ379" s="87"/>
      <c r="AR379" s="90"/>
      <c r="AS379" s="280" t="s">
        <v>34</v>
      </c>
      <c r="AT379" s="280" t="s">
        <v>34</v>
      </c>
      <c r="AU379" s="89"/>
      <c r="AV379" s="90"/>
      <c r="AW379" s="280" t="s">
        <v>34</v>
      </c>
      <c r="AX379" s="280" t="s">
        <v>34</v>
      </c>
      <c r="AY379" s="89"/>
      <c r="AZ379" s="90"/>
      <c r="BA379" s="280" t="s">
        <v>34</v>
      </c>
      <c r="BB379" s="280" t="s">
        <v>34</v>
      </c>
      <c r="BC379" s="279"/>
      <c r="BD379" s="89"/>
      <c r="BE379" s="85"/>
      <c r="BF379" s="298" t="s">
        <v>34</v>
      </c>
      <c r="BG379" s="298" t="s">
        <v>34</v>
      </c>
      <c r="BH379" s="87"/>
      <c r="BI379" s="85"/>
      <c r="BJ379" s="298" t="s">
        <v>34</v>
      </c>
      <c r="BK379" s="85" t="s">
        <v>34</v>
      </c>
      <c r="BL379" s="87"/>
      <c r="BM379" s="92">
        <f>COUNTIF(O379:AA379,"P")</f>
        <v>4</v>
      </c>
      <c r="BN379" s="93">
        <f>COUNTIF(AB379:AM379,"P")</f>
        <v>6</v>
      </c>
      <c r="BO379" s="93">
        <f>COUNTIF(AN379:AY379,"P")</f>
        <v>6</v>
      </c>
      <c r="BP379" s="93">
        <f>COUNTIF(AZ379:BL379,"P")</f>
        <v>6</v>
      </c>
      <c r="BQ379" s="93">
        <f t="shared" si="124"/>
        <v>22</v>
      </c>
      <c r="BR379" s="325">
        <f>+SUM(BM380)/(BM379)</f>
        <v>0</v>
      </c>
      <c r="BS379" s="325">
        <f>+SUM(BN380)/(BN379)</f>
        <v>0</v>
      </c>
      <c r="BT379" s="325">
        <f>+SUM(BO380)/(BO379)</f>
        <v>0</v>
      </c>
      <c r="BU379" s="325">
        <f>+SUM(BP380)/(BP379)</f>
        <v>0</v>
      </c>
      <c r="BV379" s="325">
        <f>+SUM(BQ380)/(BQ379)</f>
        <v>0</v>
      </c>
    </row>
    <row r="380" spans="1:75" s="56" customFormat="1" ht="30" hidden="1" customHeight="1" outlineLevel="1" thickBot="1" x14ac:dyDescent="0.3">
      <c r="A380" s="666"/>
      <c r="B380" s="234"/>
      <c r="C380" s="483"/>
      <c r="D380" s="680"/>
      <c r="E380" s="681"/>
      <c r="F380" s="419"/>
      <c r="G380" s="280" t="s">
        <v>35</v>
      </c>
      <c r="H380" s="357"/>
      <c r="I380" s="357"/>
      <c r="J380" s="357"/>
      <c r="K380" s="357"/>
      <c r="L380" s="357"/>
      <c r="M380" s="327"/>
      <c r="N380" s="327"/>
      <c r="O380" s="94"/>
      <c r="P380" s="95"/>
      <c r="Q380" s="95"/>
      <c r="R380" s="96"/>
      <c r="S380" s="94"/>
      <c r="T380" s="97"/>
      <c r="U380" s="97"/>
      <c r="V380" s="104"/>
      <c r="W380" s="94"/>
      <c r="X380" s="97"/>
      <c r="Y380" s="97"/>
      <c r="Z380" s="97"/>
      <c r="AA380" s="98"/>
      <c r="AB380" s="99"/>
      <c r="AC380" s="100"/>
      <c r="AD380" s="100"/>
      <c r="AE380" s="101"/>
      <c r="AF380" s="103"/>
      <c r="AG380" s="97"/>
      <c r="AH380" s="97"/>
      <c r="AI380" s="98"/>
      <c r="AJ380" s="103"/>
      <c r="AK380" s="97"/>
      <c r="AL380" s="97"/>
      <c r="AM380" s="98"/>
      <c r="AN380" s="103"/>
      <c r="AO380" s="97"/>
      <c r="AP380" s="97"/>
      <c r="AQ380" s="98"/>
      <c r="AR380" s="102"/>
      <c r="AS380" s="100"/>
      <c r="AT380" s="100"/>
      <c r="AU380" s="101"/>
      <c r="AV380" s="102"/>
      <c r="AW380" s="100"/>
      <c r="AX380" s="100"/>
      <c r="AY380" s="101"/>
      <c r="AZ380" s="102"/>
      <c r="BA380" s="100"/>
      <c r="BB380" s="100"/>
      <c r="BC380" s="118"/>
      <c r="BD380" s="101"/>
      <c r="BE380" s="103"/>
      <c r="BF380" s="100"/>
      <c r="BG380" s="100"/>
      <c r="BH380" s="98"/>
      <c r="BI380" s="103"/>
      <c r="BJ380" s="97"/>
      <c r="BK380" s="97"/>
      <c r="BL380" s="98"/>
      <c r="BM380" s="106">
        <f>COUNTIF(O380:AA380,"E")</f>
        <v>0</v>
      </c>
      <c r="BN380" s="107">
        <f>COUNTIF(AB380:AM380,"E")</f>
        <v>0</v>
      </c>
      <c r="BO380" s="107">
        <f>COUNTIF(AN380:AY380,"E")</f>
        <v>0</v>
      </c>
      <c r="BP380" s="107">
        <f>COUNTIF(AZ380:BL380,"E")</f>
        <v>0</v>
      </c>
      <c r="BQ380" s="108">
        <f t="shared" si="124"/>
        <v>0</v>
      </c>
      <c r="BR380" s="325"/>
      <c r="BS380" s="325"/>
      <c r="BT380" s="325"/>
      <c r="BU380" s="325"/>
      <c r="BV380" s="325"/>
    </row>
    <row r="381" spans="1:75" s="56" customFormat="1" ht="49.5" hidden="1" customHeight="1" outlineLevel="1" x14ac:dyDescent="0.25">
      <c r="A381" s="666">
        <v>194</v>
      </c>
      <c r="B381" s="234"/>
      <c r="C381" s="483"/>
      <c r="D381" s="678" t="s">
        <v>505</v>
      </c>
      <c r="E381" s="679"/>
      <c r="F381" s="418" t="s">
        <v>506</v>
      </c>
      <c r="G381" s="280" t="s">
        <v>34</v>
      </c>
      <c r="H381" s="357"/>
      <c r="I381" s="357"/>
      <c r="J381" s="357"/>
      <c r="K381" s="357"/>
      <c r="L381" s="357"/>
      <c r="M381" s="326" t="s">
        <v>284</v>
      </c>
      <c r="N381" s="326" t="s">
        <v>497</v>
      </c>
      <c r="O381" s="85"/>
      <c r="P381" s="298"/>
      <c r="Q381" s="298"/>
      <c r="R381" s="87"/>
      <c r="S381" s="85"/>
      <c r="T381" s="298"/>
      <c r="U381" s="298"/>
      <c r="V381" s="91"/>
      <c r="W381" s="85"/>
      <c r="X381" s="178"/>
      <c r="Y381" s="298" t="s">
        <v>34</v>
      </c>
      <c r="Z381" s="298" t="s">
        <v>34</v>
      </c>
      <c r="AA381" s="87"/>
      <c r="AB381" s="88"/>
      <c r="AC381" s="88"/>
      <c r="AD381" s="298" t="s">
        <v>34</v>
      </c>
      <c r="AE381" s="298" t="s">
        <v>34</v>
      </c>
      <c r="AF381" s="85"/>
      <c r="AG381" s="298"/>
      <c r="AH381" s="298" t="s">
        <v>34</v>
      </c>
      <c r="AI381" s="298" t="s">
        <v>34</v>
      </c>
      <c r="AJ381" s="85"/>
      <c r="AK381" s="298"/>
      <c r="AL381" s="298" t="s">
        <v>34</v>
      </c>
      <c r="AM381" s="298" t="s">
        <v>34</v>
      </c>
      <c r="AN381" s="85"/>
      <c r="AO381" s="298"/>
      <c r="AP381" s="298" t="s">
        <v>34</v>
      </c>
      <c r="AQ381" s="298" t="s">
        <v>34</v>
      </c>
      <c r="AR381" s="90"/>
      <c r="AS381" s="280"/>
      <c r="AT381" s="280" t="s">
        <v>34</v>
      </c>
      <c r="AU381" s="280" t="s">
        <v>34</v>
      </c>
      <c r="AV381" s="90"/>
      <c r="AW381" s="280"/>
      <c r="AX381" s="280" t="s">
        <v>34</v>
      </c>
      <c r="AY381" s="280" t="s">
        <v>34</v>
      </c>
      <c r="AZ381" s="90"/>
      <c r="BA381" s="280"/>
      <c r="BB381" s="280" t="s">
        <v>34</v>
      </c>
      <c r="BC381" s="280" t="s">
        <v>34</v>
      </c>
      <c r="BD381" s="89"/>
      <c r="BE381" s="85"/>
      <c r="BF381" s="298"/>
      <c r="BG381" s="298" t="s">
        <v>34</v>
      </c>
      <c r="BH381" s="298" t="s">
        <v>34</v>
      </c>
      <c r="BI381" s="85"/>
      <c r="BJ381" s="298"/>
      <c r="BK381" s="298" t="s">
        <v>34</v>
      </c>
      <c r="BL381" s="87" t="s">
        <v>34</v>
      </c>
      <c r="BM381" s="92">
        <f>COUNTIF(O381:AA381,"P")</f>
        <v>2</v>
      </c>
      <c r="BN381" s="93">
        <f>COUNTIF(AB381:AM381,"P")</f>
        <v>6</v>
      </c>
      <c r="BO381" s="93">
        <f>COUNTIF(AN381:AY381,"P")</f>
        <v>6</v>
      </c>
      <c r="BP381" s="93">
        <f>COUNTIF(AZ381:BL381,"P")</f>
        <v>6</v>
      </c>
      <c r="BQ381" s="93">
        <f t="shared" si="124"/>
        <v>20</v>
      </c>
      <c r="BR381" s="325">
        <f>+SUM(BM382)/(BM381)</f>
        <v>0</v>
      </c>
      <c r="BS381" s="325">
        <f>+SUM(BN382)/(BN381)</f>
        <v>0</v>
      </c>
      <c r="BT381" s="325">
        <f>+SUM(BO382)/(BO381)</f>
        <v>0</v>
      </c>
      <c r="BU381" s="325">
        <f>+SUM(BP382)/(BP381)</f>
        <v>0</v>
      </c>
      <c r="BV381" s="325">
        <f>+SUM(BQ382)/(BQ381)</f>
        <v>0</v>
      </c>
    </row>
    <row r="382" spans="1:75" s="56" customFormat="1" ht="29.25" hidden="1" customHeight="1" outlineLevel="1" thickBot="1" x14ac:dyDescent="0.3">
      <c r="A382" s="666"/>
      <c r="B382" s="683"/>
      <c r="C382" s="483"/>
      <c r="D382" s="680"/>
      <c r="E382" s="681"/>
      <c r="F382" s="419"/>
      <c r="G382" s="280" t="s">
        <v>35</v>
      </c>
      <c r="H382" s="357"/>
      <c r="I382" s="357"/>
      <c r="J382" s="357"/>
      <c r="K382" s="357"/>
      <c r="L382" s="357"/>
      <c r="M382" s="327"/>
      <c r="N382" s="327"/>
      <c r="O382" s="94"/>
      <c r="P382" s="95"/>
      <c r="Q382" s="95"/>
      <c r="R382" s="96"/>
      <c r="S382" s="94"/>
      <c r="T382" s="97"/>
      <c r="U382" s="97"/>
      <c r="V382" s="104"/>
      <c r="W382" s="94"/>
      <c r="X382" s="97"/>
      <c r="Y382" s="97"/>
      <c r="Z382" s="97"/>
      <c r="AA382" s="98"/>
      <c r="AB382" s="99"/>
      <c r="AC382" s="100"/>
      <c r="AD382" s="100"/>
      <c r="AE382" s="101"/>
      <c r="AF382" s="103"/>
      <c r="AG382" s="97"/>
      <c r="AH382" s="97"/>
      <c r="AI382" s="98"/>
      <c r="AJ382" s="103"/>
      <c r="AK382" s="97"/>
      <c r="AL382" s="97"/>
      <c r="AM382" s="98"/>
      <c r="AN382" s="103"/>
      <c r="AO382" s="97"/>
      <c r="AP382" s="97"/>
      <c r="AQ382" s="98"/>
      <c r="AR382" s="102"/>
      <c r="AS382" s="100"/>
      <c r="AT382" s="100"/>
      <c r="AU382" s="101"/>
      <c r="AV382" s="102"/>
      <c r="AW382" s="100"/>
      <c r="AX382" s="100"/>
      <c r="AY382" s="101"/>
      <c r="AZ382" s="102"/>
      <c r="BA382" s="100"/>
      <c r="BB382" s="100"/>
      <c r="BC382" s="118"/>
      <c r="BD382" s="101"/>
      <c r="BE382" s="103"/>
      <c r="BF382" s="100"/>
      <c r="BG382" s="100"/>
      <c r="BH382" s="98"/>
      <c r="BI382" s="103"/>
      <c r="BJ382" s="97"/>
      <c r="BK382" s="97"/>
      <c r="BL382" s="98"/>
      <c r="BM382" s="106">
        <f>COUNTIF(O382:AA382,"E")</f>
        <v>0</v>
      </c>
      <c r="BN382" s="107">
        <f>COUNTIF(AB382:AM382,"E")</f>
        <v>0</v>
      </c>
      <c r="BO382" s="107">
        <f>COUNTIF(AN382:AY382,"E")</f>
        <v>0</v>
      </c>
      <c r="BP382" s="107">
        <f>COUNTIF(AZ382:BL382,"E")</f>
        <v>0</v>
      </c>
      <c r="BQ382" s="108">
        <f t="shared" si="124"/>
        <v>0</v>
      </c>
      <c r="BR382" s="325"/>
      <c r="BS382" s="325"/>
      <c r="BT382" s="325"/>
      <c r="BU382" s="325"/>
      <c r="BV382" s="325"/>
    </row>
    <row r="383" spans="1:75" s="73" customFormat="1" ht="39" hidden="1" customHeight="1" outlineLevel="1" x14ac:dyDescent="0.25">
      <c r="A383" s="666">
        <v>195</v>
      </c>
      <c r="B383" s="683"/>
      <c r="C383" s="483"/>
      <c r="D383" s="678" t="s">
        <v>507</v>
      </c>
      <c r="E383" s="679"/>
      <c r="F383" s="418" t="s">
        <v>508</v>
      </c>
      <c r="G383" s="280" t="s">
        <v>34</v>
      </c>
      <c r="H383" s="357"/>
      <c r="I383" s="357"/>
      <c r="J383" s="357"/>
      <c r="K383" s="357"/>
      <c r="L383" s="357"/>
      <c r="M383" s="326" t="s">
        <v>284</v>
      </c>
      <c r="N383" s="326" t="s">
        <v>497</v>
      </c>
      <c r="O383" s="85"/>
      <c r="P383" s="298"/>
      <c r="Q383" s="298"/>
      <c r="R383" s="87" t="s">
        <v>34</v>
      </c>
      <c r="S383" s="85"/>
      <c r="T383" s="298"/>
      <c r="U383" s="298"/>
      <c r="V383" s="91"/>
      <c r="W383" s="85"/>
      <c r="X383" s="298"/>
      <c r="Y383" s="298"/>
      <c r="Z383" s="87" t="s">
        <v>34</v>
      </c>
      <c r="AA383" s="87"/>
      <c r="AB383" s="88"/>
      <c r="AC383" s="88"/>
      <c r="AD383" s="280"/>
      <c r="AE383" s="89" t="s">
        <v>34</v>
      </c>
      <c r="AF383" s="85"/>
      <c r="AG383" s="298"/>
      <c r="AH383" s="298"/>
      <c r="AI383" s="87" t="s">
        <v>34</v>
      </c>
      <c r="AJ383" s="85"/>
      <c r="AK383" s="298"/>
      <c r="AL383" s="298"/>
      <c r="AM383" s="87" t="s">
        <v>34</v>
      </c>
      <c r="AN383" s="85"/>
      <c r="AO383" s="298"/>
      <c r="AP383" s="298"/>
      <c r="AQ383" s="87" t="s">
        <v>34</v>
      </c>
      <c r="AR383" s="90"/>
      <c r="AS383" s="280"/>
      <c r="AT383" s="280"/>
      <c r="AU383" s="89" t="s">
        <v>34</v>
      </c>
      <c r="AV383" s="90"/>
      <c r="AW383" s="280"/>
      <c r="AX383" s="280"/>
      <c r="AY383" s="89" t="s">
        <v>34</v>
      </c>
      <c r="AZ383" s="90"/>
      <c r="BA383" s="280"/>
      <c r="BB383" s="280"/>
      <c r="BC383" s="279" t="s">
        <v>34</v>
      </c>
      <c r="BD383" s="89"/>
      <c r="BE383" s="85"/>
      <c r="BF383" s="298"/>
      <c r="BG383" s="298"/>
      <c r="BH383" s="87" t="s">
        <v>34</v>
      </c>
      <c r="BI383" s="85"/>
      <c r="BJ383" s="298"/>
      <c r="BK383" s="298"/>
      <c r="BL383" s="87" t="s">
        <v>34</v>
      </c>
      <c r="BM383" s="92">
        <f>COUNTIF(O383:AA383,"P")</f>
        <v>2</v>
      </c>
      <c r="BN383" s="93">
        <f>COUNTIF(AB383:AM383,"P")</f>
        <v>3</v>
      </c>
      <c r="BO383" s="93">
        <f>COUNTIF(AN383:AY383,"P")</f>
        <v>3</v>
      </c>
      <c r="BP383" s="93">
        <f>COUNTIF(AZ383:BL383,"P")</f>
        <v>3</v>
      </c>
      <c r="BQ383" s="93">
        <f t="shared" si="124"/>
        <v>11</v>
      </c>
      <c r="BR383" s="325">
        <f>+SUM(BM384)/(BM383)</f>
        <v>0</v>
      </c>
      <c r="BS383" s="325">
        <f>+SUM(BN384)/(BN383)</f>
        <v>0</v>
      </c>
      <c r="BT383" s="325">
        <f>+SUM(BO384)/(BO383)</f>
        <v>0</v>
      </c>
      <c r="BU383" s="325">
        <f>+SUM(BP384)/(BP383)</f>
        <v>0</v>
      </c>
      <c r="BV383" s="325">
        <f>+SUM(BQ384)/(BQ383)</f>
        <v>0</v>
      </c>
      <c r="BW383" s="56"/>
    </row>
    <row r="384" spans="1:75" s="73" customFormat="1" ht="42.75" hidden="1" customHeight="1" outlineLevel="1" thickBot="1" x14ac:dyDescent="0.3">
      <c r="A384" s="666"/>
      <c r="B384" s="683"/>
      <c r="C384" s="483"/>
      <c r="D384" s="680"/>
      <c r="E384" s="681"/>
      <c r="F384" s="419"/>
      <c r="G384" s="280" t="s">
        <v>35</v>
      </c>
      <c r="H384" s="357"/>
      <c r="I384" s="357"/>
      <c r="J384" s="357"/>
      <c r="K384" s="357"/>
      <c r="L384" s="357"/>
      <c r="M384" s="327"/>
      <c r="N384" s="327"/>
      <c r="O384" s="94"/>
      <c r="P384" s="95"/>
      <c r="Q384" s="95"/>
      <c r="R384" s="96"/>
      <c r="S384" s="94"/>
      <c r="T384" s="97"/>
      <c r="U384" s="97"/>
      <c r="V384" s="104"/>
      <c r="W384" s="94"/>
      <c r="X384" s="97"/>
      <c r="Y384" s="97"/>
      <c r="Z384" s="97"/>
      <c r="AA384" s="98"/>
      <c r="AB384" s="99"/>
      <c r="AC384" s="100"/>
      <c r="AD384" s="100"/>
      <c r="AE384" s="101"/>
      <c r="AF384" s="103"/>
      <c r="AG384" s="97"/>
      <c r="AH384" s="97"/>
      <c r="AI384" s="98"/>
      <c r="AJ384" s="103"/>
      <c r="AK384" s="97"/>
      <c r="AL384" s="97"/>
      <c r="AM384" s="98"/>
      <c r="AN384" s="103"/>
      <c r="AO384" s="97"/>
      <c r="AP384" s="97"/>
      <c r="AQ384" s="98"/>
      <c r="AR384" s="102"/>
      <c r="AS384" s="100"/>
      <c r="AT384" s="100"/>
      <c r="AU384" s="101"/>
      <c r="AV384" s="102"/>
      <c r="AW384" s="100"/>
      <c r="AX384" s="100"/>
      <c r="AY384" s="101"/>
      <c r="AZ384" s="102"/>
      <c r="BA384" s="100"/>
      <c r="BB384" s="100"/>
      <c r="BC384" s="118"/>
      <c r="BD384" s="101"/>
      <c r="BE384" s="103"/>
      <c r="BF384" s="100"/>
      <c r="BG384" s="100"/>
      <c r="BH384" s="98"/>
      <c r="BI384" s="103"/>
      <c r="BJ384" s="97"/>
      <c r="BK384" s="97"/>
      <c r="BL384" s="98"/>
      <c r="BM384" s="106">
        <f>COUNTIF(O384:AA384,"E")</f>
        <v>0</v>
      </c>
      <c r="BN384" s="107">
        <f>COUNTIF(AB384:AM384,"E")</f>
        <v>0</v>
      </c>
      <c r="BO384" s="107">
        <f>COUNTIF(AN384:AY384,"E")</f>
        <v>0</v>
      </c>
      <c r="BP384" s="107">
        <f>COUNTIF(AZ384:BL384,"E")</f>
        <v>0</v>
      </c>
      <c r="BQ384" s="108">
        <f t="shared" si="124"/>
        <v>0</v>
      </c>
      <c r="BR384" s="325"/>
      <c r="BS384" s="325"/>
      <c r="BT384" s="325"/>
      <c r="BU384" s="325"/>
      <c r="BV384" s="325"/>
      <c r="BW384" s="56"/>
    </row>
    <row r="385" spans="1:75" s="73" customFormat="1" ht="39" hidden="1" customHeight="1" outlineLevel="1" x14ac:dyDescent="0.25">
      <c r="A385" s="296"/>
      <c r="B385" s="683"/>
      <c r="C385" s="483"/>
      <c r="D385" s="678" t="s">
        <v>670</v>
      </c>
      <c r="E385" s="679"/>
      <c r="F385" s="418" t="s">
        <v>509</v>
      </c>
      <c r="G385" s="280" t="s">
        <v>34</v>
      </c>
      <c r="H385" s="357"/>
      <c r="I385" s="357"/>
      <c r="J385" s="357"/>
      <c r="K385" s="357"/>
      <c r="L385" s="357"/>
      <c r="M385" s="326" t="s">
        <v>284</v>
      </c>
      <c r="N385" s="326" t="s">
        <v>497</v>
      </c>
      <c r="O385" s="85"/>
      <c r="P385" s="298"/>
      <c r="Q385" s="298" t="s">
        <v>34</v>
      </c>
      <c r="R385" s="87"/>
      <c r="S385" s="85"/>
      <c r="T385" s="298"/>
      <c r="U385" s="298"/>
      <c r="V385" s="91"/>
      <c r="W385" s="85"/>
      <c r="X385" s="298"/>
      <c r="Y385" s="298"/>
      <c r="Z385" s="298"/>
      <c r="AA385" s="87"/>
      <c r="AB385" s="88"/>
      <c r="AC385" s="280"/>
      <c r="AD385" s="280"/>
      <c r="AE385" s="89"/>
      <c r="AF385" s="85"/>
      <c r="AG385" s="298"/>
      <c r="AH385" s="298"/>
      <c r="AI385" s="87"/>
      <c r="AJ385" s="85"/>
      <c r="AK385" s="298"/>
      <c r="AL385" s="298"/>
      <c r="AM385" s="87"/>
      <c r="AN385" s="85"/>
      <c r="AO385" s="298"/>
      <c r="AP385" s="298"/>
      <c r="AQ385" s="87"/>
      <c r="AR385" s="90"/>
      <c r="AS385" s="280"/>
      <c r="AT385" s="280"/>
      <c r="AU385" s="89"/>
      <c r="AV385" s="90"/>
      <c r="AW385" s="280"/>
      <c r="AX385" s="280"/>
      <c r="AY385" s="89"/>
      <c r="AZ385" s="90"/>
      <c r="BA385" s="280"/>
      <c r="BB385" s="280"/>
      <c r="BC385" s="279"/>
      <c r="BD385" s="89"/>
      <c r="BE385" s="85"/>
      <c r="BF385" s="298"/>
      <c r="BG385" s="298"/>
      <c r="BH385" s="87"/>
      <c r="BI385" s="85"/>
      <c r="BJ385" s="298"/>
      <c r="BK385" s="298"/>
      <c r="BL385" s="87"/>
      <c r="BM385" s="92">
        <f>COUNTIF(O385:AA385,"P")</f>
        <v>1</v>
      </c>
      <c r="BN385" s="93">
        <f>COUNTIF(AB385:AM385,"P")</f>
        <v>0</v>
      </c>
      <c r="BO385" s="93">
        <f>COUNTIF(AN385:AY385,"P")</f>
        <v>0</v>
      </c>
      <c r="BP385" s="93">
        <f>COUNTIF(AZ385:BL385,"P")</f>
        <v>0</v>
      </c>
      <c r="BQ385" s="93">
        <f t="shared" ref="BQ385:BQ408" si="125">SUM(BM385:BP385)</f>
        <v>1</v>
      </c>
      <c r="BR385" s="325">
        <f>+SUM(BM386)/(BM385)</f>
        <v>0</v>
      </c>
      <c r="BS385" s="325" t="e">
        <f>+SUM(BN386)/(BN385)</f>
        <v>#DIV/0!</v>
      </c>
      <c r="BT385" s="325" t="e">
        <f>+SUM(BO386)/(BO385)</f>
        <v>#DIV/0!</v>
      </c>
      <c r="BU385" s="325" t="e">
        <f>+SUM(BP386)/(BP385)</f>
        <v>#DIV/0!</v>
      </c>
      <c r="BV385" s="325">
        <f>+SUM(BQ386)/(BQ385)</f>
        <v>0</v>
      </c>
      <c r="BW385" s="56"/>
    </row>
    <row r="386" spans="1:75" s="73" customFormat="1" ht="39.75" hidden="1" customHeight="1" outlineLevel="1" thickBot="1" x14ac:dyDescent="0.3">
      <c r="A386" s="296"/>
      <c r="B386" s="683"/>
      <c r="C386" s="483"/>
      <c r="D386" s="680"/>
      <c r="E386" s="681"/>
      <c r="F386" s="419"/>
      <c r="G386" s="280" t="s">
        <v>35</v>
      </c>
      <c r="H386" s="357"/>
      <c r="I386" s="357"/>
      <c r="J386" s="357"/>
      <c r="K386" s="357"/>
      <c r="L386" s="357"/>
      <c r="M386" s="327"/>
      <c r="N386" s="327"/>
      <c r="O386" s="94"/>
      <c r="P386" s="95"/>
      <c r="Q386" s="95"/>
      <c r="R386" s="96"/>
      <c r="S386" s="94"/>
      <c r="T386" s="97"/>
      <c r="U386" s="97"/>
      <c r="V386" s="104"/>
      <c r="W386" s="94"/>
      <c r="X386" s="95"/>
      <c r="Y386" s="95"/>
      <c r="Z386" s="95"/>
      <c r="AA386" s="96"/>
      <c r="AB386" s="120"/>
      <c r="AC386" s="121"/>
      <c r="AD386" s="121"/>
      <c r="AE386" s="122"/>
      <c r="AF386" s="94"/>
      <c r="AG386" s="95"/>
      <c r="AH386" s="95"/>
      <c r="AI386" s="96"/>
      <c r="AJ386" s="94"/>
      <c r="AK386" s="95"/>
      <c r="AL386" s="95"/>
      <c r="AM386" s="96"/>
      <c r="AN386" s="94"/>
      <c r="AO386" s="95"/>
      <c r="AP386" s="95"/>
      <c r="AQ386" s="96"/>
      <c r="AR386" s="123"/>
      <c r="AS386" s="121"/>
      <c r="AT386" s="121"/>
      <c r="AU386" s="122"/>
      <c r="AV386" s="123"/>
      <c r="AW386" s="121"/>
      <c r="AX386" s="121"/>
      <c r="AY386" s="122"/>
      <c r="AZ386" s="102"/>
      <c r="BA386" s="100"/>
      <c r="BB386" s="100"/>
      <c r="BC386" s="118"/>
      <c r="BD386" s="101"/>
      <c r="BE386" s="94"/>
      <c r="BF386" s="95"/>
      <c r="BG386" s="95"/>
      <c r="BH386" s="96"/>
      <c r="BI386" s="94"/>
      <c r="BJ386" s="95"/>
      <c r="BK386" s="95"/>
      <c r="BL386" s="96"/>
      <c r="BM386" s="106">
        <f>COUNTIF(O386:AA386,"E")</f>
        <v>0</v>
      </c>
      <c r="BN386" s="107">
        <f>COUNTIF(AB386:AM386,"E")</f>
        <v>0</v>
      </c>
      <c r="BO386" s="107">
        <f>COUNTIF(AN386:AY386,"E")</f>
        <v>0</v>
      </c>
      <c r="BP386" s="107">
        <f>COUNTIF(AZ386:BL386,"E")</f>
        <v>0</v>
      </c>
      <c r="BQ386" s="108">
        <f t="shared" si="125"/>
        <v>0</v>
      </c>
      <c r="BR386" s="325"/>
      <c r="BS386" s="325"/>
      <c r="BT386" s="325"/>
      <c r="BU386" s="325"/>
      <c r="BV386" s="325"/>
      <c r="BW386" s="56"/>
    </row>
    <row r="387" spans="1:75" s="73" customFormat="1" ht="34.5" hidden="1" customHeight="1" outlineLevel="1" x14ac:dyDescent="0.25">
      <c r="A387" s="296"/>
      <c r="B387" s="683"/>
      <c r="C387" s="483"/>
      <c r="D387" s="678" t="s">
        <v>510</v>
      </c>
      <c r="E387" s="679"/>
      <c r="F387" s="418" t="s">
        <v>511</v>
      </c>
      <c r="G387" s="305" t="s">
        <v>34</v>
      </c>
      <c r="H387" s="357"/>
      <c r="I387" s="357"/>
      <c r="J387" s="357"/>
      <c r="K387" s="357"/>
      <c r="L387" s="357"/>
      <c r="M387" s="326" t="s">
        <v>284</v>
      </c>
      <c r="N387" s="326" t="s">
        <v>497</v>
      </c>
      <c r="O387" s="235"/>
      <c r="P387" s="111"/>
      <c r="Q387" s="111"/>
      <c r="R387" s="86" t="s">
        <v>34</v>
      </c>
      <c r="S387" s="110"/>
      <c r="T387" s="112"/>
      <c r="U387" s="112"/>
      <c r="V387" s="115" t="s">
        <v>34</v>
      </c>
      <c r="W387" s="110"/>
      <c r="X387" s="111"/>
      <c r="Y387" s="111"/>
      <c r="Z387" s="111" t="s">
        <v>34</v>
      </c>
      <c r="AA387" s="86"/>
      <c r="AB387" s="236"/>
      <c r="AC387" s="237"/>
      <c r="AD387" s="237"/>
      <c r="AE387" s="111" t="s">
        <v>34</v>
      </c>
      <c r="AF387" s="110"/>
      <c r="AG387" s="111"/>
      <c r="AH387" s="111"/>
      <c r="AI387" s="111" t="s">
        <v>34</v>
      </c>
      <c r="AJ387" s="110"/>
      <c r="AK387" s="111"/>
      <c r="AL387" s="111"/>
      <c r="AM387" s="111" t="s">
        <v>34</v>
      </c>
      <c r="AN387" s="110"/>
      <c r="AO387" s="111"/>
      <c r="AP387" s="111"/>
      <c r="AQ387" s="111" t="s">
        <v>34</v>
      </c>
      <c r="AR387" s="238"/>
      <c r="AS387" s="237"/>
      <c r="AT387" s="237"/>
      <c r="AU387" s="111" t="s">
        <v>34</v>
      </c>
      <c r="AV387" s="238"/>
      <c r="AW387" s="237"/>
      <c r="AX387" s="237"/>
      <c r="AY387" s="111" t="s">
        <v>34</v>
      </c>
      <c r="AZ387" s="239"/>
      <c r="BA387" s="240"/>
      <c r="BB387" s="240"/>
      <c r="BC387" s="241"/>
      <c r="BD387" s="111" t="s">
        <v>34</v>
      </c>
      <c r="BE387" s="110"/>
      <c r="BF387" s="111"/>
      <c r="BG387" s="111"/>
      <c r="BH387" s="111" t="s">
        <v>34</v>
      </c>
      <c r="BI387" s="110"/>
      <c r="BJ387" s="111"/>
      <c r="BK387" s="111"/>
      <c r="BL387" s="86"/>
      <c r="BM387" s="92">
        <f>COUNTIF(O387:AA387,"P")</f>
        <v>3</v>
      </c>
      <c r="BN387" s="93">
        <f>COUNTIF(AB387:AM387,"P")</f>
        <v>3</v>
      </c>
      <c r="BO387" s="93">
        <f>COUNTIF(AN387:AY387,"P")</f>
        <v>3</v>
      </c>
      <c r="BP387" s="93">
        <f>COUNTIF(AZ387:BL387,"P")</f>
        <v>2</v>
      </c>
      <c r="BQ387" s="93">
        <f t="shared" si="125"/>
        <v>11</v>
      </c>
      <c r="BR387" s="325">
        <f>+SUM(BM388)/(BM387)</f>
        <v>0</v>
      </c>
      <c r="BS387" s="325">
        <f>+SUM(BN388)/(BN387)</f>
        <v>0</v>
      </c>
      <c r="BT387" s="325">
        <f>+SUM(BO388)/(BO387)</f>
        <v>0</v>
      </c>
      <c r="BU387" s="325">
        <f>+SUM(BP388)/(BP387)</f>
        <v>0</v>
      </c>
      <c r="BV387" s="325">
        <f>+SUM(BQ388)/(BQ387)</f>
        <v>0</v>
      </c>
      <c r="BW387" s="56"/>
    </row>
    <row r="388" spans="1:75" s="73" customFormat="1" ht="30.75" hidden="1" customHeight="1" outlineLevel="1" thickBot="1" x14ac:dyDescent="0.3">
      <c r="A388" s="296"/>
      <c r="B388" s="683"/>
      <c r="C388" s="483"/>
      <c r="D388" s="680"/>
      <c r="E388" s="681"/>
      <c r="F388" s="419"/>
      <c r="G388" s="280" t="s">
        <v>35</v>
      </c>
      <c r="H388" s="357"/>
      <c r="I388" s="357"/>
      <c r="J388" s="357"/>
      <c r="K388" s="357"/>
      <c r="L388" s="357"/>
      <c r="M388" s="327"/>
      <c r="N388" s="327"/>
      <c r="O388" s="173"/>
      <c r="P388" s="95"/>
      <c r="Q388" s="95"/>
      <c r="R388" s="96"/>
      <c r="S388" s="94"/>
      <c r="T388" s="97"/>
      <c r="U388" s="97"/>
      <c r="V388" s="104"/>
      <c r="W388" s="94"/>
      <c r="X388" s="95"/>
      <c r="Y388" s="95"/>
      <c r="Z388" s="95"/>
      <c r="AA388" s="96"/>
      <c r="AB388" s="120"/>
      <c r="AC388" s="121"/>
      <c r="AD388" s="121"/>
      <c r="AE388" s="122"/>
      <c r="AF388" s="94"/>
      <c r="AG388" s="95"/>
      <c r="AH388" s="95"/>
      <c r="AI388" s="96"/>
      <c r="AJ388" s="94"/>
      <c r="AK388" s="95"/>
      <c r="AL388" s="95"/>
      <c r="AM388" s="96"/>
      <c r="AN388" s="94"/>
      <c r="AO388" s="95"/>
      <c r="AP388" s="95"/>
      <c r="AQ388" s="96"/>
      <c r="AR388" s="123"/>
      <c r="AS388" s="121"/>
      <c r="AT388" s="121"/>
      <c r="AU388" s="122"/>
      <c r="AV388" s="123"/>
      <c r="AW388" s="121"/>
      <c r="AX388" s="121"/>
      <c r="AY388" s="122"/>
      <c r="AZ388" s="102"/>
      <c r="BA388" s="100"/>
      <c r="BB388" s="100"/>
      <c r="BC388" s="118"/>
      <c r="BD388" s="101"/>
      <c r="BE388" s="94"/>
      <c r="BF388" s="95"/>
      <c r="BG388" s="95"/>
      <c r="BH388" s="96"/>
      <c r="BI388" s="94"/>
      <c r="BJ388" s="95"/>
      <c r="BK388" s="95"/>
      <c r="BL388" s="96"/>
      <c r="BM388" s="106">
        <f>COUNTIF(O388:AA388,"E")</f>
        <v>0</v>
      </c>
      <c r="BN388" s="107">
        <f>COUNTIF(AB388:AM388,"E")</f>
        <v>0</v>
      </c>
      <c r="BO388" s="107">
        <f>COUNTIF(AN388:AY388,"E")</f>
        <v>0</v>
      </c>
      <c r="BP388" s="107">
        <f>COUNTIF(AZ388:BL388,"E")</f>
        <v>0</v>
      </c>
      <c r="BQ388" s="108">
        <f t="shared" si="125"/>
        <v>0</v>
      </c>
      <c r="BR388" s="325"/>
      <c r="BS388" s="325"/>
      <c r="BT388" s="325"/>
      <c r="BU388" s="325"/>
      <c r="BV388" s="325"/>
      <c r="BW388" s="56"/>
    </row>
    <row r="389" spans="1:75" s="73" customFormat="1" ht="34.5" hidden="1" customHeight="1" outlineLevel="1" x14ac:dyDescent="0.25">
      <c r="A389" s="296"/>
      <c r="B389" s="683"/>
      <c r="C389" s="483"/>
      <c r="D389" s="678" t="s">
        <v>671</v>
      </c>
      <c r="E389" s="679"/>
      <c r="F389" s="418" t="s">
        <v>512</v>
      </c>
      <c r="G389" s="280" t="s">
        <v>34</v>
      </c>
      <c r="H389" s="357"/>
      <c r="I389" s="357"/>
      <c r="J389" s="357"/>
      <c r="K389" s="357"/>
      <c r="L389" s="566"/>
      <c r="M389" s="326" t="s">
        <v>284</v>
      </c>
      <c r="N389" s="326" t="s">
        <v>497</v>
      </c>
      <c r="O389" s="178"/>
      <c r="P389" s="298"/>
      <c r="Q389" s="298" t="s">
        <v>34</v>
      </c>
      <c r="R389" s="87"/>
      <c r="S389" s="280" t="s">
        <v>34</v>
      </c>
      <c r="T389" s="280"/>
      <c r="U389" s="298"/>
      <c r="V389" s="91"/>
      <c r="W389" s="85"/>
      <c r="X389" s="298"/>
      <c r="Y389" s="298"/>
      <c r="Z389" s="298"/>
      <c r="AA389" s="87"/>
      <c r="AB389" s="88"/>
      <c r="AC389" s="280"/>
      <c r="AD389" s="280"/>
      <c r="AE389" s="89"/>
      <c r="AF389" s="85"/>
      <c r="AG389" s="298"/>
      <c r="AH389" s="298"/>
      <c r="AI389" s="87"/>
      <c r="AJ389" s="85"/>
      <c r="AK389" s="298"/>
      <c r="AL389" s="298"/>
      <c r="AM389" s="87"/>
      <c r="AN389" s="85"/>
      <c r="AO389" s="298"/>
      <c r="AP389" s="298"/>
      <c r="AQ389" s="87"/>
      <c r="AR389" s="90"/>
      <c r="AS389" s="280"/>
      <c r="AT389" s="280"/>
      <c r="AU389" s="89"/>
      <c r="AV389" s="90"/>
      <c r="AW389" s="280"/>
      <c r="AX389" s="280"/>
      <c r="AY389" s="89"/>
      <c r="AZ389" s="90"/>
      <c r="BA389" s="280"/>
      <c r="BB389" s="280"/>
      <c r="BC389" s="279"/>
      <c r="BD389" s="89"/>
      <c r="BE389" s="85"/>
      <c r="BF389" s="298"/>
      <c r="BG389" s="298"/>
      <c r="BH389" s="87"/>
      <c r="BI389" s="85"/>
      <c r="BJ389" s="298"/>
      <c r="BK389" s="298"/>
      <c r="BL389" s="87"/>
      <c r="BM389" s="92">
        <f>COUNTIF(O389:AA389,"P")</f>
        <v>2</v>
      </c>
      <c r="BN389" s="93">
        <f>COUNTIF(AB389:AM389,"P")</f>
        <v>0</v>
      </c>
      <c r="BO389" s="93">
        <f>COUNTIF(AN389:AY389,"P")</f>
        <v>0</v>
      </c>
      <c r="BP389" s="93">
        <f>COUNTIF(AZ389:BL389,"P")</f>
        <v>0</v>
      </c>
      <c r="BQ389" s="93">
        <f t="shared" si="125"/>
        <v>2</v>
      </c>
      <c r="BR389" s="325">
        <f>+SUM(BM390)/(BM389)</f>
        <v>0</v>
      </c>
      <c r="BS389" s="325" t="e">
        <f>+SUM(BN390)/(BN389)</f>
        <v>#DIV/0!</v>
      </c>
      <c r="BT389" s="325" t="e">
        <f>+SUM(BO390)/(BO389)</f>
        <v>#DIV/0!</v>
      </c>
      <c r="BU389" s="325" t="e">
        <f>+SUM(BP390)/(BP389)</f>
        <v>#DIV/0!</v>
      </c>
      <c r="BV389" s="325">
        <f>+SUM(BQ390)/(BQ389)</f>
        <v>0</v>
      </c>
      <c r="BW389" s="56"/>
    </row>
    <row r="390" spans="1:75" s="73" customFormat="1" ht="36.75" hidden="1" customHeight="1" outlineLevel="1" thickBot="1" x14ac:dyDescent="0.3">
      <c r="A390" s="296"/>
      <c r="B390" s="683"/>
      <c r="C390" s="483"/>
      <c r="D390" s="680"/>
      <c r="E390" s="681"/>
      <c r="F390" s="419"/>
      <c r="G390" s="280" t="s">
        <v>35</v>
      </c>
      <c r="H390" s="357"/>
      <c r="I390" s="357"/>
      <c r="J390" s="357"/>
      <c r="K390" s="357"/>
      <c r="L390" s="566"/>
      <c r="M390" s="327"/>
      <c r="N390" s="327"/>
      <c r="O390" s="173"/>
      <c r="P390" s="95"/>
      <c r="Q390" s="95"/>
      <c r="R390" s="96"/>
      <c r="S390" s="94"/>
      <c r="T390" s="97"/>
      <c r="U390" s="97"/>
      <c r="V390" s="104"/>
      <c r="W390" s="94"/>
      <c r="X390" s="95"/>
      <c r="Y390" s="95"/>
      <c r="Z390" s="95"/>
      <c r="AA390" s="96"/>
      <c r="AB390" s="120"/>
      <c r="AC390" s="121"/>
      <c r="AD390" s="121"/>
      <c r="AE390" s="122"/>
      <c r="AF390" s="94"/>
      <c r="AG390" s="95"/>
      <c r="AH390" s="95"/>
      <c r="AI390" s="96"/>
      <c r="AJ390" s="94"/>
      <c r="AK390" s="95"/>
      <c r="AL390" s="95"/>
      <c r="AM390" s="96"/>
      <c r="AN390" s="94"/>
      <c r="AO390" s="95"/>
      <c r="AP390" s="95"/>
      <c r="AQ390" s="96"/>
      <c r="AR390" s="123"/>
      <c r="AS390" s="121"/>
      <c r="AT390" s="121"/>
      <c r="AU390" s="122"/>
      <c r="AV390" s="123"/>
      <c r="AW390" s="121"/>
      <c r="AX390" s="121"/>
      <c r="AY390" s="122"/>
      <c r="AZ390" s="102"/>
      <c r="BA390" s="100"/>
      <c r="BB390" s="100"/>
      <c r="BC390" s="118"/>
      <c r="BD390" s="101"/>
      <c r="BE390" s="94"/>
      <c r="BF390" s="121"/>
      <c r="BG390" s="95"/>
      <c r="BH390" s="96"/>
      <c r="BI390" s="94"/>
      <c r="BJ390" s="95"/>
      <c r="BK390" s="95"/>
      <c r="BL390" s="96"/>
      <c r="BM390" s="106">
        <f>COUNTIF(O390:AA390,"E")</f>
        <v>0</v>
      </c>
      <c r="BN390" s="107">
        <f>COUNTIF(AB390:AM390,"E")</f>
        <v>0</v>
      </c>
      <c r="BO390" s="107">
        <f>COUNTIF(AN390:AY390,"E")</f>
        <v>0</v>
      </c>
      <c r="BP390" s="107">
        <f>COUNTIF(AZ390:BL390,"E")</f>
        <v>0</v>
      </c>
      <c r="BQ390" s="108">
        <f t="shared" si="125"/>
        <v>0</v>
      </c>
      <c r="BR390" s="325"/>
      <c r="BS390" s="325"/>
      <c r="BT390" s="325"/>
      <c r="BU390" s="325"/>
      <c r="BV390" s="325"/>
      <c r="BW390" s="56"/>
    </row>
    <row r="391" spans="1:75" s="73" customFormat="1" ht="54.75" hidden="1" customHeight="1" outlineLevel="1" x14ac:dyDescent="0.25">
      <c r="A391" s="296"/>
      <c r="B391" s="683"/>
      <c r="C391" s="483"/>
      <c r="D391" s="678" t="s">
        <v>513</v>
      </c>
      <c r="E391" s="679"/>
      <c r="F391" s="418" t="s">
        <v>514</v>
      </c>
      <c r="G391" s="280" t="s">
        <v>34</v>
      </c>
      <c r="H391" s="357"/>
      <c r="I391" s="357"/>
      <c r="J391" s="357"/>
      <c r="K391" s="357"/>
      <c r="L391" s="566"/>
      <c r="M391" s="326" t="s">
        <v>284</v>
      </c>
      <c r="N391" s="326" t="s">
        <v>497</v>
      </c>
      <c r="O391" s="178"/>
      <c r="P391" s="298"/>
      <c r="Q391" s="298"/>
      <c r="R391" s="87"/>
      <c r="S391" s="280"/>
      <c r="T391" s="280" t="s">
        <v>34</v>
      </c>
      <c r="U391" s="298"/>
      <c r="V391" s="91"/>
      <c r="W391" s="85"/>
      <c r="X391" s="298" t="s">
        <v>34</v>
      </c>
      <c r="Y391" s="298"/>
      <c r="Z391" s="298"/>
      <c r="AA391" s="87"/>
      <c r="AB391" s="88"/>
      <c r="AC391" s="280" t="s">
        <v>34</v>
      </c>
      <c r="AD391" s="280"/>
      <c r="AE391" s="89"/>
      <c r="AF391" s="85"/>
      <c r="AG391" s="298" t="s">
        <v>34</v>
      </c>
      <c r="AH391" s="298"/>
      <c r="AI391" s="87"/>
      <c r="AJ391" s="85"/>
      <c r="AK391" s="298" t="s">
        <v>34</v>
      </c>
      <c r="AL391" s="298"/>
      <c r="AM391" s="87"/>
      <c r="AN391" s="85"/>
      <c r="AO391" s="298" t="s">
        <v>34</v>
      </c>
      <c r="AP391" s="298"/>
      <c r="AQ391" s="87"/>
      <c r="AR391" s="90"/>
      <c r="AS391" s="280" t="s">
        <v>34</v>
      </c>
      <c r="AT391" s="280"/>
      <c r="AU391" s="89"/>
      <c r="AV391" s="90"/>
      <c r="AW391" s="280" t="s">
        <v>34</v>
      </c>
      <c r="AX391" s="280"/>
      <c r="AY391" s="89"/>
      <c r="AZ391" s="90"/>
      <c r="BA391" s="280" t="s">
        <v>34</v>
      </c>
      <c r="BB391" s="280"/>
      <c r="BC391" s="279"/>
      <c r="BD391" s="89"/>
      <c r="BE391" s="85"/>
      <c r="BF391" s="298" t="s">
        <v>34</v>
      </c>
      <c r="BG391" s="298"/>
      <c r="BH391" s="87"/>
      <c r="BI391" s="85"/>
      <c r="BJ391" s="298" t="s">
        <v>34</v>
      </c>
      <c r="BK391" s="298"/>
      <c r="BL391" s="87"/>
      <c r="BM391" s="92">
        <f>COUNTIF(O391:AA391,"P")</f>
        <v>2</v>
      </c>
      <c r="BN391" s="93">
        <f>COUNTIF(AB391:AM391,"P")</f>
        <v>3</v>
      </c>
      <c r="BO391" s="93">
        <f>COUNTIF(AN391:AY391,"P")</f>
        <v>3</v>
      </c>
      <c r="BP391" s="93">
        <f>COUNTIF(AZ391:BL391,"P")</f>
        <v>3</v>
      </c>
      <c r="BQ391" s="93">
        <f t="shared" si="125"/>
        <v>11</v>
      </c>
      <c r="BR391" s="325">
        <f>+SUM(BM392)/(BM391)</f>
        <v>0</v>
      </c>
      <c r="BS391" s="325">
        <f>+SUM(BN392)/(BN391)</f>
        <v>0</v>
      </c>
      <c r="BT391" s="325">
        <f>+SUM(BO392)/(BO391)</f>
        <v>0</v>
      </c>
      <c r="BU391" s="325">
        <f>+SUM(BP392)/(BP391)</f>
        <v>0</v>
      </c>
      <c r="BV391" s="325">
        <f>+SUM(BQ392)/(BQ391)</f>
        <v>0</v>
      </c>
      <c r="BW391" s="56"/>
    </row>
    <row r="392" spans="1:75" s="73" customFormat="1" ht="42" hidden="1" customHeight="1" outlineLevel="1" x14ac:dyDescent="0.25">
      <c r="A392" s="296"/>
      <c r="B392" s="683"/>
      <c r="C392" s="483"/>
      <c r="D392" s="680"/>
      <c r="E392" s="681"/>
      <c r="F392" s="419"/>
      <c r="G392" s="280" t="s">
        <v>35</v>
      </c>
      <c r="H392" s="357"/>
      <c r="I392" s="357"/>
      <c r="J392" s="357"/>
      <c r="K392" s="357"/>
      <c r="L392" s="566"/>
      <c r="M392" s="327"/>
      <c r="N392" s="327"/>
      <c r="O392" s="173"/>
      <c r="P392" s="95"/>
      <c r="Q392" s="95"/>
      <c r="R392" s="96"/>
      <c r="S392" s="94"/>
      <c r="T392" s="97"/>
      <c r="U392" s="97"/>
      <c r="V392" s="104"/>
      <c r="W392" s="94"/>
      <c r="X392" s="95"/>
      <c r="Y392" s="95"/>
      <c r="Z392" s="95"/>
      <c r="AA392" s="96"/>
      <c r="AB392" s="120"/>
      <c r="AC392" s="121"/>
      <c r="AD392" s="121"/>
      <c r="AE392" s="122"/>
      <c r="AF392" s="94"/>
      <c r="AG392" s="95"/>
      <c r="AH392" s="95"/>
      <c r="AI392" s="96"/>
      <c r="AJ392" s="94"/>
      <c r="AK392" s="95"/>
      <c r="AL392" s="95"/>
      <c r="AM392" s="96"/>
      <c r="AN392" s="94"/>
      <c r="AO392" s="95"/>
      <c r="AP392" s="95"/>
      <c r="AQ392" s="96"/>
      <c r="AR392" s="123"/>
      <c r="AS392" s="121"/>
      <c r="AT392" s="121"/>
      <c r="AU392" s="122"/>
      <c r="AV392" s="123"/>
      <c r="AW392" s="121"/>
      <c r="AX392" s="121"/>
      <c r="AY392" s="122"/>
      <c r="AZ392" s="102"/>
      <c r="BA392" s="100"/>
      <c r="BB392" s="100"/>
      <c r="BC392" s="118"/>
      <c r="BD392" s="101"/>
      <c r="BE392" s="94"/>
      <c r="BF392" s="242"/>
      <c r="BG392" s="95"/>
      <c r="BH392" s="96"/>
      <c r="BI392" s="94"/>
      <c r="BJ392" s="95"/>
      <c r="BK392" s="95"/>
      <c r="BL392" s="96"/>
      <c r="BM392" s="106">
        <f>COUNTIF(O392:AA392,"E")</f>
        <v>0</v>
      </c>
      <c r="BN392" s="107">
        <f>COUNTIF(AB392:AM392,"E")</f>
        <v>0</v>
      </c>
      <c r="BO392" s="107">
        <f>COUNTIF(AN392:AY392,"E")</f>
        <v>0</v>
      </c>
      <c r="BP392" s="107">
        <f>COUNTIF(AZ392:BL392,"E")</f>
        <v>0</v>
      </c>
      <c r="BQ392" s="108">
        <f t="shared" si="125"/>
        <v>0</v>
      </c>
      <c r="BR392" s="325"/>
      <c r="BS392" s="325"/>
      <c r="BT392" s="325"/>
      <c r="BU392" s="325"/>
      <c r="BV392" s="325"/>
      <c r="BW392" s="56"/>
    </row>
    <row r="393" spans="1:75" s="73" customFormat="1" ht="39.75" hidden="1" customHeight="1" outlineLevel="1" x14ac:dyDescent="0.25">
      <c r="A393" s="296"/>
      <c r="B393" s="683"/>
      <c r="C393" s="483"/>
      <c r="D393" s="416" t="s">
        <v>672</v>
      </c>
      <c r="E393" s="354"/>
      <c r="F393" s="592" t="s">
        <v>515</v>
      </c>
      <c r="G393" s="280" t="s">
        <v>34</v>
      </c>
      <c r="H393" s="357"/>
      <c r="I393" s="357"/>
      <c r="J393" s="357"/>
      <c r="K393" s="357"/>
      <c r="L393" s="566"/>
      <c r="M393" s="326" t="s">
        <v>284</v>
      </c>
      <c r="N393" s="326" t="s">
        <v>497</v>
      </c>
      <c r="O393" s="178"/>
      <c r="P393" s="298"/>
      <c r="Q393" s="298"/>
      <c r="R393" s="87"/>
      <c r="S393" s="85"/>
      <c r="T393" s="298"/>
      <c r="U393" s="298"/>
      <c r="V393" s="91"/>
      <c r="W393" s="85"/>
      <c r="X393" s="298"/>
      <c r="Y393" s="298"/>
      <c r="Z393" s="298"/>
      <c r="AA393" s="87"/>
      <c r="AB393" s="88"/>
      <c r="AC393" s="280"/>
      <c r="AD393" s="280" t="s">
        <v>34</v>
      </c>
      <c r="AE393" s="89"/>
      <c r="AF393" s="85"/>
      <c r="AG393" s="298"/>
      <c r="AH393" s="298"/>
      <c r="AI393" s="87"/>
      <c r="AJ393" s="85"/>
      <c r="AK393" s="298"/>
      <c r="AL393" s="298"/>
      <c r="AM393" s="87"/>
      <c r="AN393" s="85"/>
      <c r="AO393" s="298"/>
      <c r="AP393" s="298"/>
      <c r="AQ393" s="87" t="s">
        <v>34</v>
      </c>
      <c r="AR393" s="90"/>
      <c r="AS393" s="280"/>
      <c r="AT393" s="280"/>
      <c r="AU393" s="89"/>
      <c r="AV393" s="90"/>
      <c r="AW393" s="280"/>
      <c r="AX393" s="280"/>
      <c r="AY393" s="89"/>
      <c r="AZ393" s="90"/>
      <c r="BA393" s="280"/>
      <c r="BB393" s="280"/>
      <c r="BC393" s="279"/>
      <c r="BD393" s="89" t="s">
        <v>34</v>
      </c>
      <c r="BE393" s="85"/>
      <c r="BF393" s="298"/>
      <c r="BG393" s="298"/>
      <c r="BH393" s="87"/>
      <c r="BI393" s="85"/>
      <c r="BJ393" s="298"/>
      <c r="BK393" s="298"/>
      <c r="BL393" s="87"/>
      <c r="BM393" s="92">
        <f>COUNTIF(O393:AA393,"P")</f>
        <v>0</v>
      </c>
      <c r="BN393" s="93">
        <f>COUNTIF(AB393:AM393,"P")</f>
        <v>1</v>
      </c>
      <c r="BO393" s="93">
        <f>COUNTIF(AN393:AY393,"P")</f>
        <v>1</v>
      </c>
      <c r="BP393" s="93">
        <f>COUNTIF(AZ393:BL393,"P")</f>
        <v>1</v>
      </c>
      <c r="BQ393" s="93">
        <f t="shared" ref="BQ393:BQ398" si="126">SUM(BM393:BP393)</f>
        <v>3</v>
      </c>
      <c r="BR393" s="325" t="e">
        <f>+SUM(BM394)/(BM393)</f>
        <v>#DIV/0!</v>
      </c>
      <c r="BS393" s="325">
        <f>+SUM(BN394)/(BN393)</f>
        <v>0</v>
      </c>
      <c r="BT393" s="325">
        <f>+SUM(BO394)/(BO393)</f>
        <v>0</v>
      </c>
      <c r="BU393" s="325">
        <f>+SUM(BP394)/(BP393)</f>
        <v>0</v>
      </c>
      <c r="BV393" s="325">
        <f>+SUM(BQ394)/(BQ393)</f>
        <v>0</v>
      </c>
      <c r="BW393" s="56"/>
    </row>
    <row r="394" spans="1:75" s="73" customFormat="1" ht="39" hidden="1" customHeight="1" outlineLevel="1" x14ac:dyDescent="0.25">
      <c r="A394" s="296"/>
      <c r="B394" s="683"/>
      <c r="C394" s="483"/>
      <c r="D394" s="417"/>
      <c r="E394" s="356"/>
      <c r="F394" s="668"/>
      <c r="G394" s="280" t="s">
        <v>35</v>
      </c>
      <c r="H394" s="357"/>
      <c r="I394" s="357"/>
      <c r="J394" s="357"/>
      <c r="K394" s="357"/>
      <c r="L394" s="566"/>
      <c r="M394" s="327"/>
      <c r="N394" s="327"/>
      <c r="O394" s="173"/>
      <c r="P394" s="95"/>
      <c r="Q394" s="95"/>
      <c r="R394" s="96"/>
      <c r="S394" s="94"/>
      <c r="T394" s="97"/>
      <c r="U394" s="97"/>
      <c r="V394" s="104"/>
      <c r="W394" s="94"/>
      <c r="X394" s="95"/>
      <c r="Y394" s="95"/>
      <c r="Z394" s="95"/>
      <c r="AA394" s="96"/>
      <c r="AB394" s="120"/>
      <c r="AC394" s="121"/>
      <c r="AD394" s="121"/>
      <c r="AE394" s="122"/>
      <c r="AF394" s="94"/>
      <c r="AG394" s="95"/>
      <c r="AH394" s="95"/>
      <c r="AI394" s="96"/>
      <c r="AJ394" s="94"/>
      <c r="AK394" s="95"/>
      <c r="AL394" s="95"/>
      <c r="AM394" s="96"/>
      <c r="AN394" s="94"/>
      <c r="AO394" s="95"/>
      <c r="AP394" s="95"/>
      <c r="AQ394" s="96"/>
      <c r="AR394" s="123"/>
      <c r="AS394" s="121"/>
      <c r="AT394" s="121"/>
      <c r="AU394" s="122"/>
      <c r="AV394" s="123"/>
      <c r="AW394" s="121"/>
      <c r="AX394" s="121"/>
      <c r="AY394" s="122"/>
      <c r="AZ394" s="102"/>
      <c r="BA394" s="100"/>
      <c r="BB394" s="100"/>
      <c r="BC394" s="118"/>
      <c r="BD394" s="101"/>
      <c r="BE394" s="94"/>
      <c r="BF394" s="95"/>
      <c r="BG394" s="95"/>
      <c r="BH394" s="96"/>
      <c r="BI394" s="94"/>
      <c r="BJ394" s="95"/>
      <c r="BK394" s="95"/>
      <c r="BL394" s="96"/>
      <c r="BM394" s="106">
        <f>COUNTIF(O394:AA394,"E")</f>
        <v>0</v>
      </c>
      <c r="BN394" s="107">
        <f>COUNTIF(AB394:AM394,"E")</f>
        <v>0</v>
      </c>
      <c r="BO394" s="107">
        <f>COUNTIF(AN394:AY394,"E")</f>
        <v>0</v>
      </c>
      <c r="BP394" s="107">
        <f>COUNTIF(AZ394:BL394,"E")</f>
        <v>0</v>
      </c>
      <c r="BQ394" s="108">
        <f t="shared" si="126"/>
        <v>0</v>
      </c>
      <c r="BR394" s="325"/>
      <c r="BS394" s="325"/>
      <c r="BT394" s="325"/>
      <c r="BU394" s="325"/>
      <c r="BV394" s="325"/>
      <c r="BW394" s="56"/>
    </row>
    <row r="395" spans="1:75" s="73" customFormat="1" ht="42" hidden="1" customHeight="1" outlineLevel="1" x14ac:dyDescent="0.25">
      <c r="A395" s="296"/>
      <c r="B395" s="683"/>
      <c r="C395" s="483"/>
      <c r="D395" s="714" t="s">
        <v>673</v>
      </c>
      <c r="E395" s="690"/>
      <c r="F395" s="423" t="s">
        <v>516</v>
      </c>
      <c r="G395" s="280" t="s">
        <v>34</v>
      </c>
      <c r="H395" s="357"/>
      <c r="I395" s="357"/>
      <c r="J395" s="357"/>
      <c r="K395" s="357"/>
      <c r="L395" s="357"/>
      <c r="M395" s="328" t="s">
        <v>517</v>
      </c>
      <c r="N395" s="567" t="s">
        <v>284</v>
      </c>
      <c r="O395" s="85"/>
      <c r="P395" s="298" t="s">
        <v>34</v>
      </c>
      <c r="Q395" s="298"/>
      <c r="R395" s="87"/>
      <c r="S395" s="85"/>
      <c r="T395" s="298"/>
      <c r="U395" s="298"/>
      <c r="V395" s="91"/>
      <c r="W395" s="85"/>
      <c r="X395" s="298"/>
      <c r="Y395" s="298"/>
      <c r="Z395" s="298"/>
      <c r="AA395" s="87"/>
      <c r="AB395" s="88"/>
      <c r="AC395" s="280"/>
      <c r="AD395" s="280"/>
      <c r="AE395" s="280" t="s">
        <v>34</v>
      </c>
      <c r="AF395" s="85"/>
      <c r="AG395" s="298"/>
      <c r="AH395" s="298"/>
      <c r="AI395" s="87"/>
      <c r="AJ395" s="85"/>
      <c r="AK395" s="298"/>
      <c r="AL395" s="298" t="s">
        <v>34</v>
      </c>
      <c r="AM395" s="87"/>
      <c r="AN395" s="85"/>
      <c r="AO395" s="298"/>
      <c r="AP395" s="298"/>
      <c r="AQ395" s="87"/>
      <c r="AR395" s="90"/>
      <c r="AS395" s="280"/>
      <c r="AT395" s="280"/>
      <c r="AU395" s="89"/>
      <c r="AV395" s="90"/>
      <c r="AW395" s="280"/>
      <c r="AX395" s="280"/>
      <c r="AY395" s="89"/>
      <c r="AZ395" s="90"/>
      <c r="BA395" s="280"/>
      <c r="BB395" s="280"/>
      <c r="BC395" s="279"/>
      <c r="BD395" s="89"/>
      <c r="BE395" s="85"/>
      <c r="BF395" s="298"/>
      <c r="BG395" s="298"/>
      <c r="BH395" s="87"/>
      <c r="BI395" s="85"/>
      <c r="BJ395" s="298"/>
      <c r="BK395" s="298"/>
      <c r="BL395" s="298" t="s">
        <v>34</v>
      </c>
      <c r="BM395" s="92">
        <f>COUNTIF(O395:AA395,"P")</f>
        <v>1</v>
      </c>
      <c r="BN395" s="93">
        <f>COUNTIF(AB395:AM395,"P")</f>
        <v>2</v>
      </c>
      <c r="BO395" s="93">
        <f>COUNTIF(AN395:AY395,"P")</f>
        <v>0</v>
      </c>
      <c r="BP395" s="93">
        <f>COUNTIF(AZ395:BL395,"P")</f>
        <v>1</v>
      </c>
      <c r="BQ395" s="93">
        <f t="shared" si="126"/>
        <v>4</v>
      </c>
      <c r="BR395" s="325">
        <f>+SUM(BM396)/(BM395)</f>
        <v>0</v>
      </c>
      <c r="BS395" s="325">
        <f>+SUM(BN396)/(BN395)</f>
        <v>0</v>
      </c>
      <c r="BT395" s="325" t="e">
        <f>+SUM(BO396)/(BO395)</f>
        <v>#DIV/0!</v>
      </c>
      <c r="BU395" s="325">
        <f>+SUM(BP396)/(BP395)</f>
        <v>0</v>
      </c>
      <c r="BV395" s="325">
        <f>+SUM(BQ396)/(BQ395)</f>
        <v>0</v>
      </c>
      <c r="BW395" s="56"/>
    </row>
    <row r="396" spans="1:75" s="73" customFormat="1" ht="39" hidden="1" customHeight="1" outlineLevel="1" x14ac:dyDescent="0.25">
      <c r="A396" s="296"/>
      <c r="B396" s="683"/>
      <c r="C396" s="483"/>
      <c r="D396" s="691"/>
      <c r="E396" s="692"/>
      <c r="F396" s="423"/>
      <c r="G396" s="280" t="s">
        <v>35</v>
      </c>
      <c r="H396" s="357"/>
      <c r="I396" s="357"/>
      <c r="J396" s="357"/>
      <c r="K396" s="357"/>
      <c r="L396" s="357"/>
      <c r="M396" s="328"/>
      <c r="N396" s="567"/>
      <c r="O396" s="94"/>
      <c r="P396" s="95"/>
      <c r="Q396" s="95"/>
      <c r="R396" s="96"/>
      <c r="S396" s="94"/>
      <c r="T396" s="97"/>
      <c r="U396" s="97"/>
      <c r="V396" s="104"/>
      <c r="W396" s="94"/>
      <c r="X396" s="95"/>
      <c r="Y396" s="95"/>
      <c r="Z396" s="95"/>
      <c r="AA396" s="96"/>
      <c r="AB396" s="120"/>
      <c r="AC396" s="121"/>
      <c r="AD396" s="121"/>
      <c r="AE396" s="122"/>
      <c r="AF396" s="94"/>
      <c r="AG396" s="95"/>
      <c r="AH396" s="95"/>
      <c r="AI396" s="96"/>
      <c r="AJ396" s="94"/>
      <c r="AK396" s="95"/>
      <c r="AL396" s="95"/>
      <c r="AM396" s="96"/>
      <c r="AN396" s="94"/>
      <c r="AO396" s="95"/>
      <c r="AP396" s="95"/>
      <c r="AQ396" s="96"/>
      <c r="AR396" s="123"/>
      <c r="AS396" s="121"/>
      <c r="AT396" s="121"/>
      <c r="AU396" s="122"/>
      <c r="AV396" s="123"/>
      <c r="AW396" s="121"/>
      <c r="AX396" s="121"/>
      <c r="AY396" s="122"/>
      <c r="AZ396" s="102"/>
      <c r="BA396" s="100"/>
      <c r="BB396" s="100"/>
      <c r="BC396" s="118"/>
      <c r="BD396" s="101"/>
      <c r="BE396" s="94"/>
      <c r="BF396" s="95"/>
      <c r="BG396" s="121"/>
      <c r="BH396" s="96"/>
      <c r="BI396" s="94"/>
      <c r="BJ396" s="95"/>
      <c r="BK396" s="95"/>
      <c r="BL396" s="96"/>
      <c r="BM396" s="106">
        <f>COUNTIF(O396:AA396,"E")</f>
        <v>0</v>
      </c>
      <c r="BN396" s="107">
        <f>COUNTIF(AB396:AM396,"E")</f>
        <v>0</v>
      </c>
      <c r="BO396" s="107">
        <f>COUNTIF(AN396:AY396,"E")</f>
        <v>0</v>
      </c>
      <c r="BP396" s="107">
        <f>COUNTIF(AZ396:BL396,"E")</f>
        <v>0</v>
      </c>
      <c r="BQ396" s="108">
        <f t="shared" si="126"/>
        <v>0</v>
      </c>
      <c r="BR396" s="325"/>
      <c r="BS396" s="325"/>
      <c r="BT396" s="325"/>
      <c r="BU396" s="325"/>
      <c r="BV396" s="325"/>
      <c r="BW396" s="56"/>
    </row>
    <row r="397" spans="1:75" s="73" customFormat="1" ht="54.75" hidden="1" customHeight="1" outlineLevel="1" x14ac:dyDescent="0.25">
      <c r="A397" s="296"/>
      <c r="B397" s="683"/>
      <c r="C397" s="483"/>
      <c r="D397" s="714" t="s">
        <v>674</v>
      </c>
      <c r="E397" s="690"/>
      <c r="F397" s="423" t="s">
        <v>518</v>
      </c>
      <c r="G397" s="280" t="s">
        <v>34</v>
      </c>
      <c r="H397" s="357"/>
      <c r="I397" s="357"/>
      <c r="J397" s="357"/>
      <c r="K397" s="357"/>
      <c r="L397" s="357"/>
      <c r="M397" s="567" t="s">
        <v>284</v>
      </c>
      <c r="N397" s="328" t="s">
        <v>285</v>
      </c>
      <c r="O397" s="85"/>
      <c r="P397" s="298"/>
      <c r="Q397" s="298" t="s">
        <v>34</v>
      </c>
      <c r="R397" s="87"/>
      <c r="S397" s="85"/>
      <c r="T397" s="298"/>
      <c r="U397" s="298"/>
      <c r="V397" s="91"/>
      <c r="W397" s="85"/>
      <c r="X397" s="298"/>
      <c r="Y397" s="298" t="s">
        <v>34</v>
      </c>
      <c r="Z397" s="298"/>
      <c r="AA397" s="87"/>
      <c r="AB397" s="88"/>
      <c r="AC397" s="280"/>
      <c r="AD397" s="280" t="s">
        <v>34</v>
      </c>
      <c r="AE397" s="89"/>
      <c r="AF397" s="85"/>
      <c r="AG397" s="298"/>
      <c r="AH397" s="298" t="s">
        <v>34</v>
      </c>
      <c r="AI397" s="87"/>
      <c r="AJ397" s="85"/>
      <c r="AK397" s="298"/>
      <c r="AL397" s="298" t="s">
        <v>34</v>
      </c>
      <c r="AM397" s="87"/>
      <c r="AN397" s="85"/>
      <c r="AO397" s="298"/>
      <c r="AP397" s="298" t="s">
        <v>34</v>
      </c>
      <c r="AQ397" s="87"/>
      <c r="AR397" s="90"/>
      <c r="AS397" s="280"/>
      <c r="AT397" s="280" t="s">
        <v>34</v>
      </c>
      <c r="AU397" s="89"/>
      <c r="AV397" s="90"/>
      <c r="AW397" s="280"/>
      <c r="AX397" s="280" t="s">
        <v>34</v>
      </c>
      <c r="AY397" s="89"/>
      <c r="AZ397" s="90"/>
      <c r="BA397" s="280"/>
      <c r="BB397" s="280"/>
      <c r="BC397" s="279" t="s">
        <v>34</v>
      </c>
      <c r="BD397" s="89"/>
      <c r="BE397" s="85"/>
      <c r="BF397" s="298"/>
      <c r="BG397" s="298" t="s">
        <v>34</v>
      </c>
      <c r="BH397" s="87"/>
      <c r="BI397" s="85"/>
      <c r="BJ397" s="298" t="s">
        <v>34</v>
      </c>
      <c r="BK397" s="298"/>
      <c r="BL397" s="87"/>
      <c r="BM397" s="92">
        <f>COUNTIF(O397:AA397,"P")</f>
        <v>2</v>
      </c>
      <c r="BN397" s="93">
        <f>COUNTIF(AB397:AM397,"P")</f>
        <v>3</v>
      </c>
      <c r="BO397" s="93">
        <f>COUNTIF(AN397:AY397,"P")</f>
        <v>3</v>
      </c>
      <c r="BP397" s="93">
        <f>COUNTIF(AZ397:BL397,"P")</f>
        <v>3</v>
      </c>
      <c r="BQ397" s="93">
        <f t="shared" si="126"/>
        <v>11</v>
      </c>
      <c r="BR397" s="325">
        <f>+SUM(BM398)/(BM397)</f>
        <v>0</v>
      </c>
      <c r="BS397" s="325">
        <f>+SUM(BN398)/(BN397)</f>
        <v>0</v>
      </c>
      <c r="BT397" s="325">
        <f>+SUM(BO398)/(BO397)</f>
        <v>0</v>
      </c>
      <c r="BU397" s="325">
        <f>+SUM(BP398)/(BP397)</f>
        <v>0</v>
      </c>
      <c r="BV397" s="325">
        <f>+SUM(BQ398)/(BQ397)</f>
        <v>0</v>
      </c>
      <c r="BW397" s="56"/>
    </row>
    <row r="398" spans="1:75" s="73" customFormat="1" ht="40.5" hidden="1" customHeight="1" outlineLevel="1" x14ac:dyDescent="0.25">
      <c r="A398" s="296"/>
      <c r="B398" s="683"/>
      <c r="C398" s="483"/>
      <c r="D398" s="691"/>
      <c r="E398" s="692"/>
      <c r="F398" s="423"/>
      <c r="G398" s="280" t="s">
        <v>35</v>
      </c>
      <c r="H398" s="357"/>
      <c r="I398" s="357"/>
      <c r="J398" s="357"/>
      <c r="K398" s="357"/>
      <c r="L398" s="357"/>
      <c r="M398" s="567"/>
      <c r="N398" s="328"/>
      <c r="O398" s="94"/>
      <c r="P398" s="95"/>
      <c r="Q398" s="95"/>
      <c r="R398" s="96"/>
      <c r="S398" s="94"/>
      <c r="T398" s="97"/>
      <c r="U398" s="97"/>
      <c r="V398" s="104"/>
      <c r="W398" s="94"/>
      <c r="X398" s="95"/>
      <c r="Y398" s="95"/>
      <c r="Z398" s="95"/>
      <c r="AA398" s="96"/>
      <c r="AB398" s="120"/>
      <c r="AC398" s="121"/>
      <c r="AD398" s="121"/>
      <c r="AE398" s="122"/>
      <c r="AF398" s="94"/>
      <c r="AG398" s="95"/>
      <c r="AH398" s="95"/>
      <c r="AI398" s="96"/>
      <c r="AJ398" s="94"/>
      <c r="AK398" s="95"/>
      <c r="AL398" s="95"/>
      <c r="AM398" s="96"/>
      <c r="AN398" s="94"/>
      <c r="AO398" s="95"/>
      <c r="AP398" s="95"/>
      <c r="AQ398" s="96"/>
      <c r="AR398" s="123"/>
      <c r="AS398" s="121"/>
      <c r="AT398" s="121"/>
      <c r="AU398" s="122"/>
      <c r="AV398" s="123"/>
      <c r="AW398" s="121"/>
      <c r="AX398" s="121"/>
      <c r="AY398" s="122"/>
      <c r="AZ398" s="102"/>
      <c r="BA398" s="100"/>
      <c r="BB398" s="100"/>
      <c r="BC398" s="118"/>
      <c r="BD398" s="101"/>
      <c r="BE398" s="94"/>
      <c r="BF398" s="121"/>
      <c r="BG398" s="121"/>
      <c r="BH398" s="122"/>
      <c r="BI398" s="94"/>
      <c r="BJ398" s="95"/>
      <c r="BK398" s="95"/>
      <c r="BL398" s="96"/>
      <c r="BM398" s="106">
        <f>COUNTIF(O398:AA398,"E")</f>
        <v>0</v>
      </c>
      <c r="BN398" s="107">
        <f>COUNTIF(AB398:AM398,"E")</f>
        <v>0</v>
      </c>
      <c r="BO398" s="107">
        <f>COUNTIF(AN398:AY398,"E")</f>
        <v>0</v>
      </c>
      <c r="BP398" s="107">
        <f>COUNTIF(AZ398:BL398,"E")</f>
        <v>0</v>
      </c>
      <c r="BQ398" s="108">
        <f t="shared" si="126"/>
        <v>0</v>
      </c>
      <c r="BR398" s="325"/>
      <c r="BS398" s="325"/>
      <c r="BT398" s="325"/>
      <c r="BU398" s="325"/>
      <c r="BV398" s="325"/>
      <c r="BW398" s="56"/>
    </row>
    <row r="399" spans="1:75" s="73" customFormat="1" ht="33.75" hidden="1" customHeight="1" outlineLevel="1" x14ac:dyDescent="0.25">
      <c r="A399" s="296"/>
      <c r="B399" s="683"/>
      <c r="C399" s="483"/>
      <c r="D399" s="416" t="s">
        <v>519</v>
      </c>
      <c r="E399" s="690"/>
      <c r="F399" s="423" t="s">
        <v>520</v>
      </c>
      <c r="G399" s="280" t="s">
        <v>34</v>
      </c>
      <c r="H399" s="357"/>
      <c r="I399" s="357"/>
      <c r="J399" s="357"/>
      <c r="K399" s="357"/>
      <c r="L399" s="357"/>
      <c r="M399" s="567" t="s">
        <v>284</v>
      </c>
      <c r="N399" s="328" t="s">
        <v>285</v>
      </c>
      <c r="O399" s="85"/>
      <c r="P399" s="298"/>
      <c r="Q399" s="298"/>
      <c r="R399" s="87"/>
      <c r="S399" s="85"/>
      <c r="T399" s="298"/>
      <c r="U399" s="298"/>
      <c r="V399" s="91"/>
      <c r="W399" s="85"/>
      <c r="X399" s="298"/>
      <c r="Y399" s="298"/>
      <c r="Z399" s="87" t="s">
        <v>34</v>
      </c>
      <c r="AA399" s="87"/>
      <c r="AB399" s="88"/>
      <c r="AC399" s="280"/>
      <c r="AD399" s="280"/>
      <c r="AE399" s="89"/>
      <c r="AF399" s="85"/>
      <c r="AG399" s="298"/>
      <c r="AH399" s="298"/>
      <c r="AI399" s="87"/>
      <c r="AJ399" s="85"/>
      <c r="AK399" s="298"/>
      <c r="AL399" s="298"/>
      <c r="AM399" s="87" t="s">
        <v>34</v>
      </c>
      <c r="AN399" s="85"/>
      <c r="AO399" s="298"/>
      <c r="AP399" s="298"/>
      <c r="AQ399" s="87"/>
      <c r="AR399" s="90"/>
      <c r="AS399" s="280"/>
      <c r="AT399" s="280"/>
      <c r="AU399" s="89"/>
      <c r="AV399" s="90"/>
      <c r="AW399" s="280"/>
      <c r="AX399" s="280"/>
      <c r="AY399" s="89" t="s">
        <v>34</v>
      </c>
      <c r="AZ399" s="90"/>
      <c r="BA399" s="280"/>
      <c r="BB399" s="280"/>
      <c r="BC399" s="279"/>
      <c r="BD399" s="89"/>
      <c r="BE399" s="85"/>
      <c r="BF399" s="298"/>
      <c r="BG399" s="298"/>
      <c r="BH399" s="87"/>
      <c r="BI399" s="85"/>
      <c r="BJ399" s="298"/>
      <c r="BK399" s="298" t="s">
        <v>34</v>
      </c>
      <c r="BL399" s="87"/>
      <c r="BM399" s="92">
        <f>COUNTIF(O399:AA399,"P")</f>
        <v>1</v>
      </c>
      <c r="BN399" s="93">
        <f>COUNTIF(AB399:AM399,"P")</f>
        <v>1</v>
      </c>
      <c r="BO399" s="93">
        <f>COUNTIF(AN399:AY399,"P")</f>
        <v>1</v>
      </c>
      <c r="BP399" s="93">
        <f>COUNTIF(AZ399:BL399,"P")</f>
        <v>1</v>
      </c>
      <c r="BQ399" s="93">
        <f t="shared" si="125"/>
        <v>4</v>
      </c>
      <c r="BR399" s="325">
        <f>+SUM(BM400)/(BM399)</f>
        <v>0</v>
      </c>
      <c r="BS399" s="325">
        <f>+SUM(BN400)/(BN399)</f>
        <v>0</v>
      </c>
      <c r="BT399" s="325">
        <f>+SUM(BO400)/(BO399)</f>
        <v>0</v>
      </c>
      <c r="BU399" s="325">
        <f>+SUM(BP400)/(BP399)</f>
        <v>0</v>
      </c>
      <c r="BV399" s="325">
        <f>+SUM(BQ400)/(BQ399)</f>
        <v>0</v>
      </c>
      <c r="BW399" s="56"/>
    </row>
    <row r="400" spans="1:75" s="73" customFormat="1" ht="37.5" hidden="1" customHeight="1" outlineLevel="1" x14ac:dyDescent="0.25">
      <c r="A400" s="296"/>
      <c r="B400" s="683"/>
      <c r="C400" s="483"/>
      <c r="D400" s="691"/>
      <c r="E400" s="692"/>
      <c r="F400" s="423"/>
      <c r="G400" s="280" t="s">
        <v>35</v>
      </c>
      <c r="H400" s="357"/>
      <c r="I400" s="357"/>
      <c r="J400" s="357"/>
      <c r="K400" s="357"/>
      <c r="L400" s="357"/>
      <c r="M400" s="567"/>
      <c r="N400" s="328"/>
      <c r="O400" s="94"/>
      <c r="P400" s="95"/>
      <c r="Q400" s="95"/>
      <c r="R400" s="96"/>
      <c r="S400" s="94"/>
      <c r="T400" s="97"/>
      <c r="U400" s="97"/>
      <c r="V400" s="104"/>
      <c r="W400" s="94"/>
      <c r="X400" s="95"/>
      <c r="Y400" s="95"/>
      <c r="Z400" s="95"/>
      <c r="AA400" s="96"/>
      <c r="AB400" s="120"/>
      <c r="AC400" s="121"/>
      <c r="AD400" s="121"/>
      <c r="AE400" s="122"/>
      <c r="AF400" s="94"/>
      <c r="AG400" s="95"/>
      <c r="AH400" s="95"/>
      <c r="AI400" s="96"/>
      <c r="AJ400" s="94"/>
      <c r="AK400" s="95"/>
      <c r="AL400" s="95"/>
      <c r="AM400" s="96"/>
      <c r="AN400" s="94"/>
      <c r="AO400" s="95"/>
      <c r="AP400" s="95"/>
      <c r="AQ400" s="96"/>
      <c r="AR400" s="123"/>
      <c r="AS400" s="121"/>
      <c r="AT400" s="121"/>
      <c r="AU400" s="122"/>
      <c r="AV400" s="123"/>
      <c r="AW400" s="121"/>
      <c r="AX400" s="121"/>
      <c r="AY400" s="122"/>
      <c r="AZ400" s="102"/>
      <c r="BA400" s="100"/>
      <c r="BB400" s="100"/>
      <c r="BC400" s="118"/>
      <c r="BD400" s="101"/>
      <c r="BE400" s="94"/>
      <c r="BF400" s="243"/>
      <c r="BG400" s="243"/>
      <c r="BH400" s="244"/>
      <c r="BI400" s="94"/>
      <c r="BJ400" s="95"/>
      <c r="BK400" s="95"/>
      <c r="BL400" s="96"/>
      <c r="BM400" s="106">
        <f>COUNTIF(O400:AA400,"E")</f>
        <v>0</v>
      </c>
      <c r="BN400" s="107">
        <f>COUNTIF(AB400:AM400,"E")</f>
        <v>0</v>
      </c>
      <c r="BO400" s="107">
        <f>COUNTIF(AN400:AY400,"E")</f>
        <v>0</v>
      </c>
      <c r="BP400" s="107">
        <f>COUNTIF(AZ400:BL400,"E")</f>
        <v>0</v>
      </c>
      <c r="BQ400" s="108">
        <f t="shared" si="125"/>
        <v>0</v>
      </c>
      <c r="BR400" s="325"/>
      <c r="BS400" s="325"/>
      <c r="BT400" s="325"/>
      <c r="BU400" s="325"/>
      <c r="BV400" s="325"/>
      <c r="BW400" s="56"/>
    </row>
    <row r="401" spans="1:75" s="73" customFormat="1" ht="33.75" hidden="1" customHeight="1" outlineLevel="1" x14ac:dyDescent="0.25">
      <c r="A401" s="296"/>
      <c r="B401" s="683"/>
      <c r="C401" s="483"/>
      <c r="D401" s="416" t="s">
        <v>521</v>
      </c>
      <c r="E401" s="690"/>
      <c r="F401" s="423" t="s">
        <v>522</v>
      </c>
      <c r="G401" s="280" t="s">
        <v>34</v>
      </c>
      <c r="H401" s="357"/>
      <c r="I401" s="357"/>
      <c r="J401" s="357"/>
      <c r="K401" s="357"/>
      <c r="L401" s="357"/>
      <c r="M401" s="567" t="s">
        <v>284</v>
      </c>
      <c r="N401" s="328" t="s">
        <v>285</v>
      </c>
      <c r="O401" s="110"/>
      <c r="P401" s="111"/>
      <c r="Q401" s="111"/>
      <c r="R401" s="86"/>
      <c r="S401" s="110"/>
      <c r="T401" s="112"/>
      <c r="U401" s="112" t="s">
        <v>34</v>
      </c>
      <c r="V401" s="115" t="s">
        <v>34</v>
      </c>
      <c r="W401" s="110"/>
      <c r="X401" s="111"/>
      <c r="Y401" s="111" t="s">
        <v>34</v>
      </c>
      <c r="Z401" s="111" t="s">
        <v>34</v>
      </c>
      <c r="AA401" s="86"/>
      <c r="AB401" s="236"/>
      <c r="AC401" s="237"/>
      <c r="AD401" s="111" t="s">
        <v>34</v>
      </c>
      <c r="AE401" s="111" t="s">
        <v>34</v>
      </c>
      <c r="AF401" s="110"/>
      <c r="AG401" s="111"/>
      <c r="AH401" s="111" t="s">
        <v>34</v>
      </c>
      <c r="AI401" s="111" t="s">
        <v>34</v>
      </c>
      <c r="AJ401" s="110"/>
      <c r="AK401" s="111"/>
      <c r="AL401" s="111" t="s">
        <v>34</v>
      </c>
      <c r="AM401" s="111" t="s">
        <v>34</v>
      </c>
      <c r="AN401" s="110"/>
      <c r="AO401" s="111"/>
      <c r="AP401" s="111" t="s">
        <v>34</v>
      </c>
      <c r="AQ401" s="111" t="s">
        <v>34</v>
      </c>
      <c r="AR401" s="238"/>
      <c r="AS401" s="237"/>
      <c r="AT401" s="111" t="s">
        <v>34</v>
      </c>
      <c r="AU401" s="111" t="s">
        <v>34</v>
      </c>
      <c r="AV401" s="238"/>
      <c r="AW401" s="237"/>
      <c r="AX401" s="111" t="s">
        <v>34</v>
      </c>
      <c r="AY401" s="111" t="s">
        <v>34</v>
      </c>
      <c r="AZ401" s="239"/>
      <c r="BA401" s="240"/>
      <c r="BB401" s="240"/>
      <c r="BC401" s="111" t="s">
        <v>34</v>
      </c>
      <c r="BD401" s="111" t="s">
        <v>34</v>
      </c>
      <c r="BE401" s="110"/>
      <c r="BF401" s="111"/>
      <c r="BG401" s="111" t="s">
        <v>34</v>
      </c>
      <c r="BH401" s="111" t="s">
        <v>34</v>
      </c>
      <c r="BI401" s="235"/>
      <c r="BJ401" s="111" t="s">
        <v>34</v>
      </c>
      <c r="BK401" s="111" t="s">
        <v>34</v>
      </c>
      <c r="BL401" s="86"/>
      <c r="BM401" s="92">
        <f>COUNTIF(O401:AA401,"P")</f>
        <v>4</v>
      </c>
      <c r="BN401" s="93">
        <f>COUNTIF(AB401:AM401,"P")</f>
        <v>6</v>
      </c>
      <c r="BO401" s="93">
        <f>COUNTIF(AN401:AY401,"P")</f>
        <v>6</v>
      </c>
      <c r="BP401" s="93">
        <f>COUNTIF(AZ401:BL401,"P")</f>
        <v>6</v>
      </c>
      <c r="BQ401" s="93">
        <f t="shared" si="125"/>
        <v>22</v>
      </c>
      <c r="BR401" s="325">
        <f>+SUM(BM402)/(BM401)</f>
        <v>0</v>
      </c>
      <c r="BS401" s="325">
        <f>+SUM(BN402)/(BN401)</f>
        <v>0</v>
      </c>
      <c r="BT401" s="325">
        <f>+SUM(BO402)/(BO401)</f>
        <v>0</v>
      </c>
      <c r="BU401" s="325">
        <f>+SUM(BP402)/(BP401)</f>
        <v>0</v>
      </c>
      <c r="BV401" s="325">
        <f>+SUM(BQ402)/(BQ401)</f>
        <v>0</v>
      </c>
      <c r="BW401" s="56"/>
    </row>
    <row r="402" spans="1:75" s="73" customFormat="1" ht="42" hidden="1" customHeight="1" outlineLevel="1" x14ac:dyDescent="0.25">
      <c r="A402" s="296"/>
      <c r="B402" s="683"/>
      <c r="C402" s="483"/>
      <c r="D402" s="691"/>
      <c r="E402" s="692"/>
      <c r="F402" s="423"/>
      <c r="G402" s="280" t="s">
        <v>35</v>
      </c>
      <c r="H402" s="357"/>
      <c r="I402" s="357"/>
      <c r="J402" s="357"/>
      <c r="K402" s="357"/>
      <c r="L402" s="357"/>
      <c r="M402" s="567"/>
      <c r="N402" s="328"/>
      <c r="O402" s="94"/>
      <c r="P402" s="95"/>
      <c r="Q402" s="95"/>
      <c r="R402" s="96"/>
      <c r="S402" s="94"/>
      <c r="T402" s="97"/>
      <c r="U402" s="97"/>
      <c r="V402" s="104"/>
      <c r="W402" s="94"/>
      <c r="X402" s="95"/>
      <c r="Y402" s="95"/>
      <c r="Z402" s="95"/>
      <c r="AA402" s="96"/>
      <c r="AB402" s="120"/>
      <c r="AC402" s="121"/>
      <c r="AD402" s="121"/>
      <c r="AE402" s="122"/>
      <c r="AF402" s="94"/>
      <c r="AG402" s="95"/>
      <c r="AH402" s="95"/>
      <c r="AI402" s="96"/>
      <c r="AJ402" s="94"/>
      <c r="AK402" s="95"/>
      <c r="AL402" s="95"/>
      <c r="AM402" s="96"/>
      <c r="AN402" s="94"/>
      <c r="AO402" s="95"/>
      <c r="AP402" s="95"/>
      <c r="AQ402" s="96"/>
      <c r="AR402" s="123"/>
      <c r="AS402" s="121"/>
      <c r="AT402" s="121"/>
      <c r="AU402" s="122"/>
      <c r="AV402" s="123"/>
      <c r="AW402" s="121"/>
      <c r="AX402" s="121"/>
      <c r="AY402" s="122"/>
      <c r="AZ402" s="102"/>
      <c r="BA402" s="100"/>
      <c r="BB402" s="100"/>
      <c r="BC402" s="118"/>
      <c r="BD402" s="101"/>
      <c r="BE402" s="94"/>
      <c r="BF402" s="242"/>
      <c r="BG402" s="242"/>
      <c r="BH402" s="245"/>
      <c r="BI402" s="94"/>
      <c r="BJ402" s="95"/>
      <c r="BK402" s="95"/>
      <c r="BL402" s="96"/>
      <c r="BM402" s="106">
        <f>COUNTIF(O402:AA402,"E")</f>
        <v>0</v>
      </c>
      <c r="BN402" s="107">
        <f>COUNTIF(AB402:AM402,"E")</f>
        <v>0</v>
      </c>
      <c r="BO402" s="107">
        <f>COUNTIF(AN402:AY402,"E")</f>
        <v>0</v>
      </c>
      <c r="BP402" s="107">
        <f>COUNTIF(AZ402:BL402,"E")</f>
        <v>0</v>
      </c>
      <c r="BQ402" s="108">
        <f t="shared" si="125"/>
        <v>0</v>
      </c>
      <c r="BR402" s="325"/>
      <c r="BS402" s="325"/>
      <c r="BT402" s="325"/>
      <c r="BU402" s="325"/>
      <c r="BV402" s="325"/>
      <c r="BW402" s="56"/>
    </row>
    <row r="403" spans="1:75" s="73" customFormat="1" ht="54.75" hidden="1" customHeight="1" outlineLevel="1" x14ac:dyDescent="0.25">
      <c r="A403" s="296"/>
      <c r="B403" s="683"/>
      <c r="C403" s="483"/>
      <c r="D403" s="715" t="s">
        <v>675</v>
      </c>
      <c r="E403" s="679"/>
      <c r="F403" s="423" t="s">
        <v>525</v>
      </c>
      <c r="G403" s="280" t="s">
        <v>34</v>
      </c>
      <c r="H403" s="331"/>
      <c r="I403" s="331"/>
      <c r="J403" s="331"/>
      <c r="K403" s="331"/>
      <c r="L403" s="331"/>
      <c r="M403" s="567" t="s">
        <v>284</v>
      </c>
      <c r="N403" s="328" t="s">
        <v>285</v>
      </c>
      <c r="O403" s="85"/>
      <c r="P403" s="298"/>
      <c r="Q403" s="298" t="s">
        <v>34</v>
      </c>
      <c r="R403" s="87" t="s">
        <v>34</v>
      </c>
      <c r="S403" s="85" t="s">
        <v>34</v>
      </c>
      <c r="T403" s="298" t="s">
        <v>34</v>
      </c>
      <c r="U403" s="298"/>
      <c r="V403" s="91"/>
      <c r="W403" s="85"/>
      <c r="X403" s="298" t="s">
        <v>34</v>
      </c>
      <c r="Y403" s="298"/>
      <c r="Z403" s="298"/>
      <c r="AA403" s="87"/>
      <c r="AB403" s="88" t="s">
        <v>34</v>
      </c>
      <c r="AC403" s="280" t="s">
        <v>34</v>
      </c>
      <c r="AD403" s="280"/>
      <c r="AE403" s="89"/>
      <c r="AF403" s="85"/>
      <c r="AG403" s="298" t="s">
        <v>34</v>
      </c>
      <c r="AH403" s="298"/>
      <c r="AI403" s="87"/>
      <c r="AJ403" s="85"/>
      <c r="AK403" s="298" t="s">
        <v>34</v>
      </c>
      <c r="AL403" s="298"/>
      <c r="AM403" s="87"/>
      <c r="AN403" s="88" t="s">
        <v>34</v>
      </c>
      <c r="AO403" s="298" t="s">
        <v>34</v>
      </c>
      <c r="AP403" s="298"/>
      <c r="AQ403" s="87"/>
      <c r="AR403" s="90"/>
      <c r="AS403" s="280" t="s">
        <v>34</v>
      </c>
      <c r="AT403" s="280"/>
      <c r="AU403" s="89"/>
      <c r="AV403" s="90"/>
      <c r="AW403" s="280" t="s">
        <v>34</v>
      </c>
      <c r="AX403" s="280"/>
      <c r="AY403" s="89"/>
      <c r="AZ403" s="88" t="s">
        <v>34</v>
      </c>
      <c r="BA403" s="280" t="s">
        <v>34</v>
      </c>
      <c r="BB403" s="280"/>
      <c r="BC403" s="279"/>
      <c r="BD403" s="89"/>
      <c r="BE403" s="85"/>
      <c r="BF403" s="298" t="s">
        <v>34</v>
      </c>
      <c r="BG403" s="298"/>
      <c r="BH403" s="87"/>
      <c r="BI403" s="85"/>
      <c r="BJ403" s="298" t="s">
        <v>34</v>
      </c>
      <c r="BK403" s="298"/>
      <c r="BL403" s="87"/>
      <c r="BM403" s="106">
        <f t="shared" ref="BM403:BM408" si="127">COUNTIF(O403:AA403,"E")</f>
        <v>0</v>
      </c>
      <c r="BN403" s="107">
        <f t="shared" ref="BN403:BN408" si="128">COUNTIF(AB403:AM403,"E")</f>
        <v>0</v>
      </c>
      <c r="BO403" s="107">
        <f t="shared" ref="BO403:BO408" si="129">COUNTIF(AN403:AY403,"E")</f>
        <v>0</v>
      </c>
      <c r="BP403" s="107">
        <f t="shared" ref="BP403:BP408" si="130">COUNTIF(AZ403:BL403,"E")</f>
        <v>0</v>
      </c>
      <c r="BQ403" s="108">
        <f t="shared" si="125"/>
        <v>0</v>
      </c>
      <c r="BR403" s="276"/>
      <c r="BS403" s="276"/>
      <c r="BT403" s="276"/>
      <c r="BU403" s="276"/>
      <c r="BV403" s="276"/>
      <c r="BW403" s="56"/>
    </row>
    <row r="404" spans="1:75" s="73" customFormat="1" ht="39" hidden="1" customHeight="1" outlineLevel="1" x14ac:dyDescent="0.25">
      <c r="A404" s="296"/>
      <c r="B404" s="683"/>
      <c r="C404" s="483"/>
      <c r="D404" s="680"/>
      <c r="E404" s="681"/>
      <c r="F404" s="423"/>
      <c r="G404" s="280" t="s">
        <v>35</v>
      </c>
      <c r="H404" s="345"/>
      <c r="I404" s="345"/>
      <c r="J404" s="345"/>
      <c r="K404" s="345"/>
      <c r="L404" s="345"/>
      <c r="M404" s="567"/>
      <c r="N404" s="328"/>
      <c r="O404" s="94"/>
      <c r="P404" s="95"/>
      <c r="Q404" s="95"/>
      <c r="R404" s="96"/>
      <c r="S404" s="94"/>
      <c r="T404" s="97"/>
      <c r="U404" s="97"/>
      <c r="V404" s="104"/>
      <c r="W404" s="94"/>
      <c r="X404" s="95"/>
      <c r="Y404" s="95"/>
      <c r="Z404" s="95"/>
      <c r="AA404" s="96"/>
      <c r="AB404" s="120"/>
      <c r="AC404" s="121"/>
      <c r="AD404" s="121"/>
      <c r="AE404" s="122"/>
      <c r="AF404" s="94"/>
      <c r="AG404" s="95"/>
      <c r="AH404" s="95"/>
      <c r="AI404" s="96"/>
      <c r="AJ404" s="94"/>
      <c r="AK404" s="95"/>
      <c r="AL404" s="95"/>
      <c r="AM404" s="96"/>
      <c r="AN404" s="94"/>
      <c r="AO404" s="95"/>
      <c r="AP404" s="95"/>
      <c r="AQ404" s="96"/>
      <c r="AR404" s="123"/>
      <c r="AS404" s="121"/>
      <c r="AT404" s="121"/>
      <c r="AU404" s="122"/>
      <c r="AV404" s="123"/>
      <c r="AW404" s="121"/>
      <c r="AX404" s="121"/>
      <c r="AY404" s="122"/>
      <c r="AZ404" s="102"/>
      <c r="BA404" s="100"/>
      <c r="BB404" s="100"/>
      <c r="BC404" s="118"/>
      <c r="BD404" s="101"/>
      <c r="BE404" s="94"/>
      <c r="BF404" s="95"/>
      <c r="BG404" s="95"/>
      <c r="BH404" s="96"/>
      <c r="BI404" s="94"/>
      <c r="BJ404" s="95"/>
      <c r="BK404" s="95"/>
      <c r="BL404" s="96"/>
      <c r="BM404" s="106">
        <f t="shared" si="127"/>
        <v>0</v>
      </c>
      <c r="BN404" s="107">
        <f t="shared" si="128"/>
        <v>0</v>
      </c>
      <c r="BO404" s="107">
        <f t="shared" si="129"/>
        <v>0</v>
      </c>
      <c r="BP404" s="107">
        <f t="shared" si="130"/>
        <v>0</v>
      </c>
      <c r="BQ404" s="108">
        <f t="shared" si="125"/>
        <v>0</v>
      </c>
      <c r="BR404" s="276"/>
      <c r="BS404" s="276"/>
      <c r="BT404" s="276"/>
      <c r="BU404" s="276"/>
      <c r="BV404" s="276"/>
      <c r="BW404" s="56"/>
    </row>
    <row r="405" spans="1:75" s="73" customFormat="1" ht="39" hidden="1" customHeight="1" outlineLevel="1" x14ac:dyDescent="0.25">
      <c r="A405" s="296"/>
      <c r="B405" s="683"/>
      <c r="C405" s="483"/>
      <c r="D405" s="416" t="s">
        <v>676</v>
      </c>
      <c r="E405" s="354"/>
      <c r="F405" s="423" t="s">
        <v>523</v>
      </c>
      <c r="G405" s="280" t="s">
        <v>34</v>
      </c>
      <c r="H405" s="331"/>
      <c r="I405" s="331"/>
      <c r="J405" s="331"/>
      <c r="K405" s="331"/>
      <c r="L405" s="331"/>
      <c r="M405" s="567" t="s">
        <v>284</v>
      </c>
      <c r="N405" s="328" t="s">
        <v>285</v>
      </c>
      <c r="O405" s="85"/>
      <c r="P405" s="298"/>
      <c r="Q405" s="298"/>
      <c r="R405" s="87"/>
      <c r="S405" s="85"/>
      <c r="T405" s="298"/>
      <c r="U405" s="298" t="s">
        <v>34</v>
      </c>
      <c r="V405" s="91"/>
      <c r="W405" s="85"/>
      <c r="X405" s="298" t="s">
        <v>34</v>
      </c>
      <c r="Y405" s="298"/>
      <c r="Z405" s="298"/>
      <c r="AA405" s="87"/>
      <c r="AB405" s="88"/>
      <c r="AC405" s="280"/>
      <c r="AD405" s="298" t="s">
        <v>34</v>
      </c>
      <c r="AE405" s="89"/>
      <c r="AF405" s="85"/>
      <c r="AG405" s="298"/>
      <c r="AH405" s="298" t="s">
        <v>34</v>
      </c>
      <c r="AI405" s="87"/>
      <c r="AJ405" s="85"/>
      <c r="AK405" s="298" t="s">
        <v>34</v>
      </c>
      <c r="AL405" s="298"/>
      <c r="AM405" s="87"/>
      <c r="AN405" s="85"/>
      <c r="AO405" s="298"/>
      <c r="AP405" s="298" t="s">
        <v>34</v>
      </c>
      <c r="AQ405" s="87"/>
      <c r="AR405" s="90"/>
      <c r="AS405" s="280"/>
      <c r="AT405" s="280"/>
      <c r="AU405" s="89"/>
      <c r="AV405" s="90"/>
      <c r="AW405" s="280"/>
      <c r="AX405" s="280" t="s">
        <v>34</v>
      </c>
      <c r="AY405" s="89"/>
      <c r="AZ405" s="90"/>
      <c r="BA405" s="280"/>
      <c r="BB405" s="280"/>
      <c r="BC405" s="279"/>
      <c r="BD405" s="89"/>
      <c r="BE405" s="85"/>
      <c r="BF405" s="298"/>
      <c r="BG405" s="298" t="s">
        <v>34</v>
      </c>
      <c r="BH405" s="87"/>
      <c r="BI405" s="85"/>
      <c r="BJ405" s="298"/>
      <c r="BK405" s="298"/>
      <c r="BL405" s="87"/>
      <c r="BM405" s="106">
        <f t="shared" si="127"/>
        <v>0</v>
      </c>
      <c r="BN405" s="107">
        <f t="shared" si="128"/>
        <v>0</v>
      </c>
      <c r="BO405" s="107">
        <f t="shared" si="129"/>
        <v>0</v>
      </c>
      <c r="BP405" s="107">
        <f t="shared" si="130"/>
        <v>0</v>
      </c>
      <c r="BQ405" s="108">
        <f t="shared" si="125"/>
        <v>0</v>
      </c>
      <c r="BR405" s="276"/>
      <c r="BS405" s="276"/>
      <c r="BT405" s="276"/>
      <c r="BU405" s="276"/>
      <c r="BV405" s="276"/>
      <c r="BW405" s="56"/>
    </row>
    <row r="406" spans="1:75" s="73" customFormat="1" ht="45" hidden="1" customHeight="1" outlineLevel="1" x14ac:dyDescent="0.25">
      <c r="A406" s="296"/>
      <c r="B406" s="683"/>
      <c r="C406" s="483"/>
      <c r="D406" s="417"/>
      <c r="E406" s="356"/>
      <c r="F406" s="423"/>
      <c r="G406" s="280" t="s">
        <v>35</v>
      </c>
      <c r="H406" s="345"/>
      <c r="I406" s="345"/>
      <c r="J406" s="345"/>
      <c r="K406" s="345"/>
      <c r="L406" s="345"/>
      <c r="M406" s="567"/>
      <c r="N406" s="328"/>
      <c r="O406" s="94"/>
      <c r="P406" s="95"/>
      <c r="Q406" s="95"/>
      <c r="R406" s="96"/>
      <c r="S406" s="94"/>
      <c r="T406" s="97"/>
      <c r="U406" s="97"/>
      <c r="V406" s="104"/>
      <c r="W406" s="94"/>
      <c r="X406" s="95"/>
      <c r="Y406" s="95"/>
      <c r="Z406" s="95"/>
      <c r="AA406" s="96"/>
      <c r="AB406" s="120"/>
      <c r="AC406" s="121"/>
      <c r="AD406" s="121"/>
      <c r="AE406" s="122"/>
      <c r="AF406" s="94"/>
      <c r="AG406" s="95"/>
      <c r="AH406" s="95"/>
      <c r="AI406" s="96"/>
      <c r="AJ406" s="94"/>
      <c r="AK406" s="95"/>
      <c r="AL406" s="95"/>
      <c r="AM406" s="96"/>
      <c r="AN406" s="94"/>
      <c r="AO406" s="95"/>
      <c r="AP406" s="95"/>
      <c r="AQ406" s="96"/>
      <c r="AR406" s="123"/>
      <c r="AS406" s="121"/>
      <c r="AT406" s="121"/>
      <c r="AU406" s="122"/>
      <c r="AV406" s="123"/>
      <c r="AW406" s="121"/>
      <c r="AX406" s="121"/>
      <c r="AY406" s="122"/>
      <c r="AZ406" s="102"/>
      <c r="BA406" s="100"/>
      <c r="BB406" s="100"/>
      <c r="BC406" s="118"/>
      <c r="BD406" s="101"/>
      <c r="BE406" s="94"/>
      <c r="BF406" s="95"/>
      <c r="BG406" s="95"/>
      <c r="BH406" s="96"/>
      <c r="BI406" s="94"/>
      <c r="BJ406" s="95"/>
      <c r="BK406" s="95"/>
      <c r="BL406" s="96"/>
      <c r="BM406" s="106">
        <f t="shared" si="127"/>
        <v>0</v>
      </c>
      <c r="BN406" s="107">
        <f t="shared" si="128"/>
        <v>0</v>
      </c>
      <c r="BO406" s="107">
        <f t="shared" si="129"/>
        <v>0</v>
      </c>
      <c r="BP406" s="107">
        <f t="shared" si="130"/>
        <v>0</v>
      </c>
      <c r="BQ406" s="108">
        <f t="shared" si="125"/>
        <v>0</v>
      </c>
      <c r="BR406" s="276"/>
      <c r="BS406" s="276"/>
      <c r="BT406" s="276"/>
      <c r="BU406" s="276"/>
      <c r="BV406" s="276"/>
      <c r="BW406" s="56"/>
    </row>
    <row r="407" spans="1:75" s="73" customFormat="1" ht="52.5" hidden="1" customHeight="1" outlineLevel="1" x14ac:dyDescent="0.25">
      <c r="A407" s="296"/>
      <c r="B407" s="683"/>
      <c r="C407" s="483"/>
      <c r="D407" s="711" t="s">
        <v>677</v>
      </c>
      <c r="E407" s="337"/>
      <c r="F407" s="423" t="s">
        <v>524</v>
      </c>
      <c r="G407" s="280" t="s">
        <v>34</v>
      </c>
      <c r="H407" s="331"/>
      <c r="I407" s="331"/>
      <c r="J407" s="331"/>
      <c r="K407" s="331"/>
      <c r="L407" s="331"/>
      <c r="M407" s="567" t="s">
        <v>284</v>
      </c>
      <c r="N407" s="328" t="s">
        <v>285</v>
      </c>
      <c r="O407" s="85"/>
      <c r="P407" s="298"/>
      <c r="Q407" s="298"/>
      <c r="R407" s="87"/>
      <c r="S407" s="85" t="s">
        <v>34</v>
      </c>
      <c r="T407" s="298"/>
      <c r="U407" s="298"/>
      <c r="V407" s="91"/>
      <c r="W407" s="85"/>
      <c r="X407" s="298"/>
      <c r="Y407" s="298"/>
      <c r="Z407" s="87" t="s">
        <v>34</v>
      </c>
      <c r="AA407" s="87"/>
      <c r="AB407" s="88"/>
      <c r="AC407" s="280"/>
      <c r="AD407" s="280"/>
      <c r="AE407" s="89"/>
      <c r="AF407" s="85"/>
      <c r="AG407" s="298" t="s">
        <v>34</v>
      </c>
      <c r="AH407" s="298"/>
      <c r="AI407" s="87"/>
      <c r="AJ407" s="85"/>
      <c r="AK407" s="298"/>
      <c r="AL407" s="298"/>
      <c r="AM407" s="87" t="s">
        <v>34</v>
      </c>
      <c r="AN407" s="85"/>
      <c r="AO407" s="298"/>
      <c r="AP407" s="298"/>
      <c r="AQ407" s="87"/>
      <c r="AR407" s="90"/>
      <c r="AS407" s="280"/>
      <c r="AT407" s="298" t="s">
        <v>34</v>
      </c>
      <c r="AU407" s="89"/>
      <c r="AV407" s="90"/>
      <c r="AW407" s="280"/>
      <c r="AX407" s="280"/>
      <c r="AY407" s="87" t="s">
        <v>34</v>
      </c>
      <c r="AZ407" s="90"/>
      <c r="BA407" s="280"/>
      <c r="BB407" s="280"/>
      <c r="BC407" s="298" t="s">
        <v>34</v>
      </c>
      <c r="BD407" s="89"/>
      <c r="BE407" s="85"/>
      <c r="BF407" s="298"/>
      <c r="BG407" s="298"/>
      <c r="BH407" s="87"/>
      <c r="BI407" s="85"/>
      <c r="BJ407" s="298"/>
      <c r="BK407" s="87" t="s">
        <v>34</v>
      </c>
      <c r="BL407" s="87"/>
      <c r="BM407" s="106">
        <f t="shared" si="127"/>
        <v>0</v>
      </c>
      <c r="BN407" s="107">
        <f t="shared" si="128"/>
        <v>0</v>
      </c>
      <c r="BO407" s="107">
        <f t="shared" si="129"/>
        <v>0</v>
      </c>
      <c r="BP407" s="107">
        <f t="shared" si="130"/>
        <v>0</v>
      </c>
      <c r="BQ407" s="108">
        <f t="shared" si="125"/>
        <v>0</v>
      </c>
      <c r="BR407" s="276"/>
      <c r="BS407" s="276"/>
      <c r="BT407" s="276"/>
      <c r="BU407" s="276"/>
      <c r="BV407" s="276"/>
      <c r="BW407" s="56"/>
    </row>
    <row r="408" spans="1:75" s="73" customFormat="1" ht="37.5" hidden="1" customHeight="1" outlineLevel="1" thickBot="1" x14ac:dyDescent="0.3">
      <c r="A408" s="296"/>
      <c r="B408" s="683"/>
      <c r="C408" s="483"/>
      <c r="D408" s="712"/>
      <c r="E408" s="713"/>
      <c r="F408" s="423"/>
      <c r="G408" s="280" t="s">
        <v>35</v>
      </c>
      <c r="H408" s="345"/>
      <c r="I408" s="345"/>
      <c r="J408" s="345"/>
      <c r="K408" s="345"/>
      <c r="L408" s="345"/>
      <c r="M408" s="567"/>
      <c r="N408" s="328"/>
      <c r="O408" s="94"/>
      <c r="P408" s="95"/>
      <c r="Q408" s="95"/>
      <c r="R408" s="96"/>
      <c r="S408" s="94"/>
      <c r="T408" s="97"/>
      <c r="U408" s="97"/>
      <c r="V408" s="104"/>
      <c r="W408" s="180"/>
      <c r="X408" s="181"/>
      <c r="Y408" s="181"/>
      <c r="Z408" s="181"/>
      <c r="AA408" s="182"/>
      <c r="AB408" s="120"/>
      <c r="AC408" s="121"/>
      <c r="AD408" s="121"/>
      <c r="AE408" s="122"/>
      <c r="AF408" s="94"/>
      <c r="AG408" s="95"/>
      <c r="AH408" s="95"/>
      <c r="AI408" s="96"/>
      <c r="AJ408" s="94"/>
      <c r="AK408" s="95"/>
      <c r="AL408" s="95"/>
      <c r="AM408" s="96"/>
      <c r="AN408" s="94"/>
      <c r="AO408" s="95"/>
      <c r="AP408" s="95"/>
      <c r="AQ408" s="96"/>
      <c r="AR408" s="123"/>
      <c r="AS408" s="121"/>
      <c r="AT408" s="121"/>
      <c r="AU408" s="122"/>
      <c r="AV408" s="123"/>
      <c r="AW408" s="121"/>
      <c r="AX408" s="121"/>
      <c r="AY408" s="122"/>
      <c r="AZ408" s="102"/>
      <c r="BA408" s="100"/>
      <c r="BB408" s="100"/>
      <c r="BC408" s="118"/>
      <c r="BD408" s="101"/>
      <c r="BE408" s="94"/>
      <c r="BF408" s="95"/>
      <c r="BG408" s="95"/>
      <c r="BH408" s="96"/>
      <c r="BI408" s="94"/>
      <c r="BJ408" s="95"/>
      <c r="BK408" s="95"/>
      <c r="BL408" s="96"/>
      <c r="BM408" s="106">
        <f t="shared" si="127"/>
        <v>0</v>
      </c>
      <c r="BN408" s="107">
        <f t="shared" si="128"/>
        <v>0</v>
      </c>
      <c r="BO408" s="107">
        <f t="shared" si="129"/>
        <v>0</v>
      </c>
      <c r="BP408" s="107">
        <f t="shared" si="130"/>
        <v>0</v>
      </c>
      <c r="BQ408" s="108">
        <f t="shared" si="125"/>
        <v>0</v>
      </c>
      <c r="BR408" s="276"/>
      <c r="BS408" s="276"/>
      <c r="BT408" s="276"/>
      <c r="BU408" s="276"/>
      <c r="BV408" s="276"/>
      <c r="BW408" s="56"/>
    </row>
    <row r="409" spans="1:75" s="73" customFormat="1" ht="18.75" customHeight="1" collapsed="1" x14ac:dyDescent="0.25">
      <c r="A409" s="381"/>
      <c r="B409" s="386">
        <v>0.95</v>
      </c>
      <c r="C409" s="388" t="s">
        <v>108</v>
      </c>
      <c r="D409" s="674" t="s">
        <v>173</v>
      </c>
      <c r="E409" s="675"/>
      <c r="F409" s="562" t="s">
        <v>171</v>
      </c>
      <c r="G409" s="280" t="s">
        <v>34</v>
      </c>
      <c r="H409" s="331" t="s">
        <v>81</v>
      </c>
      <c r="I409" s="331"/>
      <c r="J409" s="331"/>
      <c r="K409" s="331" t="s">
        <v>81</v>
      </c>
      <c r="L409" s="331" t="s">
        <v>81</v>
      </c>
      <c r="M409" s="326" t="s">
        <v>148</v>
      </c>
      <c r="N409" s="366" t="s">
        <v>154</v>
      </c>
      <c r="O409" s="67">
        <f>COUNTIF(O411:O418,"P")</f>
        <v>0</v>
      </c>
      <c r="P409" s="68">
        <f t="shared" ref="P409:BL409" si="131">COUNTIF(P411:P418,"P")</f>
        <v>0</v>
      </c>
      <c r="Q409" s="68">
        <f t="shared" si="131"/>
        <v>0</v>
      </c>
      <c r="R409" s="69">
        <f t="shared" si="131"/>
        <v>1</v>
      </c>
      <c r="S409" s="67">
        <f t="shared" si="131"/>
        <v>0</v>
      </c>
      <c r="T409" s="68">
        <f t="shared" si="131"/>
        <v>0</v>
      </c>
      <c r="U409" s="68">
        <f t="shared" si="131"/>
        <v>0</v>
      </c>
      <c r="V409" s="69">
        <f t="shared" si="131"/>
        <v>1</v>
      </c>
      <c r="W409" s="67">
        <f t="shared" si="131"/>
        <v>0</v>
      </c>
      <c r="X409" s="68">
        <f t="shared" si="131"/>
        <v>0</v>
      </c>
      <c r="Y409" s="68">
        <f t="shared" si="131"/>
        <v>0</v>
      </c>
      <c r="Z409" s="68">
        <f t="shared" si="131"/>
        <v>0</v>
      </c>
      <c r="AA409" s="69"/>
      <c r="AB409" s="67">
        <f t="shared" si="131"/>
        <v>0</v>
      </c>
      <c r="AC409" s="68">
        <f t="shared" si="131"/>
        <v>0</v>
      </c>
      <c r="AD409" s="68">
        <f t="shared" si="131"/>
        <v>0</v>
      </c>
      <c r="AE409" s="69">
        <f t="shared" si="131"/>
        <v>1</v>
      </c>
      <c r="AF409" s="67">
        <f t="shared" si="131"/>
        <v>0</v>
      </c>
      <c r="AG409" s="68">
        <f t="shared" si="131"/>
        <v>0</v>
      </c>
      <c r="AH409" s="68">
        <f t="shared" si="131"/>
        <v>0</v>
      </c>
      <c r="AI409" s="69">
        <f t="shared" si="131"/>
        <v>1</v>
      </c>
      <c r="AJ409" s="67">
        <f t="shared" si="131"/>
        <v>0</v>
      </c>
      <c r="AK409" s="68">
        <f t="shared" si="131"/>
        <v>0</v>
      </c>
      <c r="AL409" s="68">
        <f t="shared" si="131"/>
        <v>0</v>
      </c>
      <c r="AM409" s="69">
        <f t="shared" si="131"/>
        <v>1</v>
      </c>
      <c r="AN409" s="67">
        <f t="shared" si="131"/>
        <v>0</v>
      </c>
      <c r="AO409" s="68">
        <f t="shared" si="131"/>
        <v>0</v>
      </c>
      <c r="AP409" s="68">
        <f t="shared" si="131"/>
        <v>0</v>
      </c>
      <c r="AQ409" s="69">
        <f t="shared" si="131"/>
        <v>1</v>
      </c>
      <c r="AR409" s="67">
        <f t="shared" si="131"/>
        <v>0</v>
      </c>
      <c r="AS409" s="68">
        <f t="shared" si="131"/>
        <v>0</v>
      </c>
      <c r="AT409" s="68">
        <f t="shared" si="131"/>
        <v>0</v>
      </c>
      <c r="AU409" s="69">
        <f t="shared" si="131"/>
        <v>1</v>
      </c>
      <c r="AV409" s="67">
        <f t="shared" si="131"/>
        <v>0</v>
      </c>
      <c r="AW409" s="68">
        <f t="shared" si="131"/>
        <v>0</v>
      </c>
      <c r="AX409" s="68">
        <f t="shared" si="131"/>
        <v>0</v>
      </c>
      <c r="AY409" s="69">
        <f t="shared" si="131"/>
        <v>1</v>
      </c>
      <c r="AZ409" s="67">
        <f t="shared" si="131"/>
        <v>0</v>
      </c>
      <c r="BA409" s="68">
        <f t="shared" si="131"/>
        <v>0</v>
      </c>
      <c r="BB409" s="68">
        <f t="shared" si="131"/>
        <v>0</v>
      </c>
      <c r="BC409" s="68">
        <f t="shared" si="131"/>
        <v>0</v>
      </c>
      <c r="BD409" s="69">
        <f t="shared" si="131"/>
        <v>1</v>
      </c>
      <c r="BE409" s="67">
        <f t="shared" si="131"/>
        <v>0</v>
      </c>
      <c r="BF409" s="68">
        <f t="shared" si="131"/>
        <v>0</v>
      </c>
      <c r="BG409" s="68">
        <f t="shared" si="131"/>
        <v>0</v>
      </c>
      <c r="BH409" s="69">
        <f t="shared" si="131"/>
        <v>1</v>
      </c>
      <c r="BI409" s="67">
        <f t="shared" si="131"/>
        <v>0</v>
      </c>
      <c r="BJ409" s="68">
        <f t="shared" si="131"/>
        <v>2</v>
      </c>
      <c r="BK409" s="68">
        <f t="shared" si="131"/>
        <v>1</v>
      </c>
      <c r="BL409" s="69">
        <f t="shared" si="131"/>
        <v>2</v>
      </c>
      <c r="BM409" s="70">
        <f>+SUM(O409:AA409)</f>
        <v>2</v>
      </c>
      <c r="BN409" s="70">
        <f>+SUM(AB409:AM409)</f>
        <v>3</v>
      </c>
      <c r="BO409" s="70">
        <f>+SUM(AN409:AY409)</f>
        <v>3</v>
      </c>
      <c r="BP409" s="70">
        <f>+SUM(AZ409:BL409)</f>
        <v>7</v>
      </c>
      <c r="BQ409" s="71">
        <f>+BM409+BN409+BO409+BP409</f>
        <v>15</v>
      </c>
      <c r="BR409" s="379">
        <f>+SUM(BM410)/(BM409)</f>
        <v>0</v>
      </c>
      <c r="BS409" s="379">
        <f>+SUM(BN410)/(BN409)</f>
        <v>0</v>
      </c>
      <c r="BT409" s="379">
        <f>+SUM(BO410)/(BO409)</f>
        <v>0</v>
      </c>
      <c r="BU409" s="379">
        <f>+SUM(BP410)/(BP409)</f>
        <v>0</v>
      </c>
      <c r="BV409" s="379">
        <f>+SUM(BQ410)/(BQ409)</f>
        <v>0</v>
      </c>
      <c r="BW409" s="56"/>
    </row>
    <row r="410" spans="1:75" s="73" customFormat="1" ht="18.75" customHeight="1" x14ac:dyDescent="0.25">
      <c r="A410" s="381"/>
      <c r="B410" s="387"/>
      <c r="C410" s="388" t="s">
        <v>108</v>
      </c>
      <c r="D410" s="676"/>
      <c r="E410" s="677"/>
      <c r="F410" s="563"/>
      <c r="G410" s="280" t="s">
        <v>35</v>
      </c>
      <c r="H410" s="345"/>
      <c r="I410" s="345"/>
      <c r="J410" s="345"/>
      <c r="K410" s="345"/>
      <c r="L410" s="345"/>
      <c r="M410" s="327"/>
      <c r="N410" s="367"/>
      <c r="O410" s="74">
        <f>COUNTIF(O411:O418,"E")</f>
        <v>0</v>
      </c>
      <c r="P410" s="75">
        <f t="shared" ref="P410:BL410" si="132">COUNTIF(P411:P418,"E")</f>
        <v>0</v>
      </c>
      <c r="Q410" s="75">
        <f t="shared" si="132"/>
        <v>0</v>
      </c>
      <c r="R410" s="76">
        <f t="shared" si="132"/>
        <v>0</v>
      </c>
      <c r="S410" s="74">
        <f t="shared" si="132"/>
        <v>0</v>
      </c>
      <c r="T410" s="75">
        <f t="shared" si="132"/>
        <v>0</v>
      </c>
      <c r="U410" s="75">
        <f t="shared" si="132"/>
        <v>0</v>
      </c>
      <c r="V410" s="76">
        <f t="shared" si="132"/>
        <v>0</v>
      </c>
      <c r="W410" s="74">
        <f t="shared" si="132"/>
        <v>0</v>
      </c>
      <c r="X410" s="75">
        <f t="shared" si="132"/>
        <v>0</v>
      </c>
      <c r="Y410" s="75">
        <f t="shared" si="132"/>
        <v>0</v>
      </c>
      <c r="Z410" s="75">
        <f t="shared" si="132"/>
        <v>0</v>
      </c>
      <c r="AA410" s="76"/>
      <c r="AB410" s="74">
        <f t="shared" si="132"/>
        <v>0</v>
      </c>
      <c r="AC410" s="75">
        <f t="shared" si="132"/>
        <v>0</v>
      </c>
      <c r="AD410" s="75">
        <f t="shared" si="132"/>
        <v>0</v>
      </c>
      <c r="AE410" s="76">
        <f t="shared" si="132"/>
        <v>0</v>
      </c>
      <c r="AF410" s="74">
        <f t="shared" si="132"/>
        <v>0</v>
      </c>
      <c r="AG410" s="75">
        <f t="shared" si="132"/>
        <v>0</v>
      </c>
      <c r="AH410" s="75">
        <f t="shared" si="132"/>
        <v>0</v>
      </c>
      <c r="AI410" s="76">
        <f t="shared" si="132"/>
        <v>0</v>
      </c>
      <c r="AJ410" s="74">
        <f t="shared" si="132"/>
        <v>0</v>
      </c>
      <c r="AK410" s="75">
        <f t="shared" si="132"/>
        <v>0</v>
      </c>
      <c r="AL410" s="75">
        <f t="shared" si="132"/>
        <v>0</v>
      </c>
      <c r="AM410" s="76">
        <f t="shared" si="132"/>
        <v>0</v>
      </c>
      <c r="AN410" s="74">
        <f t="shared" si="132"/>
        <v>0</v>
      </c>
      <c r="AO410" s="75">
        <f t="shared" si="132"/>
        <v>0</v>
      </c>
      <c r="AP410" s="75">
        <f t="shared" si="132"/>
        <v>0</v>
      </c>
      <c r="AQ410" s="76">
        <f t="shared" si="132"/>
        <v>0</v>
      </c>
      <c r="AR410" s="74">
        <f t="shared" si="132"/>
        <v>0</v>
      </c>
      <c r="AS410" s="75">
        <f t="shared" si="132"/>
        <v>0</v>
      </c>
      <c r="AT410" s="75">
        <f t="shared" si="132"/>
        <v>0</v>
      </c>
      <c r="AU410" s="76">
        <f t="shared" si="132"/>
        <v>0</v>
      </c>
      <c r="AV410" s="74">
        <f t="shared" si="132"/>
        <v>0</v>
      </c>
      <c r="AW410" s="75">
        <f t="shared" si="132"/>
        <v>0</v>
      </c>
      <c r="AX410" s="75">
        <f t="shared" si="132"/>
        <v>0</v>
      </c>
      <c r="AY410" s="76">
        <f t="shared" si="132"/>
        <v>0</v>
      </c>
      <c r="AZ410" s="74">
        <f t="shared" si="132"/>
        <v>0</v>
      </c>
      <c r="BA410" s="75">
        <f t="shared" si="132"/>
        <v>0</v>
      </c>
      <c r="BB410" s="75">
        <f t="shared" si="132"/>
        <v>0</v>
      </c>
      <c r="BC410" s="75">
        <f t="shared" si="132"/>
        <v>0</v>
      </c>
      <c r="BD410" s="76">
        <f t="shared" si="132"/>
        <v>0</v>
      </c>
      <c r="BE410" s="74">
        <f t="shared" si="132"/>
        <v>0</v>
      </c>
      <c r="BF410" s="75">
        <f t="shared" si="132"/>
        <v>0</v>
      </c>
      <c r="BG410" s="75">
        <f t="shared" si="132"/>
        <v>0</v>
      </c>
      <c r="BH410" s="76">
        <f t="shared" si="132"/>
        <v>0</v>
      </c>
      <c r="BI410" s="74">
        <f t="shared" si="132"/>
        <v>0</v>
      </c>
      <c r="BJ410" s="75">
        <f t="shared" si="132"/>
        <v>0</v>
      </c>
      <c r="BK410" s="75">
        <f t="shared" si="132"/>
        <v>0</v>
      </c>
      <c r="BL410" s="76">
        <f t="shared" si="132"/>
        <v>0</v>
      </c>
      <c r="BM410" s="77">
        <f>+SUM(O410:AA410)</f>
        <v>0</v>
      </c>
      <c r="BN410" s="77">
        <f>+SUM(AB410:AM410)</f>
        <v>0</v>
      </c>
      <c r="BO410" s="77">
        <f>+SUM(AN410:AY410)</f>
        <v>0</v>
      </c>
      <c r="BP410" s="77">
        <f>+SUM(AZ410:BL410)</f>
        <v>0</v>
      </c>
      <c r="BQ410" s="78">
        <f>+BM410+BN410+BO410+BP410</f>
        <v>0</v>
      </c>
      <c r="BR410" s="379"/>
      <c r="BS410" s="379"/>
      <c r="BT410" s="379"/>
      <c r="BU410" s="379"/>
      <c r="BV410" s="379"/>
      <c r="BW410" s="56"/>
    </row>
    <row r="411" spans="1:75" s="73" customFormat="1" ht="15.75" hidden="1" customHeight="1" outlineLevel="1" x14ac:dyDescent="0.25">
      <c r="A411" s="381">
        <v>212</v>
      </c>
      <c r="B411" s="382"/>
      <c r="C411" s="385" t="s">
        <v>108</v>
      </c>
      <c r="D411" s="407" t="s">
        <v>308</v>
      </c>
      <c r="E411" s="414" t="s">
        <v>51</v>
      </c>
      <c r="F411" s="331" t="s">
        <v>305</v>
      </c>
      <c r="G411" s="280" t="s">
        <v>34</v>
      </c>
      <c r="H411" s="331"/>
      <c r="I411" s="331"/>
      <c r="J411" s="331"/>
      <c r="K411" s="331"/>
      <c r="L411" s="331"/>
      <c r="M411" s="326" t="s">
        <v>148</v>
      </c>
      <c r="N411" s="366" t="s">
        <v>154</v>
      </c>
      <c r="O411" s="85"/>
      <c r="P411" s="298"/>
      <c r="Q411" s="298"/>
      <c r="R411" s="87" t="s">
        <v>34</v>
      </c>
      <c r="S411" s="85"/>
      <c r="T411" s="298"/>
      <c r="U411" s="298"/>
      <c r="V411" s="87" t="s">
        <v>34</v>
      </c>
      <c r="W411" s="85"/>
      <c r="X411" s="298"/>
      <c r="Y411" s="298"/>
      <c r="Z411" s="298"/>
      <c r="AA411" s="87"/>
      <c r="AB411" s="85"/>
      <c r="AC411" s="298"/>
      <c r="AD411" s="298"/>
      <c r="AE411" s="87" t="s">
        <v>34</v>
      </c>
      <c r="AF411" s="85"/>
      <c r="AG411" s="298"/>
      <c r="AH411" s="298"/>
      <c r="AI411" s="87" t="s">
        <v>34</v>
      </c>
      <c r="AJ411" s="85"/>
      <c r="AK411" s="298"/>
      <c r="AL411" s="298"/>
      <c r="AM411" s="87" t="s">
        <v>34</v>
      </c>
      <c r="AN411" s="85"/>
      <c r="AO411" s="298"/>
      <c r="AP411" s="298"/>
      <c r="AQ411" s="87" t="s">
        <v>34</v>
      </c>
      <c r="AR411" s="85"/>
      <c r="AS411" s="298"/>
      <c r="AT411" s="298"/>
      <c r="AU411" s="87" t="s">
        <v>34</v>
      </c>
      <c r="AV411" s="85"/>
      <c r="AW411" s="298"/>
      <c r="AX411" s="298"/>
      <c r="AY411" s="87" t="s">
        <v>34</v>
      </c>
      <c r="AZ411" s="85"/>
      <c r="BA411" s="298"/>
      <c r="BB411" s="298"/>
      <c r="BC411" s="91"/>
      <c r="BD411" s="87" t="s">
        <v>34</v>
      </c>
      <c r="BE411" s="85"/>
      <c r="BF411" s="298"/>
      <c r="BG411" s="298"/>
      <c r="BH411" s="87" t="s">
        <v>34</v>
      </c>
      <c r="BI411" s="85"/>
      <c r="BJ411" s="298"/>
      <c r="BK411" s="298"/>
      <c r="BL411" s="87" t="s">
        <v>34</v>
      </c>
      <c r="BM411" s="92">
        <f>COUNTIF(O411:AA411,"P")</f>
        <v>2</v>
      </c>
      <c r="BN411" s="93">
        <f>COUNTIF(AB411:AM411,"P")</f>
        <v>3</v>
      </c>
      <c r="BO411" s="93">
        <f>COUNTIF(AN411:AY411,"P")</f>
        <v>3</v>
      </c>
      <c r="BP411" s="93">
        <f>COUNTIF(AZ411:BL411,"P")</f>
        <v>3</v>
      </c>
      <c r="BQ411" s="93">
        <f t="shared" ref="BQ411:BQ418" si="133">SUM(BM411:BP411)</f>
        <v>11</v>
      </c>
      <c r="BR411" s="325">
        <f>+SUM(BM412)/(BM411)</f>
        <v>0</v>
      </c>
      <c r="BS411" s="325">
        <f>+SUM(BN412)/(BN411)</f>
        <v>0</v>
      </c>
      <c r="BT411" s="325">
        <f>+SUM(BO412)/(BO411)</f>
        <v>0</v>
      </c>
      <c r="BU411" s="325">
        <f>+SUM(BP412)/(BP411)</f>
        <v>0</v>
      </c>
      <c r="BV411" s="325">
        <f>+SUM(BQ412)/(BQ411)</f>
        <v>0</v>
      </c>
      <c r="BW411" s="56"/>
    </row>
    <row r="412" spans="1:75" s="73" customFormat="1" ht="15.75" hidden="1" customHeight="1" outlineLevel="1" x14ac:dyDescent="0.25">
      <c r="A412" s="381"/>
      <c r="B412" s="383"/>
      <c r="C412" s="385"/>
      <c r="D412" s="408"/>
      <c r="E412" s="415"/>
      <c r="F412" s="345"/>
      <c r="G412" s="280" t="s">
        <v>35</v>
      </c>
      <c r="H412" s="345"/>
      <c r="I412" s="345"/>
      <c r="J412" s="345"/>
      <c r="K412" s="345"/>
      <c r="L412" s="345"/>
      <c r="M412" s="327"/>
      <c r="N412" s="367"/>
      <c r="O412" s="94"/>
      <c r="P412" s="95"/>
      <c r="Q412" s="95"/>
      <c r="R412" s="96"/>
      <c r="S412" s="94"/>
      <c r="T412" s="95"/>
      <c r="U412" s="95"/>
      <c r="V412" s="96"/>
      <c r="W412" s="94"/>
      <c r="X412" s="95"/>
      <c r="Y412" s="95"/>
      <c r="Z412" s="95"/>
      <c r="AA412" s="96"/>
      <c r="AB412" s="94"/>
      <c r="AC412" s="95"/>
      <c r="AD412" s="95"/>
      <c r="AE412" s="96"/>
      <c r="AF412" s="94"/>
      <c r="AG412" s="95"/>
      <c r="AH412" s="95"/>
      <c r="AI412" s="96"/>
      <c r="AJ412" s="94"/>
      <c r="AK412" s="95"/>
      <c r="AL412" s="95"/>
      <c r="AM412" s="96"/>
      <c r="AN412" s="94"/>
      <c r="AO412" s="95"/>
      <c r="AP412" s="95"/>
      <c r="AQ412" s="96"/>
      <c r="AR412" s="94"/>
      <c r="AS412" s="95"/>
      <c r="AT412" s="95"/>
      <c r="AU412" s="96"/>
      <c r="AV412" s="94"/>
      <c r="AW412" s="95"/>
      <c r="AX412" s="95"/>
      <c r="AY412" s="96"/>
      <c r="AZ412" s="94"/>
      <c r="BA412" s="95"/>
      <c r="BB412" s="95"/>
      <c r="BC412" s="119"/>
      <c r="BD412" s="96"/>
      <c r="BE412" s="94"/>
      <c r="BF412" s="95"/>
      <c r="BG412" s="95"/>
      <c r="BH412" s="96"/>
      <c r="BI412" s="94"/>
      <c r="BJ412" s="95"/>
      <c r="BK412" s="95"/>
      <c r="BL412" s="96"/>
      <c r="BM412" s="106">
        <f>COUNTIF(O412:AA412,"E")</f>
        <v>0</v>
      </c>
      <c r="BN412" s="107">
        <f>COUNTIF(AB412:AM412,"E")</f>
        <v>0</v>
      </c>
      <c r="BO412" s="107">
        <f>COUNTIF(AN412:AY412,"E")</f>
        <v>0</v>
      </c>
      <c r="BP412" s="107">
        <f>COUNTIF(AZ412:BL412,"E")</f>
        <v>0</v>
      </c>
      <c r="BQ412" s="108">
        <f t="shared" si="133"/>
        <v>0</v>
      </c>
      <c r="BR412" s="325"/>
      <c r="BS412" s="325"/>
      <c r="BT412" s="325"/>
      <c r="BU412" s="325"/>
      <c r="BV412" s="325"/>
      <c r="BW412" s="56"/>
    </row>
    <row r="413" spans="1:75" s="73" customFormat="1" ht="15.75" hidden="1" customHeight="1" outlineLevel="1" x14ac:dyDescent="0.25">
      <c r="A413" s="381">
        <v>213</v>
      </c>
      <c r="B413" s="383"/>
      <c r="C413" s="385"/>
      <c r="D413" s="408"/>
      <c r="E413" s="564" t="s">
        <v>52</v>
      </c>
      <c r="F413" s="331" t="s">
        <v>306</v>
      </c>
      <c r="G413" s="280" t="s">
        <v>34</v>
      </c>
      <c r="H413" s="331"/>
      <c r="I413" s="331"/>
      <c r="J413" s="331"/>
      <c r="K413" s="331"/>
      <c r="L413" s="331"/>
      <c r="M413" s="326" t="s">
        <v>148</v>
      </c>
      <c r="N413" s="366" t="s">
        <v>154</v>
      </c>
      <c r="O413" s="85"/>
      <c r="P413" s="298"/>
      <c r="Q413" s="298"/>
      <c r="R413" s="87"/>
      <c r="S413" s="85"/>
      <c r="T413" s="298"/>
      <c r="U413" s="298"/>
      <c r="V413" s="87"/>
      <c r="W413" s="85"/>
      <c r="X413" s="298"/>
      <c r="Y413" s="298"/>
      <c r="Z413" s="298"/>
      <c r="AA413" s="87"/>
      <c r="AB413" s="85"/>
      <c r="AC413" s="298"/>
      <c r="AD413" s="298"/>
      <c r="AE413" s="87"/>
      <c r="AF413" s="85"/>
      <c r="AG413" s="298"/>
      <c r="AH413" s="298"/>
      <c r="AI413" s="87"/>
      <c r="AJ413" s="85"/>
      <c r="AK413" s="298"/>
      <c r="AL413" s="298"/>
      <c r="AM413" s="87"/>
      <c r="AN413" s="85"/>
      <c r="AO413" s="298"/>
      <c r="AP413" s="298"/>
      <c r="AQ413" s="87"/>
      <c r="AR413" s="85"/>
      <c r="AS413" s="298"/>
      <c r="AT413" s="298"/>
      <c r="AU413" s="87"/>
      <c r="AV413" s="85"/>
      <c r="AW413" s="298"/>
      <c r="AX413" s="298"/>
      <c r="AY413" s="87"/>
      <c r="AZ413" s="85"/>
      <c r="BA413" s="298"/>
      <c r="BB413" s="298"/>
      <c r="BC413" s="91"/>
      <c r="BD413" s="87"/>
      <c r="BE413" s="85"/>
      <c r="BF413" s="298"/>
      <c r="BG413" s="298"/>
      <c r="BH413" s="87"/>
      <c r="BI413" s="85"/>
      <c r="BJ413" s="298" t="s">
        <v>34</v>
      </c>
      <c r="BK413" s="298"/>
      <c r="BL413" s="87"/>
      <c r="BM413" s="92">
        <f>COUNTIF(O413:AA413,"P")</f>
        <v>0</v>
      </c>
      <c r="BN413" s="93">
        <f>COUNTIF(AB413:AM413,"P")</f>
        <v>0</v>
      </c>
      <c r="BO413" s="93">
        <f>COUNTIF(AN413:AY413,"P")</f>
        <v>0</v>
      </c>
      <c r="BP413" s="93">
        <f>COUNTIF(AZ413:BL413,"P")</f>
        <v>1</v>
      </c>
      <c r="BQ413" s="93">
        <f t="shared" si="133"/>
        <v>1</v>
      </c>
      <c r="BR413" s="325" t="e">
        <f>+SUM(BM414)/(BM413)</f>
        <v>#DIV/0!</v>
      </c>
      <c r="BS413" s="325" t="e">
        <f>+SUM(BN414)/(BN413)</f>
        <v>#DIV/0!</v>
      </c>
      <c r="BT413" s="325" t="e">
        <f>+SUM(BO414)/(BO413)</f>
        <v>#DIV/0!</v>
      </c>
      <c r="BU413" s="325">
        <f>+SUM(BP414)/(BP413)</f>
        <v>0</v>
      </c>
      <c r="BV413" s="325">
        <f>+SUM(BQ414)/(BQ413)</f>
        <v>0</v>
      </c>
      <c r="BW413" s="56"/>
    </row>
    <row r="414" spans="1:75" s="73" customFormat="1" ht="15.75" hidden="1" customHeight="1" outlineLevel="1" x14ac:dyDescent="0.25">
      <c r="A414" s="381"/>
      <c r="B414" s="383"/>
      <c r="C414" s="385"/>
      <c r="D414" s="408"/>
      <c r="E414" s="415"/>
      <c r="F414" s="345"/>
      <c r="G414" s="280" t="s">
        <v>35</v>
      </c>
      <c r="H414" s="345"/>
      <c r="I414" s="345"/>
      <c r="J414" s="345"/>
      <c r="K414" s="345"/>
      <c r="L414" s="345"/>
      <c r="M414" s="327"/>
      <c r="N414" s="367"/>
      <c r="O414" s="94"/>
      <c r="P414" s="95"/>
      <c r="Q414" s="95"/>
      <c r="R414" s="96"/>
      <c r="S414" s="94"/>
      <c r="T414" s="95"/>
      <c r="U414" s="95"/>
      <c r="V414" s="96"/>
      <c r="W414" s="94"/>
      <c r="X414" s="95"/>
      <c r="Y414" s="95"/>
      <c r="Z414" s="95"/>
      <c r="AA414" s="96"/>
      <c r="AB414" s="94"/>
      <c r="AC414" s="95"/>
      <c r="AD414" s="95"/>
      <c r="AE414" s="96"/>
      <c r="AF414" s="94"/>
      <c r="AG414" s="95"/>
      <c r="AH414" s="95"/>
      <c r="AI414" s="96"/>
      <c r="AJ414" s="94"/>
      <c r="AK414" s="95"/>
      <c r="AL414" s="95"/>
      <c r="AM414" s="96"/>
      <c r="AN414" s="94"/>
      <c r="AO414" s="95"/>
      <c r="AP414" s="95"/>
      <c r="AQ414" s="96"/>
      <c r="AR414" s="94"/>
      <c r="AS414" s="95"/>
      <c r="AT414" s="95"/>
      <c r="AU414" s="96"/>
      <c r="AV414" s="94"/>
      <c r="AW414" s="95"/>
      <c r="AX414" s="95"/>
      <c r="AY414" s="96"/>
      <c r="AZ414" s="94"/>
      <c r="BA414" s="95"/>
      <c r="BB414" s="95"/>
      <c r="BC414" s="119"/>
      <c r="BD414" s="96"/>
      <c r="BE414" s="94"/>
      <c r="BF414" s="95"/>
      <c r="BG414" s="95"/>
      <c r="BH414" s="96"/>
      <c r="BI414" s="94"/>
      <c r="BJ414" s="95" t="s">
        <v>34</v>
      </c>
      <c r="BK414" s="95"/>
      <c r="BL414" s="96"/>
      <c r="BM414" s="106">
        <f>COUNTIF(O414:AA414,"E")</f>
        <v>0</v>
      </c>
      <c r="BN414" s="107">
        <f>COUNTIF(AB414:AM414,"E")</f>
        <v>0</v>
      </c>
      <c r="BO414" s="107">
        <f>COUNTIF(AN414:AY414,"E")</f>
        <v>0</v>
      </c>
      <c r="BP414" s="107">
        <f>COUNTIF(AZ414:BL414,"E")</f>
        <v>0</v>
      </c>
      <c r="BQ414" s="108">
        <f t="shared" si="133"/>
        <v>0</v>
      </c>
      <c r="BR414" s="325"/>
      <c r="BS414" s="325"/>
      <c r="BT414" s="325"/>
      <c r="BU414" s="325"/>
      <c r="BV414" s="325"/>
      <c r="BW414" s="56"/>
    </row>
    <row r="415" spans="1:75" s="73" customFormat="1" ht="15.75" hidden="1" customHeight="1" outlineLevel="1" x14ac:dyDescent="0.25">
      <c r="A415" s="381">
        <v>214</v>
      </c>
      <c r="B415" s="383"/>
      <c r="C415" s="385"/>
      <c r="D415" s="408"/>
      <c r="E415" s="564" t="s">
        <v>53</v>
      </c>
      <c r="F415" s="331" t="s">
        <v>271</v>
      </c>
      <c r="G415" s="280" t="s">
        <v>34</v>
      </c>
      <c r="H415" s="331"/>
      <c r="I415" s="331"/>
      <c r="J415" s="331"/>
      <c r="K415" s="331"/>
      <c r="L415" s="331"/>
      <c r="M415" s="326" t="s">
        <v>148</v>
      </c>
      <c r="N415" s="366" t="s">
        <v>154</v>
      </c>
      <c r="O415" s="85"/>
      <c r="P415" s="298"/>
      <c r="Q415" s="298"/>
      <c r="R415" s="87"/>
      <c r="S415" s="85"/>
      <c r="T415" s="298"/>
      <c r="U415" s="298"/>
      <c r="V415" s="87"/>
      <c r="W415" s="85"/>
      <c r="X415" s="298"/>
      <c r="Y415" s="298"/>
      <c r="Z415" s="298"/>
      <c r="AA415" s="87"/>
      <c r="AB415" s="85"/>
      <c r="AC415" s="298"/>
      <c r="AD415" s="298"/>
      <c r="AE415" s="87"/>
      <c r="AF415" s="85"/>
      <c r="AG415" s="298"/>
      <c r="AH415" s="298"/>
      <c r="AI415" s="87"/>
      <c r="AJ415" s="85"/>
      <c r="AK415" s="298"/>
      <c r="AL415" s="298"/>
      <c r="AM415" s="87"/>
      <c r="AN415" s="85"/>
      <c r="AO415" s="298"/>
      <c r="AP415" s="298"/>
      <c r="AQ415" s="87"/>
      <c r="AR415" s="85"/>
      <c r="AS415" s="298"/>
      <c r="AT415" s="298"/>
      <c r="AU415" s="87"/>
      <c r="AV415" s="85"/>
      <c r="AW415" s="298"/>
      <c r="AX415" s="298"/>
      <c r="AY415" s="87"/>
      <c r="AZ415" s="85"/>
      <c r="BA415" s="298"/>
      <c r="BB415" s="298"/>
      <c r="BC415" s="91"/>
      <c r="BD415" s="87"/>
      <c r="BE415" s="85"/>
      <c r="BF415" s="298"/>
      <c r="BG415" s="298"/>
      <c r="BH415" s="87"/>
      <c r="BI415" s="85"/>
      <c r="BJ415" s="298"/>
      <c r="BK415" s="298"/>
      <c r="BL415" s="87" t="s">
        <v>34</v>
      </c>
      <c r="BM415" s="92">
        <f>COUNTIF(O415:AA415,"P")</f>
        <v>0</v>
      </c>
      <c r="BN415" s="93">
        <f>COUNTIF(AB415:AM415,"P")</f>
        <v>0</v>
      </c>
      <c r="BO415" s="93">
        <f>COUNTIF(AN415:AY415,"P")</f>
        <v>0</v>
      </c>
      <c r="BP415" s="93">
        <f>COUNTIF(AZ415:BL415,"P")</f>
        <v>1</v>
      </c>
      <c r="BQ415" s="93">
        <f>SUM(BM415:BP415)</f>
        <v>1</v>
      </c>
      <c r="BR415" s="325" t="e">
        <f>+SUM(BM416)/(BM415)</f>
        <v>#DIV/0!</v>
      </c>
      <c r="BS415" s="325" t="e">
        <f>+SUM(BN416)/(BN415)</f>
        <v>#DIV/0!</v>
      </c>
      <c r="BT415" s="325" t="e">
        <f>+SUM(BO416)/(BO415)</f>
        <v>#DIV/0!</v>
      </c>
      <c r="BU415" s="325">
        <f>+SUM(BP416)/(BP415)</f>
        <v>0</v>
      </c>
      <c r="BV415" s="325">
        <f>+SUM(BQ416)/(BQ415)</f>
        <v>0</v>
      </c>
      <c r="BW415" s="56"/>
    </row>
    <row r="416" spans="1:75" s="73" customFormat="1" ht="15.75" hidden="1" customHeight="1" outlineLevel="1" thickBot="1" x14ac:dyDescent="0.3">
      <c r="A416" s="381"/>
      <c r="B416" s="383"/>
      <c r="C416" s="385"/>
      <c r="D416" s="408"/>
      <c r="E416" s="565"/>
      <c r="F416" s="345"/>
      <c r="G416" s="280" t="s">
        <v>35</v>
      </c>
      <c r="H416" s="345"/>
      <c r="I416" s="345"/>
      <c r="J416" s="345"/>
      <c r="K416" s="345"/>
      <c r="L416" s="345"/>
      <c r="M416" s="327"/>
      <c r="N416" s="367"/>
      <c r="O416" s="94"/>
      <c r="P416" s="95"/>
      <c r="Q416" s="95"/>
      <c r="R416" s="96"/>
      <c r="S416" s="94"/>
      <c r="T416" s="95"/>
      <c r="U416" s="95"/>
      <c r="V416" s="96"/>
      <c r="W416" s="94"/>
      <c r="X416" s="95"/>
      <c r="Y416" s="95"/>
      <c r="Z416" s="95"/>
      <c r="AA416" s="96"/>
      <c r="AB416" s="94"/>
      <c r="AC416" s="95"/>
      <c r="AD416" s="95"/>
      <c r="AE416" s="96"/>
      <c r="AF416" s="94"/>
      <c r="AG416" s="95"/>
      <c r="AH416" s="95"/>
      <c r="AI416" s="96"/>
      <c r="AJ416" s="94"/>
      <c r="AK416" s="95"/>
      <c r="AL416" s="95"/>
      <c r="AM416" s="96"/>
      <c r="AN416" s="94"/>
      <c r="AO416" s="95"/>
      <c r="AP416" s="95"/>
      <c r="AQ416" s="96"/>
      <c r="AR416" s="94"/>
      <c r="AS416" s="95"/>
      <c r="AT416" s="95"/>
      <c r="AU416" s="96"/>
      <c r="AV416" s="94"/>
      <c r="AW416" s="95"/>
      <c r="AX416" s="95"/>
      <c r="AY416" s="96"/>
      <c r="AZ416" s="94"/>
      <c r="BA416" s="95"/>
      <c r="BB416" s="95"/>
      <c r="BC416" s="119"/>
      <c r="BD416" s="96"/>
      <c r="BE416" s="94"/>
      <c r="BF416" s="95"/>
      <c r="BG416" s="95"/>
      <c r="BH416" s="96"/>
      <c r="BI416" s="94"/>
      <c r="BJ416" s="95"/>
      <c r="BK416" s="95"/>
      <c r="BL416" s="96"/>
      <c r="BM416" s="106">
        <f>COUNTIF(O416:AA416,"E")</f>
        <v>0</v>
      </c>
      <c r="BN416" s="107">
        <f>COUNTIF(AB416:AM416,"E")</f>
        <v>0</v>
      </c>
      <c r="BO416" s="107">
        <f>COUNTIF(AN416:AY416,"E")</f>
        <v>0</v>
      </c>
      <c r="BP416" s="107">
        <f>COUNTIF(AZ416:BL416,"E")</f>
        <v>0</v>
      </c>
      <c r="BQ416" s="108">
        <f>SUM(BM416:BP416)</f>
        <v>0</v>
      </c>
      <c r="BR416" s="325"/>
      <c r="BS416" s="325"/>
      <c r="BT416" s="325"/>
      <c r="BU416" s="325"/>
      <c r="BV416" s="325"/>
      <c r="BW416" s="56"/>
    </row>
    <row r="417" spans="1:75" s="73" customFormat="1" ht="15.75" hidden="1" customHeight="1" outlineLevel="1" x14ac:dyDescent="0.25">
      <c r="A417" s="381">
        <v>214</v>
      </c>
      <c r="B417" s="383"/>
      <c r="C417" s="385"/>
      <c r="D417" s="408"/>
      <c r="E417" s="684" t="s">
        <v>601</v>
      </c>
      <c r="F417" s="331" t="s">
        <v>307</v>
      </c>
      <c r="G417" s="280" t="s">
        <v>34</v>
      </c>
      <c r="H417" s="331"/>
      <c r="I417" s="331"/>
      <c r="J417" s="331"/>
      <c r="K417" s="331"/>
      <c r="L417" s="331"/>
      <c r="M417" s="326" t="s">
        <v>148</v>
      </c>
      <c r="N417" s="366" t="s">
        <v>239</v>
      </c>
      <c r="O417" s="85"/>
      <c r="P417" s="298"/>
      <c r="Q417" s="298"/>
      <c r="R417" s="87"/>
      <c r="S417" s="85"/>
      <c r="T417" s="298"/>
      <c r="U417" s="298"/>
      <c r="V417" s="87"/>
      <c r="W417" s="85"/>
      <c r="X417" s="298"/>
      <c r="Y417" s="298"/>
      <c r="Z417" s="298"/>
      <c r="AA417" s="87"/>
      <c r="AB417" s="85"/>
      <c r="AC417" s="298"/>
      <c r="AD417" s="298"/>
      <c r="AE417" s="87"/>
      <c r="AF417" s="85"/>
      <c r="AG417" s="298"/>
      <c r="AH417" s="298"/>
      <c r="AI417" s="87"/>
      <c r="AJ417" s="85"/>
      <c r="AK417" s="298"/>
      <c r="AL417" s="298"/>
      <c r="AM417" s="87"/>
      <c r="AN417" s="85"/>
      <c r="AO417" s="298"/>
      <c r="AP417" s="298"/>
      <c r="AQ417" s="87"/>
      <c r="AR417" s="85"/>
      <c r="AS417" s="298"/>
      <c r="AT417" s="298"/>
      <c r="AU417" s="87"/>
      <c r="AV417" s="85"/>
      <c r="AW417" s="298"/>
      <c r="AX417" s="298"/>
      <c r="AY417" s="87"/>
      <c r="AZ417" s="85"/>
      <c r="BA417" s="298"/>
      <c r="BB417" s="298"/>
      <c r="BC417" s="91"/>
      <c r="BD417" s="87"/>
      <c r="BE417" s="85"/>
      <c r="BF417" s="298"/>
      <c r="BG417" s="298"/>
      <c r="BH417" s="87"/>
      <c r="BI417" s="85"/>
      <c r="BJ417" s="298"/>
      <c r="BK417" s="298" t="s">
        <v>34</v>
      </c>
      <c r="BL417" s="87"/>
      <c r="BM417" s="92">
        <f>COUNTIF(O417:AA417,"P")</f>
        <v>0</v>
      </c>
      <c r="BN417" s="93">
        <f>COUNTIF(AB417:AM417,"P")</f>
        <v>0</v>
      </c>
      <c r="BO417" s="93">
        <f>COUNTIF(AN417:AY417,"P")</f>
        <v>0</v>
      </c>
      <c r="BP417" s="93">
        <f>COUNTIF(AZ417:BL417,"P")</f>
        <v>1</v>
      </c>
      <c r="BQ417" s="93">
        <f t="shared" si="133"/>
        <v>1</v>
      </c>
      <c r="BR417" s="325" t="e">
        <f>+SUM(BM418)/(BM417)</f>
        <v>#DIV/0!</v>
      </c>
      <c r="BS417" s="325" t="e">
        <f>+SUM(BN418)/(BN417)</f>
        <v>#DIV/0!</v>
      </c>
      <c r="BT417" s="325" t="e">
        <f>+SUM(BO418)/(BO417)</f>
        <v>#DIV/0!</v>
      </c>
      <c r="BU417" s="325">
        <f>+SUM(BP418)/(BP417)</f>
        <v>0</v>
      </c>
      <c r="BV417" s="325">
        <f>+SUM(BQ418)/(BQ417)</f>
        <v>0</v>
      </c>
      <c r="BW417" s="56"/>
    </row>
    <row r="418" spans="1:75" s="73" customFormat="1" ht="15.75" hidden="1" customHeight="1" outlineLevel="1" thickBot="1" x14ac:dyDescent="0.3">
      <c r="A418" s="381"/>
      <c r="B418" s="384"/>
      <c r="C418" s="385"/>
      <c r="D418" s="560"/>
      <c r="E418" s="565"/>
      <c r="F418" s="557"/>
      <c r="G418" s="280" t="s">
        <v>35</v>
      </c>
      <c r="H418" s="345"/>
      <c r="I418" s="345"/>
      <c r="J418" s="345"/>
      <c r="K418" s="345"/>
      <c r="L418" s="345"/>
      <c r="M418" s="327"/>
      <c r="N418" s="367"/>
      <c r="O418" s="94"/>
      <c r="P418" s="95"/>
      <c r="Q418" s="95"/>
      <c r="R418" s="96"/>
      <c r="S418" s="94"/>
      <c r="T418" s="95"/>
      <c r="U418" s="95"/>
      <c r="V418" s="96"/>
      <c r="W418" s="94"/>
      <c r="X418" s="95"/>
      <c r="Y418" s="95"/>
      <c r="Z418" s="95"/>
      <c r="AA418" s="96"/>
      <c r="AB418" s="94"/>
      <c r="AC418" s="95"/>
      <c r="AD418" s="95"/>
      <c r="AE418" s="96"/>
      <c r="AF418" s="94"/>
      <c r="AG418" s="95"/>
      <c r="AH418" s="95"/>
      <c r="AI418" s="96"/>
      <c r="AJ418" s="94"/>
      <c r="AK418" s="95"/>
      <c r="AL418" s="95"/>
      <c r="AM418" s="96"/>
      <c r="AN418" s="94"/>
      <c r="AO418" s="95"/>
      <c r="AP418" s="95"/>
      <c r="AQ418" s="96"/>
      <c r="AR418" s="94"/>
      <c r="AS418" s="95"/>
      <c r="AT418" s="95"/>
      <c r="AU418" s="96"/>
      <c r="AV418" s="94"/>
      <c r="AW418" s="95"/>
      <c r="AX418" s="95"/>
      <c r="AY418" s="96"/>
      <c r="AZ418" s="94"/>
      <c r="BA418" s="95"/>
      <c r="BB418" s="95"/>
      <c r="BC418" s="119"/>
      <c r="BD418" s="96"/>
      <c r="BE418" s="94"/>
      <c r="BF418" s="95"/>
      <c r="BG418" s="95"/>
      <c r="BH418" s="96"/>
      <c r="BI418" s="94"/>
      <c r="BJ418" s="95"/>
      <c r="BK418" s="95"/>
      <c r="BL418" s="96"/>
      <c r="BM418" s="106">
        <f>COUNTIF(O418:AA418,"E")</f>
        <v>0</v>
      </c>
      <c r="BN418" s="107">
        <f>COUNTIF(AB418:AM418,"E")</f>
        <v>0</v>
      </c>
      <c r="BO418" s="107">
        <f>COUNTIF(AN418:AY418,"E")</f>
        <v>0</v>
      </c>
      <c r="BP418" s="107">
        <f>COUNTIF(AZ418:BL418,"E")</f>
        <v>0</v>
      </c>
      <c r="BQ418" s="108">
        <f t="shared" si="133"/>
        <v>0</v>
      </c>
      <c r="BR418" s="325"/>
      <c r="BS418" s="325"/>
      <c r="BT418" s="325"/>
      <c r="BU418" s="325"/>
      <c r="BV418" s="325"/>
      <c r="BW418" s="56"/>
    </row>
    <row r="419" spans="1:75" s="73" customFormat="1" ht="30.75" customHeight="1" collapsed="1" x14ac:dyDescent="0.25">
      <c r="A419" s="381"/>
      <c r="B419" s="382">
        <v>0.95</v>
      </c>
      <c r="C419" s="502" t="s">
        <v>54</v>
      </c>
      <c r="D419" s="506" t="s">
        <v>172</v>
      </c>
      <c r="E419" s="507"/>
      <c r="F419" s="561" t="s">
        <v>160</v>
      </c>
      <c r="G419" s="88" t="s">
        <v>34</v>
      </c>
      <c r="H419" s="357" t="s">
        <v>81</v>
      </c>
      <c r="I419" s="357"/>
      <c r="J419" s="357"/>
      <c r="K419" s="357" t="s">
        <v>81</v>
      </c>
      <c r="L419" s="357" t="s">
        <v>81</v>
      </c>
      <c r="M419" s="326" t="s">
        <v>148</v>
      </c>
      <c r="N419" s="328" t="s">
        <v>154</v>
      </c>
      <c r="O419" s="67">
        <f>COUNTIF(O421:O426,"P")</f>
        <v>0</v>
      </c>
      <c r="P419" s="68">
        <f t="shared" ref="P419:BL419" si="134">COUNTIF(P421:P426,"P")</f>
        <v>0</v>
      </c>
      <c r="Q419" s="68">
        <f t="shared" si="134"/>
        <v>0</v>
      </c>
      <c r="R419" s="69">
        <f t="shared" si="134"/>
        <v>0</v>
      </c>
      <c r="S419" s="67">
        <f t="shared" si="134"/>
        <v>0</v>
      </c>
      <c r="T419" s="68">
        <f t="shared" si="134"/>
        <v>0</v>
      </c>
      <c r="U419" s="68">
        <f t="shared" si="134"/>
        <v>0</v>
      </c>
      <c r="V419" s="69">
        <f t="shared" si="134"/>
        <v>0</v>
      </c>
      <c r="W419" s="67">
        <f t="shared" si="134"/>
        <v>0</v>
      </c>
      <c r="X419" s="68">
        <f t="shared" si="134"/>
        <v>0</v>
      </c>
      <c r="Y419" s="68">
        <f t="shared" si="134"/>
        <v>0</v>
      </c>
      <c r="Z419" s="68">
        <f t="shared" si="134"/>
        <v>0</v>
      </c>
      <c r="AA419" s="69"/>
      <c r="AB419" s="67">
        <f t="shared" si="134"/>
        <v>0</v>
      </c>
      <c r="AC419" s="68">
        <f t="shared" si="134"/>
        <v>0</v>
      </c>
      <c r="AD419" s="68">
        <f t="shared" si="134"/>
        <v>0</v>
      </c>
      <c r="AE419" s="69">
        <f t="shared" si="134"/>
        <v>0</v>
      </c>
      <c r="AF419" s="67">
        <f t="shared" si="134"/>
        <v>0</v>
      </c>
      <c r="AG419" s="68">
        <f t="shared" si="134"/>
        <v>0</v>
      </c>
      <c r="AH419" s="68">
        <f t="shared" si="134"/>
        <v>0</v>
      </c>
      <c r="AI419" s="69">
        <f t="shared" si="134"/>
        <v>0</v>
      </c>
      <c r="AJ419" s="67">
        <f t="shared" si="134"/>
        <v>0</v>
      </c>
      <c r="AK419" s="68">
        <f t="shared" si="134"/>
        <v>0</v>
      </c>
      <c r="AL419" s="68">
        <f t="shared" si="134"/>
        <v>0</v>
      </c>
      <c r="AM419" s="69">
        <f t="shared" si="134"/>
        <v>0</v>
      </c>
      <c r="AN419" s="67">
        <f t="shared" si="134"/>
        <v>2</v>
      </c>
      <c r="AO419" s="68">
        <f t="shared" si="134"/>
        <v>0</v>
      </c>
      <c r="AP419" s="68">
        <f t="shared" si="134"/>
        <v>0</v>
      </c>
      <c r="AQ419" s="69">
        <f t="shared" si="134"/>
        <v>0</v>
      </c>
      <c r="AR419" s="67">
        <f t="shared" si="134"/>
        <v>0</v>
      </c>
      <c r="AS419" s="68">
        <f t="shared" si="134"/>
        <v>0</v>
      </c>
      <c r="AT419" s="68">
        <f t="shared" si="134"/>
        <v>0</v>
      </c>
      <c r="AU419" s="69">
        <f t="shared" si="134"/>
        <v>0</v>
      </c>
      <c r="AV419" s="67">
        <f t="shared" si="134"/>
        <v>0</v>
      </c>
      <c r="AW419" s="68">
        <f t="shared" si="134"/>
        <v>0</v>
      </c>
      <c r="AX419" s="68">
        <f t="shared" si="134"/>
        <v>0</v>
      </c>
      <c r="AY419" s="69">
        <f t="shared" si="134"/>
        <v>0</v>
      </c>
      <c r="AZ419" s="67">
        <f t="shared" si="134"/>
        <v>0</v>
      </c>
      <c r="BA419" s="68">
        <f t="shared" si="134"/>
        <v>0</v>
      </c>
      <c r="BB419" s="68">
        <f t="shared" si="134"/>
        <v>0</v>
      </c>
      <c r="BC419" s="68">
        <f t="shared" si="134"/>
        <v>0</v>
      </c>
      <c r="BD419" s="69">
        <f t="shared" si="134"/>
        <v>0</v>
      </c>
      <c r="BE419" s="67">
        <f t="shared" si="134"/>
        <v>0</v>
      </c>
      <c r="BF419" s="68">
        <f t="shared" si="134"/>
        <v>0</v>
      </c>
      <c r="BG419" s="68">
        <f t="shared" si="134"/>
        <v>0</v>
      </c>
      <c r="BH419" s="69">
        <f t="shared" si="134"/>
        <v>0</v>
      </c>
      <c r="BI419" s="67">
        <f t="shared" si="134"/>
        <v>0</v>
      </c>
      <c r="BJ419" s="68">
        <f t="shared" si="134"/>
        <v>0</v>
      </c>
      <c r="BK419" s="68">
        <f t="shared" si="134"/>
        <v>0</v>
      </c>
      <c r="BL419" s="69">
        <f t="shared" si="134"/>
        <v>2</v>
      </c>
      <c r="BM419" s="70">
        <f>+SUM(O419:AA419)</f>
        <v>0</v>
      </c>
      <c r="BN419" s="70">
        <f>+SUM(AB419:AM419)</f>
        <v>0</v>
      </c>
      <c r="BO419" s="70">
        <f>+SUM(AN419:AY419)</f>
        <v>2</v>
      </c>
      <c r="BP419" s="70">
        <f>+SUM(AZ419:BL419)</f>
        <v>2</v>
      </c>
      <c r="BQ419" s="71">
        <f>+BM419+BN419+BO419+BP419</f>
        <v>4</v>
      </c>
      <c r="BR419" s="379" t="e">
        <f>+SUM(BM420)/(BM419)</f>
        <v>#DIV/0!</v>
      </c>
      <c r="BS419" s="379" t="e">
        <f>+SUM(BN420)/(BN419)</f>
        <v>#DIV/0!</v>
      </c>
      <c r="BT419" s="379">
        <f>+SUM(BO420)/(BO419)</f>
        <v>0</v>
      </c>
      <c r="BU419" s="379">
        <f>+SUM(BP420)/(BP419)</f>
        <v>0</v>
      </c>
      <c r="BV419" s="379">
        <f>+SUM(BQ420)/(BQ419)</f>
        <v>0</v>
      </c>
      <c r="BW419" s="56"/>
    </row>
    <row r="420" spans="1:75" s="73" customFormat="1" ht="34.5" customHeight="1" x14ac:dyDescent="0.25">
      <c r="A420" s="381"/>
      <c r="B420" s="384"/>
      <c r="C420" s="503"/>
      <c r="D420" s="509"/>
      <c r="E420" s="558"/>
      <c r="F420" s="561"/>
      <c r="G420" s="88" t="s">
        <v>35</v>
      </c>
      <c r="H420" s="357"/>
      <c r="I420" s="357"/>
      <c r="J420" s="357"/>
      <c r="K420" s="357"/>
      <c r="L420" s="357"/>
      <c r="M420" s="327"/>
      <c r="N420" s="328"/>
      <c r="O420" s="74">
        <f>COUNTIF(O421:O426,"E")</f>
        <v>0</v>
      </c>
      <c r="P420" s="75">
        <f t="shared" ref="P420:BL420" si="135">COUNTIF(P421:P426,"E")</f>
        <v>0</v>
      </c>
      <c r="Q420" s="75">
        <f t="shared" si="135"/>
        <v>0</v>
      </c>
      <c r="R420" s="76">
        <f t="shared" si="135"/>
        <v>0</v>
      </c>
      <c r="S420" s="74">
        <f t="shared" si="135"/>
        <v>0</v>
      </c>
      <c r="T420" s="75">
        <f t="shared" si="135"/>
        <v>0</v>
      </c>
      <c r="U420" s="75">
        <f t="shared" si="135"/>
        <v>0</v>
      </c>
      <c r="V420" s="76">
        <f t="shared" si="135"/>
        <v>0</v>
      </c>
      <c r="W420" s="74">
        <f t="shared" si="135"/>
        <v>0</v>
      </c>
      <c r="X420" s="75">
        <f t="shared" si="135"/>
        <v>0</v>
      </c>
      <c r="Y420" s="75">
        <f t="shared" si="135"/>
        <v>0</v>
      </c>
      <c r="Z420" s="75">
        <f t="shared" si="135"/>
        <v>0</v>
      </c>
      <c r="AA420" s="76"/>
      <c r="AB420" s="74">
        <f t="shared" si="135"/>
        <v>0</v>
      </c>
      <c r="AC420" s="75">
        <f t="shared" si="135"/>
        <v>0</v>
      </c>
      <c r="AD420" s="75">
        <f t="shared" si="135"/>
        <v>0</v>
      </c>
      <c r="AE420" s="76">
        <f t="shared" si="135"/>
        <v>0</v>
      </c>
      <c r="AF420" s="74">
        <f t="shared" si="135"/>
        <v>0</v>
      </c>
      <c r="AG420" s="75">
        <f t="shared" si="135"/>
        <v>0</v>
      </c>
      <c r="AH420" s="75">
        <f t="shared" si="135"/>
        <v>0</v>
      </c>
      <c r="AI420" s="76">
        <f t="shared" si="135"/>
        <v>0</v>
      </c>
      <c r="AJ420" s="74">
        <f t="shared" si="135"/>
        <v>0</v>
      </c>
      <c r="AK420" s="75">
        <f t="shared" si="135"/>
        <v>0</v>
      </c>
      <c r="AL420" s="75">
        <f t="shared" si="135"/>
        <v>0</v>
      </c>
      <c r="AM420" s="76">
        <f t="shared" si="135"/>
        <v>0</v>
      </c>
      <c r="AN420" s="74">
        <f t="shared" si="135"/>
        <v>0</v>
      </c>
      <c r="AO420" s="75">
        <f t="shared" si="135"/>
        <v>0</v>
      </c>
      <c r="AP420" s="75">
        <f t="shared" si="135"/>
        <v>0</v>
      </c>
      <c r="AQ420" s="76">
        <f t="shared" si="135"/>
        <v>0</v>
      </c>
      <c r="AR420" s="74">
        <f t="shared" si="135"/>
        <v>0</v>
      </c>
      <c r="AS420" s="75">
        <f t="shared" si="135"/>
        <v>0</v>
      </c>
      <c r="AT420" s="75">
        <f t="shared" si="135"/>
        <v>0</v>
      </c>
      <c r="AU420" s="76">
        <f t="shared" si="135"/>
        <v>0</v>
      </c>
      <c r="AV420" s="74">
        <f t="shared" si="135"/>
        <v>0</v>
      </c>
      <c r="AW420" s="75">
        <f t="shared" si="135"/>
        <v>0</v>
      </c>
      <c r="AX420" s="75">
        <f t="shared" si="135"/>
        <v>0</v>
      </c>
      <c r="AY420" s="76">
        <f t="shared" si="135"/>
        <v>0</v>
      </c>
      <c r="AZ420" s="74">
        <f t="shared" si="135"/>
        <v>0</v>
      </c>
      <c r="BA420" s="75">
        <f t="shared" si="135"/>
        <v>0</v>
      </c>
      <c r="BB420" s="75">
        <f t="shared" si="135"/>
        <v>0</v>
      </c>
      <c r="BC420" s="75">
        <f t="shared" si="135"/>
        <v>0</v>
      </c>
      <c r="BD420" s="76">
        <f t="shared" si="135"/>
        <v>0</v>
      </c>
      <c r="BE420" s="74">
        <f t="shared" si="135"/>
        <v>0</v>
      </c>
      <c r="BF420" s="75">
        <f t="shared" si="135"/>
        <v>0</v>
      </c>
      <c r="BG420" s="75">
        <f t="shared" si="135"/>
        <v>0</v>
      </c>
      <c r="BH420" s="76">
        <f t="shared" si="135"/>
        <v>0</v>
      </c>
      <c r="BI420" s="74">
        <f t="shared" si="135"/>
        <v>0</v>
      </c>
      <c r="BJ420" s="75">
        <f t="shared" si="135"/>
        <v>0</v>
      </c>
      <c r="BK420" s="75">
        <f t="shared" si="135"/>
        <v>0</v>
      </c>
      <c r="BL420" s="76">
        <f t="shared" si="135"/>
        <v>0</v>
      </c>
      <c r="BM420" s="77">
        <f>+SUM(O420:AA420)</f>
        <v>0</v>
      </c>
      <c r="BN420" s="77">
        <f>+SUM(AB420:AM420)</f>
        <v>0</v>
      </c>
      <c r="BO420" s="77">
        <f>+SUM(AN420:AY420)</f>
        <v>0</v>
      </c>
      <c r="BP420" s="77">
        <f>+SUM(AZ420:BL420)</f>
        <v>0</v>
      </c>
      <c r="BQ420" s="78">
        <f>+BM420+BN420+BO420+BP420</f>
        <v>0</v>
      </c>
      <c r="BR420" s="379"/>
      <c r="BS420" s="379"/>
      <c r="BT420" s="379"/>
      <c r="BU420" s="379"/>
      <c r="BV420" s="379"/>
      <c r="BW420" s="56"/>
    </row>
    <row r="421" spans="1:75" s="73" customFormat="1" ht="18.75" hidden="1" customHeight="1" outlineLevel="1" x14ac:dyDescent="0.25">
      <c r="A421" s="381">
        <v>215</v>
      </c>
      <c r="B421" s="382"/>
      <c r="C421" s="498" t="s">
        <v>54</v>
      </c>
      <c r="D421" s="559" t="s">
        <v>309</v>
      </c>
      <c r="E421" s="413" t="s">
        <v>310</v>
      </c>
      <c r="F421" s="362" t="s">
        <v>311</v>
      </c>
      <c r="G421" s="88" t="s">
        <v>34</v>
      </c>
      <c r="H421" s="357"/>
      <c r="I421" s="357"/>
      <c r="J421" s="357"/>
      <c r="K421" s="357"/>
      <c r="L421" s="357"/>
      <c r="M421" s="326" t="s">
        <v>148</v>
      </c>
      <c r="N421" s="328" t="s">
        <v>154</v>
      </c>
      <c r="O421" s="85"/>
      <c r="P421" s="298"/>
      <c r="Q421" s="298"/>
      <c r="R421" s="87"/>
      <c r="S421" s="85"/>
      <c r="T421" s="298"/>
      <c r="U421" s="298"/>
      <c r="V421" s="87"/>
      <c r="W421" s="85"/>
      <c r="X421" s="298"/>
      <c r="Y421" s="298"/>
      <c r="Z421" s="298"/>
      <c r="AA421" s="87"/>
      <c r="AB421" s="85"/>
      <c r="AC421" s="298"/>
      <c r="AD421" s="298"/>
      <c r="AE421" s="87"/>
      <c r="AF421" s="85"/>
      <c r="AG421" s="298"/>
      <c r="AH421" s="298"/>
      <c r="AI421" s="87"/>
      <c r="AJ421" s="85"/>
      <c r="AK421" s="298"/>
      <c r="AL421" s="298"/>
      <c r="AM421" s="87"/>
      <c r="AN421" s="85" t="s">
        <v>34</v>
      </c>
      <c r="AO421" s="298"/>
      <c r="AP421" s="298"/>
      <c r="AQ421" s="87"/>
      <c r="AR421" s="85"/>
      <c r="AS421" s="298"/>
      <c r="AT421" s="298"/>
      <c r="AU421" s="87"/>
      <c r="AV421" s="85"/>
      <c r="AW421" s="298"/>
      <c r="AX421" s="298"/>
      <c r="AY421" s="87"/>
      <c r="AZ421" s="85"/>
      <c r="BA421" s="298"/>
      <c r="BB421" s="298"/>
      <c r="BC421" s="91"/>
      <c r="BD421" s="87"/>
      <c r="BE421" s="85"/>
      <c r="BF421" s="298"/>
      <c r="BG421" s="298"/>
      <c r="BH421" s="87"/>
      <c r="BI421" s="85"/>
      <c r="BJ421" s="298"/>
      <c r="BK421" s="298"/>
      <c r="BL421" s="87" t="s">
        <v>34</v>
      </c>
      <c r="BM421" s="92">
        <f>COUNTIF(O421:AA421,"P")</f>
        <v>0</v>
      </c>
      <c r="BN421" s="93">
        <f>COUNTIF(AB421:AM421,"P")</f>
        <v>0</v>
      </c>
      <c r="BO421" s="93">
        <f>COUNTIF(AN421:AY421,"P")</f>
        <v>1</v>
      </c>
      <c r="BP421" s="93">
        <f>COUNTIF(AZ421:BL421,"P")</f>
        <v>1</v>
      </c>
      <c r="BQ421" s="93">
        <f t="shared" ref="BQ421:BQ426" si="136">SUM(BM421:BP421)</f>
        <v>2</v>
      </c>
      <c r="BR421" s="325" t="e">
        <f>+SUM(BM422)/(BM421)</f>
        <v>#DIV/0!</v>
      </c>
      <c r="BS421" s="325" t="e">
        <f>+SUM(BN422)/(BN421)</f>
        <v>#DIV/0!</v>
      </c>
      <c r="BT421" s="325">
        <f>+SUM(BO422)/(BO421)</f>
        <v>0</v>
      </c>
      <c r="BU421" s="325">
        <f>+SUM(BP422)/(BP421)</f>
        <v>0</v>
      </c>
      <c r="BV421" s="325">
        <f>+SUM(BQ422)/(BQ421)</f>
        <v>0</v>
      </c>
      <c r="BW421" s="56"/>
    </row>
    <row r="422" spans="1:75" s="73" customFormat="1" ht="18.75" hidden="1" customHeight="1" outlineLevel="1" x14ac:dyDescent="0.25">
      <c r="A422" s="381"/>
      <c r="B422" s="383"/>
      <c r="C422" s="498"/>
      <c r="D422" s="559"/>
      <c r="E422" s="413"/>
      <c r="F422" s="362"/>
      <c r="G422" s="88" t="s">
        <v>35</v>
      </c>
      <c r="H422" s="357"/>
      <c r="I422" s="357"/>
      <c r="J422" s="357"/>
      <c r="K422" s="357"/>
      <c r="L422" s="357"/>
      <c r="M422" s="327"/>
      <c r="N422" s="328"/>
      <c r="O422" s="94"/>
      <c r="P422" s="95"/>
      <c r="Q422" s="95"/>
      <c r="R422" s="96"/>
      <c r="S422" s="94"/>
      <c r="T422" s="95"/>
      <c r="U422" s="95"/>
      <c r="V422" s="96"/>
      <c r="W422" s="94"/>
      <c r="X422" s="95"/>
      <c r="Y422" s="95"/>
      <c r="Z422" s="95"/>
      <c r="AA422" s="96"/>
      <c r="AB422" s="94"/>
      <c r="AC422" s="95"/>
      <c r="AD422" s="95"/>
      <c r="AE422" s="96"/>
      <c r="AF422" s="94"/>
      <c r="AG422" s="95"/>
      <c r="AH422" s="95"/>
      <c r="AI422" s="96"/>
      <c r="AJ422" s="94"/>
      <c r="AK422" s="95"/>
      <c r="AL422" s="95"/>
      <c r="AM422" s="96"/>
      <c r="AN422" s="94"/>
      <c r="AO422" s="95"/>
      <c r="AP422" s="95"/>
      <c r="AQ422" s="96"/>
      <c r="AR422" s="94"/>
      <c r="AS422" s="95"/>
      <c r="AT422" s="95"/>
      <c r="AU422" s="96"/>
      <c r="AV422" s="94"/>
      <c r="AW422" s="95"/>
      <c r="AX422" s="95"/>
      <c r="AY422" s="96"/>
      <c r="AZ422" s="94"/>
      <c r="BA422" s="95"/>
      <c r="BB422" s="95"/>
      <c r="BC422" s="119"/>
      <c r="BD422" s="96"/>
      <c r="BE422" s="94"/>
      <c r="BF422" s="95"/>
      <c r="BG422" s="95"/>
      <c r="BH422" s="96"/>
      <c r="BI422" s="94"/>
      <c r="BJ422" s="95"/>
      <c r="BK422" s="95"/>
      <c r="BL422" s="96"/>
      <c r="BM422" s="106">
        <f>COUNTIF(O422:AA422,"E")</f>
        <v>0</v>
      </c>
      <c r="BN422" s="107">
        <f>COUNTIF(AB422:AM422,"E")</f>
        <v>0</v>
      </c>
      <c r="BO422" s="107">
        <f>COUNTIF(AN422:AY422,"E")</f>
        <v>0</v>
      </c>
      <c r="BP422" s="107">
        <f>COUNTIF(AZ422:BL422,"E")</f>
        <v>0</v>
      </c>
      <c r="BQ422" s="108">
        <f t="shared" si="136"/>
        <v>0</v>
      </c>
      <c r="BR422" s="325"/>
      <c r="BS422" s="325"/>
      <c r="BT422" s="325"/>
      <c r="BU422" s="325"/>
      <c r="BV422" s="325"/>
      <c r="BW422" s="56"/>
    </row>
    <row r="423" spans="1:75" s="73" customFormat="1" ht="18.75" hidden="1" customHeight="1" outlineLevel="1" x14ac:dyDescent="0.25">
      <c r="A423" s="381">
        <v>216</v>
      </c>
      <c r="B423" s="383"/>
      <c r="C423" s="498"/>
      <c r="D423" s="559"/>
      <c r="E423" s="413" t="s">
        <v>55</v>
      </c>
      <c r="F423" s="362" t="s">
        <v>312</v>
      </c>
      <c r="G423" s="88" t="s">
        <v>34</v>
      </c>
      <c r="H423" s="357"/>
      <c r="I423" s="357"/>
      <c r="J423" s="357"/>
      <c r="K423" s="357"/>
      <c r="L423" s="357"/>
      <c r="M423" s="326" t="s">
        <v>148</v>
      </c>
      <c r="N423" s="328" t="s">
        <v>154</v>
      </c>
      <c r="O423" s="85"/>
      <c r="P423" s="298"/>
      <c r="Q423" s="298"/>
      <c r="R423" s="87"/>
      <c r="S423" s="85"/>
      <c r="T423" s="298"/>
      <c r="U423" s="298"/>
      <c r="V423" s="87"/>
      <c r="W423" s="85"/>
      <c r="X423" s="298"/>
      <c r="Y423" s="298"/>
      <c r="Z423" s="298"/>
      <c r="AA423" s="87"/>
      <c r="AB423" s="85"/>
      <c r="AC423" s="298"/>
      <c r="AD423" s="298"/>
      <c r="AE423" s="87"/>
      <c r="AF423" s="85"/>
      <c r="AG423" s="298"/>
      <c r="AH423" s="298"/>
      <c r="AI423" s="87"/>
      <c r="AJ423" s="85"/>
      <c r="AK423" s="298"/>
      <c r="AL423" s="298"/>
      <c r="AM423" s="87"/>
      <c r="AN423" s="85" t="s">
        <v>34</v>
      </c>
      <c r="AO423" s="298"/>
      <c r="AP423" s="298"/>
      <c r="AQ423" s="87"/>
      <c r="AR423" s="85"/>
      <c r="AS423" s="298"/>
      <c r="AT423" s="298"/>
      <c r="AU423" s="87"/>
      <c r="AV423" s="85"/>
      <c r="AW423" s="298"/>
      <c r="AX423" s="298"/>
      <c r="AY423" s="87"/>
      <c r="AZ423" s="85"/>
      <c r="BA423" s="298"/>
      <c r="BB423" s="298"/>
      <c r="BC423" s="91"/>
      <c r="BD423" s="87"/>
      <c r="BE423" s="85"/>
      <c r="BF423" s="298"/>
      <c r="BG423" s="298"/>
      <c r="BH423" s="87"/>
      <c r="BI423" s="85"/>
      <c r="BJ423" s="298"/>
      <c r="BK423" s="298"/>
      <c r="BL423" s="87" t="s">
        <v>34</v>
      </c>
      <c r="BM423" s="92">
        <f>COUNTIF(O423:AA423,"P")</f>
        <v>0</v>
      </c>
      <c r="BN423" s="93">
        <f>COUNTIF(AB423:AM423,"P")</f>
        <v>0</v>
      </c>
      <c r="BO423" s="93">
        <f>COUNTIF(AN423:AY423,"P")</f>
        <v>1</v>
      </c>
      <c r="BP423" s="93">
        <f>COUNTIF(AZ423:BL423,"P")</f>
        <v>1</v>
      </c>
      <c r="BQ423" s="93">
        <f t="shared" si="136"/>
        <v>2</v>
      </c>
      <c r="BR423" s="325" t="e">
        <f>+SUM(BM424)/(BM423)</f>
        <v>#DIV/0!</v>
      </c>
      <c r="BS423" s="325" t="e">
        <f>+SUM(BN424)/(BN423)</f>
        <v>#DIV/0!</v>
      </c>
      <c r="BT423" s="325">
        <f>+SUM(BO424)/(BO423)</f>
        <v>0</v>
      </c>
      <c r="BU423" s="325">
        <f>+SUM(BP424)/(BP423)</f>
        <v>0</v>
      </c>
      <c r="BV423" s="325">
        <f>+SUM(BQ424)/(BQ423)</f>
        <v>0</v>
      </c>
      <c r="BW423" s="56"/>
    </row>
    <row r="424" spans="1:75" s="73" customFormat="1" ht="22.5" hidden="1" customHeight="1" outlineLevel="1" x14ac:dyDescent="0.25">
      <c r="A424" s="381"/>
      <c r="B424" s="383"/>
      <c r="C424" s="498"/>
      <c r="D424" s="559"/>
      <c r="E424" s="413"/>
      <c r="F424" s="362"/>
      <c r="G424" s="88" t="s">
        <v>35</v>
      </c>
      <c r="H424" s="357"/>
      <c r="I424" s="357"/>
      <c r="J424" s="357"/>
      <c r="K424" s="357"/>
      <c r="L424" s="357"/>
      <c r="M424" s="327"/>
      <c r="N424" s="328"/>
      <c r="O424" s="94"/>
      <c r="P424" s="95"/>
      <c r="Q424" s="95"/>
      <c r="R424" s="96"/>
      <c r="S424" s="94"/>
      <c r="T424" s="95"/>
      <c r="U424" s="95"/>
      <c r="V424" s="96"/>
      <c r="W424" s="94"/>
      <c r="X424" s="95"/>
      <c r="Y424" s="95"/>
      <c r="Z424" s="95"/>
      <c r="AA424" s="96"/>
      <c r="AB424" s="94"/>
      <c r="AC424" s="95"/>
      <c r="AD424" s="95"/>
      <c r="AE424" s="96"/>
      <c r="AF424" s="94"/>
      <c r="AG424" s="95"/>
      <c r="AH424" s="95"/>
      <c r="AI424" s="96"/>
      <c r="AJ424" s="94"/>
      <c r="AK424" s="95"/>
      <c r="AL424" s="95"/>
      <c r="AM424" s="96"/>
      <c r="AN424" s="94"/>
      <c r="AO424" s="95"/>
      <c r="AP424" s="95"/>
      <c r="AQ424" s="96"/>
      <c r="AR424" s="94"/>
      <c r="AS424" s="95"/>
      <c r="AT424" s="95"/>
      <c r="AU424" s="96"/>
      <c r="AV424" s="94"/>
      <c r="AW424" s="95"/>
      <c r="AX424" s="95"/>
      <c r="AY424" s="96"/>
      <c r="AZ424" s="94"/>
      <c r="BA424" s="95"/>
      <c r="BB424" s="95"/>
      <c r="BC424" s="119"/>
      <c r="BD424" s="96"/>
      <c r="BE424" s="94"/>
      <c r="BF424" s="95"/>
      <c r="BG424" s="95"/>
      <c r="BH424" s="96"/>
      <c r="BI424" s="94"/>
      <c r="BJ424" s="95"/>
      <c r="BK424" s="95"/>
      <c r="BL424" s="96"/>
      <c r="BM424" s="246">
        <f>COUNTIF(O424:AA424,"E")</f>
        <v>0</v>
      </c>
      <c r="BN424" s="247">
        <f>COUNTIF(AB424:AM424,"E")</f>
        <v>0</v>
      </c>
      <c r="BO424" s="247">
        <f>COUNTIF(AN424:AY424,"E")</f>
        <v>0</v>
      </c>
      <c r="BP424" s="247">
        <f>COUNTIF(AZ424:BL424,"E")</f>
        <v>0</v>
      </c>
      <c r="BQ424" s="248">
        <f t="shared" si="136"/>
        <v>0</v>
      </c>
      <c r="BR424" s="325"/>
      <c r="BS424" s="325"/>
      <c r="BT424" s="325"/>
      <c r="BU424" s="325"/>
      <c r="BV424" s="325"/>
      <c r="BW424" s="56"/>
    </row>
    <row r="425" spans="1:75" s="73" customFormat="1" ht="18.75" hidden="1" customHeight="1" outlineLevel="1" x14ac:dyDescent="0.25">
      <c r="A425" s="315">
        <v>217</v>
      </c>
      <c r="B425" s="383"/>
      <c r="C425" s="498"/>
      <c r="D425" s="559"/>
      <c r="E425" s="413" t="s">
        <v>314</v>
      </c>
      <c r="F425" s="362" t="s">
        <v>313</v>
      </c>
      <c r="G425" s="88" t="s">
        <v>34</v>
      </c>
      <c r="H425" s="331"/>
      <c r="I425" s="331"/>
      <c r="J425" s="331"/>
      <c r="K425" s="331"/>
      <c r="L425" s="331"/>
      <c r="M425" s="326" t="s">
        <v>148</v>
      </c>
      <c r="N425" s="368" t="s">
        <v>154</v>
      </c>
      <c r="O425" s="85"/>
      <c r="P425" s="298"/>
      <c r="Q425" s="298"/>
      <c r="R425" s="87"/>
      <c r="S425" s="85"/>
      <c r="T425" s="298"/>
      <c r="U425" s="298"/>
      <c r="V425" s="87"/>
      <c r="W425" s="85"/>
      <c r="X425" s="298"/>
      <c r="Y425" s="298"/>
      <c r="Z425" s="298"/>
      <c r="AA425" s="87"/>
      <c r="AB425" s="85"/>
      <c r="AC425" s="298"/>
      <c r="AD425" s="298"/>
      <c r="AE425" s="87"/>
      <c r="AF425" s="85"/>
      <c r="AG425" s="298"/>
      <c r="AH425" s="298"/>
      <c r="AI425" s="87"/>
      <c r="AJ425" s="85"/>
      <c r="AK425" s="298"/>
      <c r="AL425" s="298"/>
      <c r="AM425" s="87"/>
      <c r="AN425" s="85"/>
      <c r="AO425" s="298"/>
      <c r="AP425" s="298"/>
      <c r="AQ425" s="87"/>
      <c r="AR425" s="85"/>
      <c r="AS425" s="298"/>
      <c r="AT425" s="298"/>
      <c r="AU425" s="87"/>
      <c r="AV425" s="85"/>
      <c r="AW425" s="298"/>
      <c r="AX425" s="298"/>
      <c r="AY425" s="87"/>
      <c r="AZ425" s="85"/>
      <c r="BA425" s="298"/>
      <c r="BB425" s="298"/>
      <c r="BC425" s="91"/>
      <c r="BD425" s="87"/>
      <c r="BE425" s="85"/>
      <c r="BF425" s="298"/>
      <c r="BG425" s="298"/>
      <c r="BH425" s="87"/>
      <c r="BI425" s="85"/>
      <c r="BJ425" s="298"/>
      <c r="BK425" s="298"/>
      <c r="BL425" s="87"/>
      <c r="BM425" s="167">
        <f>COUNTIF(O425:AA425,"P")</f>
        <v>0</v>
      </c>
      <c r="BN425" s="80">
        <f>COUNTIF(AB425:AM425,"P")</f>
        <v>0</v>
      </c>
      <c r="BO425" s="80">
        <f>COUNTIF(AN425:AY425,"P")</f>
        <v>0</v>
      </c>
      <c r="BP425" s="80">
        <f>COUNTIF(AZ425:BL425,"P")</f>
        <v>0</v>
      </c>
      <c r="BQ425" s="80">
        <f t="shared" si="136"/>
        <v>0</v>
      </c>
      <c r="BR425" s="325" t="e">
        <f>+SUM(BM426)/(BM425)</f>
        <v>#DIV/0!</v>
      </c>
      <c r="BS425" s="325" t="e">
        <f>+SUM(BN426)/(BN425)</f>
        <v>#DIV/0!</v>
      </c>
      <c r="BT425" s="325" t="e">
        <f>+SUM(BO426)/(BO425)</f>
        <v>#DIV/0!</v>
      </c>
      <c r="BU425" s="325" t="e">
        <f>+SUM(BP426)/(BP425)</f>
        <v>#DIV/0!</v>
      </c>
      <c r="BV425" s="325" t="e">
        <f>+SUM(BQ426)/(BQ425)</f>
        <v>#DIV/0!</v>
      </c>
      <c r="BW425" s="56"/>
    </row>
    <row r="426" spans="1:75" s="73" customFormat="1" ht="14.25" hidden="1" customHeight="1" outlineLevel="1" x14ac:dyDescent="0.25">
      <c r="A426" s="316"/>
      <c r="B426" s="384"/>
      <c r="C426" s="498"/>
      <c r="D426" s="559"/>
      <c r="E426" s="413"/>
      <c r="F426" s="362"/>
      <c r="G426" s="88" t="s">
        <v>35</v>
      </c>
      <c r="H426" s="345"/>
      <c r="I426" s="345"/>
      <c r="J426" s="345"/>
      <c r="K426" s="345"/>
      <c r="L426" s="345"/>
      <c r="M426" s="327"/>
      <c r="N426" s="369"/>
      <c r="O426" s="94"/>
      <c r="P426" s="95"/>
      <c r="Q426" s="95"/>
      <c r="R426" s="96"/>
      <c r="S426" s="94"/>
      <c r="T426" s="95"/>
      <c r="U426" s="95"/>
      <c r="V426" s="96"/>
      <c r="W426" s="94"/>
      <c r="X426" s="95"/>
      <c r="Y426" s="95"/>
      <c r="Z426" s="95"/>
      <c r="AA426" s="96"/>
      <c r="AB426" s="94"/>
      <c r="AC426" s="95"/>
      <c r="AD426" s="95"/>
      <c r="AE426" s="96"/>
      <c r="AF426" s="94"/>
      <c r="AG426" s="95"/>
      <c r="AH426" s="95"/>
      <c r="AI426" s="96"/>
      <c r="AJ426" s="94"/>
      <c r="AK426" s="95"/>
      <c r="AL426" s="95"/>
      <c r="AM426" s="96"/>
      <c r="AN426" s="94"/>
      <c r="AO426" s="95"/>
      <c r="AP426" s="95"/>
      <c r="AQ426" s="96"/>
      <c r="AR426" s="94"/>
      <c r="AS426" s="95"/>
      <c r="AT426" s="95"/>
      <c r="AU426" s="96"/>
      <c r="AV426" s="94"/>
      <c r="AW426" s="95"/>
      <c r="AX426" s="95"/>
      <c r="AY426" s="96"/>
      <c r="AZ426" s="94"/>
      <c r="BA426" s="95"/>
      <c r="BB426" s="95"/>
      <c r="BC426" s="119"/>
      <c r="BD426" s="96"/>
      <c r="BE426" s="94"/>
      <c r="BF426" s="95"/>
      <c r="BG426" s="95"/>
      <c r="BH426" s="96"/>
      <c r="BI426" s="94"/>
      <c r="BJ426" s="95"/>
      <c r="BK426" s="95"/>
      <c r="BL426" s="96"/>
      <c r="BM426" s="249">
        <f>COUNTIF(O426:AA426,"E")</f>
        <v>0</v>
      </c>
      <c r="BN426" s="250">
        <f>COUNTIF(AB426:AM426,"E")</f>
        <v>0</v>
      </c>
      <c r="BO426" s="250">
        <f>COUNTIF(AN426:AY426,"E")</f>
        <v>0</v>
      </c>
      <c r="BP426" s="250">
        <f>COUNTIF(AZ426:BL426,"E")</f>
        <v>0</v>
      </c>
      <c r="BQ426" s="251">
        <f t="shared" si="136"/>
        <v>0</v>
      </c>
      <c r="BR426" s="325"/>
      <c r="BS426" s="325"/>
      <c r="BT426" s="325"/>
      <c r="BU426" s="325"/>
      <c r="BV426" s="325"/>
      <c r="BW426" s="56"/>
    </row>
    <row r="427" spans="1:75" s="56" customFormat="1" ht="50.1" customHeight="1" collapsed="1" x14ac:dyDescent="0.25">
      <c r="A427" s="252"/>
      <c r="E427" s="253"/>
      <c r="F427" s="253"/>
      <c r="G427" s="280"/>
      <c r="H427" s="275"/>
      <c r="I427" s="275"/>
      <c r="J427" s="275"/>
      <c r="K427" s="275"/>
      <c r="L427" s="277"/>
      <c r="M427" s="277" t="s">
        <v>680</v>
      </c>
      <c r="N427" s="283"/>
      <c r="O427" s="254">
        <f t="shared" ref="O427:BC427" si="137">COUNTIF(O9:O426,"P")</f>
        <v>2</v>
      </c>
      <c r="P427" s="255">
        <f t="shared" si="137"/>
        <v>2</v>
      </c>
      <c r="Q427" s="255">
        <f t="shared" si="137"/>
        <v>15</v>
      </c>
      <c r="R427" s="256">
        <f t="shared" si="137"/>
        <v>36</v>
      </c>
      <c r="S427" s="254">
        <f t="shared" si="137"/>
        <v>25</v>
      </c>
      <c r="T427" s="255">
        <f t="shared" si="137"/>
        <v>20</v>
      </c>
      <c r="U427" s="255">
        <f t="shared" si="137"/>
        <v>18</v>
      </c>
      <c r="V427" s="256">
        <f t="shared" si="137"/>
        <v>29</v>
      </c>
      <c r="W427" s="254">
        <f t="shared" si="137"/>
        <v>20</v>
      </c>
      <c r="X427" s="255">
        <f t="shared" si="137"/>
        <v>14</v>
      </c>
      <c r="Y427" s="255">
        <f t="shared" si="137"/>
        <v>19</v>
      </c>
      <c r="Z427" s="255">
        <f t="shared" si="137"/>
        <v>36</v>
      </c>
      <c r="AA427" s="256">
        <f t="shared" si="137"/>
        <v>0</v>
      </c>
      <c r="AB427" s="254">
        <f t="shared" si="137"/>
        <v>21</v>
      </c>
      <c r="AC427" s="255">
        <f t="shared" si="137"/>
        <v>11</v>
      </c>
      <c r="AD427" s="255">
        <f t="shared" si="137"/>
        <v>16</v>
      </c>
      <c r="AE427" s="256">
        <f t="shared" si="137"/>
        <v>31</v>
      </c>
      <c r="AF427" s="254">
        <f t="shared" si="137"/>
        <v>18</v>
      </c>
      <c r="AG427" s="255">
        <f t="shared" si="137"/>
        <v>14</v>
      </c>
      <c r="AH427" s="255">
        <f t="shared" si="137"/>
        <v>16</v>
      </c>
      <c r="AI427" s="256">
        <f t="shared" si="137"/>
        <v>23</v>
      </c>
      <c r="AJ427" s="254">
        <f t="shared" si="137"/>
        <v>20</v>
      </c>
      <c r="AK427" s="255">
        <f t="shared" si="137"/>
        <v>17</v>
      </c>
      <c r="AL427" s="255">
        <f t="shared" si="137"/>
        <v>19</v>
      </c>
      <c r="AM427" s="256">
        <f t="shared" si="137"/>
        <v>35</v>
      </c>
      <c r="AN427" s="254">
        <f t="shared" si="137"/>
        <v>22</v>
      </c>
      <c r="AO427" s="255">
        <f t="shared" si="137"/>
        <v>17</v>
      </c>
      <c r="AP427" s="255">
        <f t="shared" si="137"/>
        <v>25</v>
      </c>
      <c r="AQ427" s="256">
        <f t="shared" si="137"/>
        <v>25</v>
      </c>
      <c r="AR427" s="254">
        <f t="shared" si="137"/>
        <v>16</v>
      </c>
      <c r="AS427" s="255">
        <f t="shared" si="137"/>
        <v>13</v>
      </c>
      <c r="AT427" s="255">
        <f t="shared" si="137"/>
        <v>16</v>
      </c>
      <c r="AU427" s="256">
        <f t="shared" si="137"/>
        <v>17</v>
      </c>
      <c r="AV427" s="254">
        <f t="shared" si="137"/>
        <v>17</v>
      </c>
      <c r="AW427" s="255">
        <f t="shared" si="137"/>
        <v>13</v>
      </c>
      <c r="AX427" s="255">
        <f t="shared" si="137"/>
        <v>19</v>
      </c>
      <c r="AY427" s="256">
        <f t="shared" si="137"/>
        <v>34</v>
      </c>
      <c r="AZ427" s="254">
        <f t="shared" si="137"/>
        <v>17</v>
      </c>
      <c r="BA427" s="255">
        <f t="shared" si="137"/>
        <v>9</v>
      </c>
      <c r="BB427" s="255">
        <f t="shared" si="137"/>
        <v>13</v>
      </c>
      <c r="BC427" s="255">
        <f t="shared" si="137"/>
        <v>10</v>
      </c>
      <c r="BD427" s="256">
        <f t="shared" ref="BD427:BL427" si="138">COUNTIF(BD9:BD426,"P")</f>
        <v>20</v>
      </c>
      <c r="BE427" s="254">
        <f t="shared" si="138"/>
        <v>15</v>
      </c>
      <c r="BF427" s="255">
        <f t="shared" si="138"/>
        <v>12</v>
      </c>
      <c r="BG427" s="255">
        <f t="shared" si="138"/>
        <v>20</v>
      </c>
      <c r="BH427" s="256">
        <f t="shared" si="138"/>
        <v>21</v>
      </c>
      <c r="BI427" s="254">
        <f t="shared" si="138"/>
        <v>25</v>
      </c>
      <c r="BJ427" s="255">
        <f t="shared" si="138"/>
        <v>33</v>
      </c>
      <c r="BK427" s="255">
        <f t="shared" si="138"/>
        <v>27</v>
      </c>
      <c r="BL427" s="256">
        <f t="shared" si="138"/>
        <v>18</v>
      </c>
      <c r="BM427" s="257"/>
      <c r="BN427" s="257"/>
      <c r="BO427" s="257"/>
      <c r="BP427" s="257"/>
      <c r="BQ427" s="258"/>
      <c r="BR427" s="258"/>
      <c r="BS427" s="258"/>
      <c r="BT427" s="258"/>
      <c r="BU427" s="258"/>
      <c r="BV427" s="258"/>
    </row>
    <row r="428" spans="1:75" s="56" customFormat="1" ht="21" customHeight="1" x14ac:dyDescent="0.25">
      <c r="A428" s="259"/>
      <c r="C428" s="260"/>
      <c r="D428" s="260"/>
      <c r="E428" s="253"/>
      <c r="F428" s="253"/>
      <c r="G428" s="257"/>
      <c r="H428" s="261"/>
      <c r="I428" s="261"/>
      <c r="J428" s="261"/>
      <c r="K428" s="261"/>
      <c r="L428" s="261"/>
      <c r="M428" s="262"/>
      <c r="N428" s="262"/>
      <c r="O428" s="254">
        <f t="shared" ref="O428:BC428" si="139">COUNTIF(O10:O427,"E")</f>
        <v>0</v>
      </c>
      <c r="P428" s="255">
        <f t="shared" si="139"/>
        <v>0</v>
      </c>
      <c r="Q428" s="255">
        <f t="shared" si="139"/>
        <v>0</v>
      </c>
      <c r="R428" s="256">
        <f t="shared" si="139"/>
        <v>0</v>
      </c>
      <c r="S428" s="254">
        <f t="shared" si="139"/>
        <v>0</v>
      </c>
      <c r="T428" s="255">
        <f t="shared" si="139"/>
        <v>0</v>
      </c>
      <c r="U428" s="255">
        <f t="shared" si="139"/>
        <v>0</v>
      </c>
      <c r="V428" s="256">
        <f t="shared" si="139"/>
        <v>0</v>
      </c>
      <c r="W428" s="254">
        <f t="shared" si="139"/>
        <v>0</v>
      </c>
      <c r="X428" s="255">
        <f t="shared" si="139"/>
        <v>0</v>
      </c>
      <c r="Y428" s="255">
        <f t="shared" si="139"/>
        <v>0</v>
      </c>
      <c r="Z428" s="255">
        <f t="shared" si="139"/>
        <v>0</v>
      </c>
      <c r="AA428" s="256">
        <f t="shared" si="139"/>
        <v>0</v>
      </c>
      <c r="AB428" s="254">
        <f t="shared" si="139"/>
        <v>0</v>
      </c>
      <c r="AC428" s="255">
        <f t="shared" si="139"/>
        <v>0</v>
      </c>
      <c r="AD428" s="255">
        <f t="shared" si="139"/>
        <v>0</v>
      </c>
      <c r="AE428" s="256">
        <f t="shared" si="139"/>
        <v>0</v>
      </c>
      <c r="AF428" s="254">
        <f t="shared" si="139"/>
        <v>0</v>
      </c>
      <c r="AG428" s="255">
        <f t="shared" si="139"/>
        <v>0</v>
      </c>
      <c r="AH428" s="255">
        <f t="shared" si="139"/>
        <v>0</v>
      </c>
      <c r="AI428" s="256">
        <f t="shared" si="139"/>
        <v>0</v>
      </c>
      <c r="AJ428" s="254">
        <f t="shared" si="139"/>
        <v>0</v>
      </c>
      <c r="AK428" s="255">
        <f t="shared" si="139"/>
        <v>0</v>
      </c>
      <c r="AL428" s="255">
        <f t="shared" si="139"/>
        <v>0</v>
      </c>
      <c r="AM428" s="256">
        <f t="shared" si="139"/>
        <v>0</v>
      </c>
      <c r="AN428" s="254">
        <f t="shared" si="139"/>
        <v>0</v>
      </c>
      <c r="AO428" s="255">
        <f t="shared" si="139"/>
        <v>0</v>
      </c>
      <c r="AP428" s="255">
        <f t="shared" si="139"/>
        <v>0</v>
      </c>
      <c r="AQ428" s="256">
        <f t="shared" si="139"/>
        <v>0</v>
      </c>
      <c r="AR428" s="254">
        <f t="shared" si="139"/>
        <v>0</v>
      </c>
      <c r="AS428" s="255">
        <f t="shared" si="139"/>
        <v>0</v>
      </c>
      <c r="AT428" s="255">
        <f t="shared" si="139"/>
        <v>0</v>
      </c>
      <c r="AU428" s="256">
        <f t="shared" si="139"/>
        <v>0</v>
      </c>
      <c r="AV428" s="254">
        <f t="shared" si="139"/>
        <v>0</v>
      </c>
      <c r="AW428" s="255">
        <f t="shared" si="139"/>
        <v>0</v>
      </c>
      <c r="AX428" s="255">
        <f t="shared" si="139"/>
        <v>0</v>
      </c>
      <c r="AY428" s="256">
        <f t="shared" si="139"/>
        <v>0</v>
      </c>
      <c r="AZ428" s="254">
        <f t="shared" si="139"/>
        <v>0</v>
      </c>
      <c r="BA428" s="255">
        <f t="shared" si="139"/>
        <v>0</v>
      </c>
      <c r="BB428" s="255">
        <f t="shared" si="139"/>
        <v>0</v>
      </c>
      <c r="BC428" s="255">
        <f t="shared" si="139"/>
        <v>0</v>
      </c>
      <c r="BD428" s="256">
        <f t="shared" ref="BD428:BL428" si="140">COUNTIF(BD10:BD427,"E")</f>
        <v>0</v>
      </c>
      <c r="BE428" s="254">
        <f t="shared" si="140"/>
        <v>0</v>
      </c>
      <c r="BF428" s="255">
        <f t="shared" si="140"/>
        <v>0</v>
      </c>
      <c r="BG428" s="255">
        <f t="shared" si="140"/>
        <v>0</v>
      </c>
      <c r="BH428" s="256">
        <f t="shared" si="140"/>
        <v>0</v>
      </c>
      <c r="BI428" s="254">
        <f t="shared" si="140"/>
        <v>0</v>
      </c>
      <c r="BJ428" s="255">
        <f t="shared" si="140"/>
        <v>0</v>
      </c>
      <c r="BK428" s="255">
        <f t="shared" si="140"/>
        <v>0</v>
      </c>
      <c r="BL428" s="256">
        <f t="shared" si="140"/>
        <v>0</v>
      </c>
      <c r="BM428" s="257"/>
      <c r="BN428" s="257"/>
      <c r="BO428" s="257"/>
      <c r="BP428" s="257"/>
      <c r="BQ428" s="263"/>
      <c r="BR428" s="263"/>
      <c r="BS428" s="263"/>
      <c r="BT428" s="263"/>
      <c r="BU428" s="263"/>
      <c r="BV428" s="263"/>
    </row>
    <row r="429" spans="1:75" s="265" customFormat="1" ht="39.950000000000003" customHeight="1" x14ac:dyDescent="0.25">
      <c r="A429" s="257"/>
      <c r="B429" s="56"/>
      <c r="C429" s="260"/>
      <c r="D429" s="260"/>
      <c r="E429" s="253"/>
      <c r="F429" s="253"/>
      <c r="G429" s="193"/>
      <c r="H429" s="259"/>
      <c r="I429" s="259"/>
      <c r="J429" s="259"/>
      <c r="K429" s="259"/>
      <c r="L429" s="259"/>
      <c r="M429" s="555" t="s">
        <v>56</v>
      </c>
      <c r="N429" s="556"/>
      <c r="O429" s="376">
        <f>SUM(O427:R427)</f>
        <v>55</v>
      </c>
      <c r="P429" s="377"/>
      <c r="Q429" s="377"/>
      <c r="R429" s="378"/>
      <c r="S429" s="376">
        <f>SUM(S427:V427)</f>
        <v>92</v>
      </c>
      <c r="T429" s="377"/>
      <c r="U429" s="377"/>
      <c r="V429" s="378"/>
      <c r="W429" s="376">
        <f>SUM(W427:AA427)</f>
        <v>89</v>
      </c>
      <c r="X429" s="377"/>
      <c r="Y429" s="377"/>
      <c r="Z429" s="377"/>
      <c r="AA429" s="378"/>
      <c r="AB429" s="376">
        <f>SUM(AB427:AE427)</f>
        <v>79</v>
      </c>
      <c r="AC429" s="377"/>
      <c r="AD429" s="377"/>
      <c r="AE429" s="378"/>
      <c r="AF429" s="376">
        <f>SUM(AF427:AI427)</f>
        <v>71</v>
      </c>
      <c r="AG429" s="377"/>
      <c r="AH429" s="377"/>
      <c r="AI429" s="378"/>
      <c r="AJ429" s="534">
        <f>SUM(AJ427:AM427)</f>
        <v>91</v>
      </c>
      <c r="AK429" s="535"/>
      <c r="AL429" s="535"/>
      <c r="AM429" s="536"/>
      <c r="AN429" s="376">
        <f>SUM(AN427:AQ427)</f>
        <v>89</v>
      </c>
      <c r="AO429" s="377"/>
      <c r="AP429" s="377"/>
      <c r="AQ429" s="378"/>
      <c r="AR429" s="376">
        <f>SUM(AR427:AU427)</f>
        <v>62</v>
      </c>
      <c r="AS429" s="377"/>
      <c r="AT429" s="377"/>
      <c r="AU429" s="378"/>
      <c r="AV429" s="376">
        <f>SUM(AV427:AY427)</f>
        <v>83</v>
      </c>
      <c r="AW429" s="377"/>
      <c r="AX429" s="377"/>
      <c r="AY429" s="378"/>
      <c r="AZ429" s="376">
        <f>SUM(AZ427:BD427)</f>
        <v>69</v>
      </c>
      <c r="BA429" s="377"/>
      <c r="BB429" s="377"/>
      <c r="BC429" s="377"/>
      <c r="BD429" s="378"/>
      <c r="BE429" s="376">
        <f>SUM(BE427:BH427)</f>
        <v>68</v>
      </c>
      <c r="BF429" s="377"/>
      <c r="BG429" s="377"/>
      <c r="BH429" s="378"/>
      <c r="BI429" s="552">
        <f>SUM(BI427:BL427)</f>
        <v>103</v>
      </c>
      <c r="BJ429" s="553"/>
      <c r="BK429" s="553"/>
      <c r="BL429" s="554"/>
      <c r="BM429" s="257">
        <f>SUM(O429:BL429)</f>
        <v>951</v>
      </c>
      <c r="BN429" s="257"/>
      <c r="BO429" s="257"/>
      <c r="BP429" s="257"/>
      <c r="BQ429" s="258"/>
      <c r="BR429" s="258"/>
      <c r="BS429" s="258"/>
      <c r="BT429" s="258"/>
      <c r="BU429" s="258"/>
      <c r="BV429" s="258"/>
      <c r="BW429" s="264"/>
    </row>
    <row r="430" spans="1:75" ht="39.950000000000003" customHeight="1" x14ac:dyDescent="0.25">
      <c r="A430" s="56"/>
      <c r="B430" s="56"/>
      <c r="C430" s="260"/>
      <c r="D430" s="260"/>
      <c r="E430" s="253"/>
      <c r="F430" s="253"/>
      <c r="G430" s="266"/>
      <c r="M430" s="555" t="s">
        <v>57</v>
      </c>
      <c r="N430" s="556"/>
      <c r="O430" s="376">
        <f>SUM(O428:R428)</f>
        <v>0</v>
      </c>
      <c r="P430" s="377"/>
      <c r="Q430" s="377"/>
      <c r="R430" s="378"/>
      <c r="S430" s="376">
        <f>SUM(S428:V428)</f>
        <v>0</v>
      </c>
      <c r="T430" s="377"/>
      <c r="U430" s="377"/>
      <c r="V430" s="378"/>
      <c r="W430" s="376">
        <f>SUM(W428:AA428)</f>
        <v>0</v>
      </c>
      <c r="X430" s="377"/>
      <c r="Y430" s="377"/>
      <c r="Z430" s="377"/>
      <c r="AA430" s="378"/>
      <c r="AB430" s="376">
        <f>SUM(AB428:AE428)</f>
        <v>0</v>
      </c>
      <c r="AC430" s="377"/>
      <c r="AD430" s="377"/>
      <c r="AE430" s="378"/>
      <c r="AF430" s="376">
        <f>SUM(AF428:AI428)</f>
        <v>0</v>
      </c>
      <c r="AG430" s="377"/>
      <c r="AH430" s="377"/>
      <c r="AI430" s="378"/>
      <c r="AJ430" s="534">
        <f>SUM(AJ428:AM428)</f>
        <v>0</v>
      </c>
      <c r="AK430" s="535"/>
      <c r="AL430" s="535"/>
      <c r="AM430" s="536"/>
      <c r="AN430" s="376">
        <f>SUM(AN428:AQ428)</f>
        <v>0</v>
      </c>
      <c r="AO430" s="377"/>
      <c r="AP430" s="377"/>
      <c r="AQ430" s="378"/>
      <c r="AR430" s="376">
        <f>SUM(AR428:AU428)</f>
        <v>0</v>
      </c>
      <c r="AS430" s="377"/>
      <c r="AT430" s="377"/>
      <c r="AU430" s="378"/>
      <c r="AV430" s="376">
        <f>SUM(AV428:AY428)</f>
        <v>0</v>
      </c>
      <c r="AW430" s="377"/>
      <c r="AX430" s="377"/>
      <c r="AY430" s="378"/>
      <c r="AZ430" s="376">
        <f>SUM(AZ428:BD428)</f>
        <v>0</v>
      </c>
      <c r="BA430" s="377"/>
      <c r="BB430" s="377"/>
      <c r="BC430" s="377"/>
      <c r="BD430" s="378"/>
      <c r="BE430" s="376">
        <f>SUM(BE428:BH428)</f>
        <v>0</v>
      </c>
      <c r="BF430" s="377"/>
      <c r="BG430" s="377"/>
      <c r="BH430" s="378"/>
      <c r="BI430" s="552">
        <f>SUM(BI428:BL428)</f>
        <v>0</v>
      </c>
      <c r="BJ430" s="553"/>
      <c r="BK430" s="553"/>
      <c r="BL430" s="554"/>
      <c r="BM430" s="257">
        <f>SUM(O430:BL430)</f>
        <v>0</v>
      </c>
      <c r="BN430" s="267"/>
      <c r="BO430" s="264"/>
      <c r="BP430" s="264"/>
      <c r="BQ430" s="264"/>
      <c r="BR430" s="264"/>
      <c r="BS430" s="264"/>
      <c r="BT430" s="264"/>
      <c r="BU430" s="264"/>
      <c r="BV430" s="264"/>
      <c r="BW430" s="268"/>
    </row>
    <row r="431" spans="1:75" ht="39.950000000000003" customHeight="1" x14ac:dyDescent="0.25">
      <c r="A431" s="259"/>
      <c r="B431" s="56"/>
      <c r="C431" s="260"/>
      <c r="D431" s="260"/>
      <c r="E431" s="253"/>
      <c r="F431" s="253"/>
      <c r="G431" s="266"/>
      <c r="M431" s="555" t="s">
        <v>9</v>
      </c>
      <c r="N431" s="556"/>
      <c r="O431" s="546">
        <f>O430/O429</f>
        <v>0</v>
      </c>
      <c r="P431" s="547"/>
      <c r="Q431" s="547"/>
      <c r="R431" s="548"/>
      <c r="S431" s="546">
        <f>S430/S429</f>
        <v>0</v>
      </c>
      <c r="T431" s="547"/>
      <c r="U431" s="547"/>
      <c r="V431" s="548"/>
      <c r="W431" s="530">
        <f>W430/W429</f>
        <v>0</v>
      </c>
      <c r="X431" s="544"/>
      <c r="Y431" s="544"/>
      <c r="Z431" s="544"/>
      <c r="AA431" s="545"/>
      <c r="AB431" s="543">
        <f>AB430/AB429</f>
        <v>0</v>
      </c>
      <c r="AC431" s="544"/>
      <c r="AD431" s="544"/>
      <c r="AE431" s="545"/>
      <c r="AF431" s="543">
        <f>AF430/AF429</f>
        <v>0</v>
      </c>
      <c r="AG431" s="544"/>
      <c r="AH431" s="544"/>
      <c r="AI431" s="545"/>
      <c r="AJ431" s="549">
        <f>AJ430/AJ429</f>
        <v>0</v>
      </c>
      <c r="AK431" s="550"/>
      <c r="AL431" s="550"/>
      <c r="AM431" s="551"/>
      <c r="AN431" s="543">
        <f>AN430/AN429</f>
        <v>0</v>
      </c>
      <c r="AO431" s="544"/>
      <c r="AP431" s="544"/>
      <c r="AQ431" s="545"/>
      <c r="AR431" s="540">
        <f>AR430/AR429</f>
        <v>0</v>
      </c>
      <c r="AS431" s="541"/>
      <c r="AT431" s="541"/>
      <c r="AU431" s="542"/>
      <c r="AV431" s="540">
        <f>AV430/AV429</f>
        <v>0</v>
      </c>
      <c r="AW431" s="541"/>
      <c r="AX431" s="541"/>
      <c r="AY431" s="542"/>
      <c r="AZ431" s="530">
        <f>AZ430/AZ429</f>
        <v>0</v>
      </c>
      <c r="BA431" s="531"/>
      <c r="BB431" s="531"/>
      <c r="BC431" s="532"/>
      <c r="BD431" s="533"/>
      <c r="BE431" s="537">
        <f>BE430/BE429</f>
        <v>0</v>
      </c>
      <c r="BF431" s="538"/>
      <c r="BG431" s="538"/>
      <c r="BH431" s="539"/>
      <c r="BI431" s="527">
        <f>BI430/BI429</f>
        <v>0</v>
      </c>
      <c r="BJ431" s="528"/>
      <c r="BK431" s="528"/>
      <c r="BL431" s="529"/>
      <c r="BM431" s="270"/>
      <c r="BN431" s="270"/>
      <c r="BO431" s="259"/>
      <c r="BP431" s="259"/>
      <c r="BQ431" s="259"/>
      <c r="BR431" s="259"/>
      <c r="BS431" s="259"/>
      <c r="BT431" s="259"/>
      <c r="BU431" s="259"/>
      <c r="BV431" s="259"/>
      <c r="BW431" s="268"/>
    </row>
    <row r="432" spans="1:75" ht="39.950000000000003" customHeight="1" x14ac:dyDescent="0.25">
      <c r="A432" s="259"/>
      <c r="B432" s="56"/>
      <c r="C432" s="260"/>
      <c r="D432" s="260"/>
      <c r="E432" s="253"/>
      <c r="F432" s="253"/>
      <c r="G432" s="259"/>
      <c r="J432" s="253"/>
      <c r="K432" s="253"/>
      <c r="M432" s="259"/>
      <c r="N432" s="259" t="s">
        <v>355</v>
      </c>
      <c r="O432" s="375">
        <f>+(O430+S430+W430)/(O429+S429+W429)*100</f>
        <v>0</v>
      </c>
      <c r="P432" s="375"/>
      <c r="Q432" s="375"/>
      <c r="R432" s="375"/>
      <c r="S432" s="375"/>
      <c r="T432" s="375"/>
      <c r="U432" s="375"/>
      <c r="V432" s="375"/>
      <c r="W432" s="375"/>
      <c r="X432" s="375"/>
      <c r="Y432" s="375"/>
      <c r="Z432" s="375"/>
      <c r="AA432" s="375"/>
      <c r="AB432" s="373">
        <f>+(O432+AF430+AJ430)/(AB429+AF429+AJ429)*100</f>
        <v>0</v>
      </c>
      <c r="AC432" s="374"/>
      <c r="AD432" s="374"/>
      <c r="AE432" s="374"/>
      <c r="AF432" s="374"/>
      <c r="AG432" s="374"/>
      <c r="AH432" s="374"/>
      <c r="AI432" s="374"/>
      <c r="AJ432" s="374"/>
      <c r="AK432" s="374"/>
      <c r="AL432" s="374"/>
      <c r="AM432" s="374"/>
      <c r="AN432" s="373">
        <f>+(AA432+AR430+AV430)/(AN429+AR429+AV429)*100</f>
        <v>0</v>
      </c>
      <c r="AO432" s="374"/>
      <c r="AP432" s="374"/>
      <c r="AQ432" s="374"/>
      <c r="AR432" s="374"/>
      <c r="AS432" s="374"/>
      <c r="AT432" s="374"/>
      <c r="AU432" s="374"/>
      <c r="AV432" s="374"/>
      <c r="AW432" s="374"/>
      <c r="AX432" s="374"/>
      <c r="AY432" s="374"/>
      <c r="AZ432" s="373">
        <f>+(AZ430+BE430+BI430)/(AZ429+BE429+BI429)*100</f>
        <v>0</v>
      </c>
      <c r="BA432" s="374"/>
      <c r="BB432" s="374"/>
      <c r="BC432" s="374"/>
      <c r="BD432" s="374"/>
      <c r="BE432" s="374"/>
      <c r="BF432" s="374"/>
      <c r="BG432" s="374"/>
      <c r="BH432" s="374"/>
      <c r="BI432" s="374"/>
      <c r="BJ432" s="374"/>
      <c r="BK432" s="374"/>
      <c r="BL432" s="374"/>
      <c r="BM432" s="259"/>
      <c r="BN432" s="259"/>
      <c r="BO432" s="259"/>
      <c r="BP432" s="259"/>
      <c r="BQ432" s="259"/>
      <c r="BR432" s="259"/>
      <c r="BS432" s="259"/>
      <c r="BT432" s="259"/>
      <c r="BU432" s="259"/>
      <c r="BV432" s="259"/>
      <c r="BW432" s="268"/>
    </row>
    <row r="433" spans="1:75" ht="39.950000000000003" customHeight="1" x14ac:dyDescent="0.25">
      <c r="A433" s="259"/>
      <c r="B433" s="56"/>
      <c r="C433" s="260"/>
      <c r="D433" s="260"/>
      <c r="E433" s="253"/>
      <c r="F433" s="253"/>
      <c r="G433" s="259"/>
      <c r="J433" s="253"/>
      <c r="K433" s="253"/>
      <c r="M433" s="259"/>
      <c r="N433" s="259" t="s">
        <v>356</v>
      </c>
      <c r="O433" s="373">
        <f>+(O430+S430+W430+AB430+AF430+AJ430)/(O429+S429+W429+AB429+AF429+AJ429)*100</f>
        <v>0</v>
      </c>
      <c r="P433" s="374"/>
      <c r="Q433" s="374"/>
      <c r="R433" s="374"/>
      <c r="S433" s="374"/>
      <c r="T433" s="374"/>
      <c r="U433" s="374"/>
      <c r="V433" s="374"/>
      <c r="W433" s="374"/>
      <c r="X433" s="374"/>
      <c r="Y433" s="374"/>
      <c r="Z433" s="374"/>
      <c r="AA433" s="374"/>
      <c r="AB433" s="374"/>
      <c r="AC433" s="374"/>
      <c r="AD433" s="374"/>
      <c r="AE433" s="374"/>
      <c r="AF433" s="374"/>
      <c r="AG433" s="374"/>
      <c r="AH433" s="374"/>
      <c r="AI433" s="374"/>
      <c r="AJ433" s="374"/>
      <c r="AK433" s="374"/>
      <c r="AL433" s="374"/>
      <c r="AM433" s="374"/>
      <c r="AN433" s="373">
        <f>+(AN430+AR430+AV430+BA430+BE430+BI430)/(AN429+AR429+AV429+BA429+BE429+BI429)*100</f>
        <v>0</v>
      </c>
      <c r="AO433" s="374"/>
      <c r="AP433" s="374"/>
      <c r="AQ433" s="374"/>
      <c r="AR433" s="374"/>
      <c r="AS433" s="374"/>
      <c r="AT433" s="374"/>
      <c r="AU433" s="374"/>
      <c r="AV433" s="374"/>
      <c r="AW433" s="374"/>
      <c r="AX433" s="374"/>
      <c r="AY433" s="374"/>
      <c r="AZ433" s="374"/>
      <c r="BA433" s="374"/>
      <c r="BB433" s="374"/>
      <c r="BC433" s="374"/>
      <c r="BD433" s="374"/>
      <c r="BE433" s="374"/>
      <c r="BF433" s="374"/>
      <c r="BG433" s="374"/>
      <c r="BH433" s="374"/>
      <c r="BI433" s="374"/>
      <c r="BJ433" s="374"/>
      <c r="BK433" s="374"/>
      <c r="BL433" s="374"/>
      <c r="BM433" s="259"/>
      <c r="BN433" s="259"/>
      <c r="BO433" s="259"/>
      <c r="BP433" s="259"/>
      <c r="BQ433" s="259"/>
      <c r="BR433" s="259"/>
      <c r="BS433" s="259"/>
      <c r="BT433" s="259"/>
      <c r="BU433" s="259"/>
      <c r="BV433" s="259"/>
      <c r="BW433" s="268"/>
    </row>
    <row r="434" spans="1:75" ht="39.950000000000003" customHeight="1" x14ac:dyDescent="0.25">
      <c r="A434" s="259"/>
      <c r="B434" s="56"/>
      <c r="C434" s="260"/>
      <c r="D434" s="260"/>
      <c r="E434" s="253"/>
      <c r="F434" s="253"/>
      <c r="G434" s="259"/>
      <c r="J434" s="253"/>
      <c r="K434" s="253"/>
      <c r="M434" s="259"/>
      <c r="N434" s="259" t="s">
        <v>33</v>
      </c>
      <c r="O434" s="373">
        <f>BM430/BM429</f>
        <v>0</v>
      </c>
      <c r="P434" s="374"/>
      <c r="Q434" s="374"/>
      <c r="R434" s="374"/>
      <c r="S434" s="374"/>
      <c r="T434" s="374"/>
      <c r="U434" s="374"/>
      <c r="V434" s="374"/>
      <c r="W434" s="374"/>
      <c r="X434" s="374"/>
      <c r="Y434" s="374"/>
      <c r="Z434" s="374"/>
      <c r="AA434" s="374"/>
      <c r="AB434" s="374"/>
      <c r="AC434" s="374"/>
      <c r="AD434" s="374"/>
      <c r="AE434" s="374"/>
      <c r="AF434" s="374"/>
      <c r="AG434" s="374"/>
      <c r="AH434" s="374"/>
      <c r="AI434" s="374"/>
      <c r="AJ434" s="374"/>
      <c r="AK434" s="374"/>
      <c r="AL434" s="374"/>
      <c r="AM434" s="374"/>
      <c r="AN434" s="374"/>
      <c r="AO434" s="374"/>
      <c r="AP434" s="374"/>
      <c r="AQ434" s="374"/>
      <c r="AR434" s="374"/>
      <c r="AS434" s="374"/>
      <c r="AT434" s="374"/>
      <c r="AU434" s="374"/>
      <c r="AV434" s="374"/>
      <c r="AW434" s="374"/>
      <c r="AX434" s="374"/>
      <c r="AY434" s="374"/>
      <c r="AZ434" s="374"/>
      <c r="BA434" s="374"/>
      <c r="BB434" s="374"/>
      <c r="BC434" s="374"/>
      <c r="BD434" s="374"/>
      <c r="BE434" s="374"/>
      <c r="BF434" s="374"/>
      <c r="BG434" s="374"/>
      <c r="BH434" s="374"/>
      <c r="BI434" s="374"/>
      <c r="BJ434" s="374"/>
      <c r="BK434" s="374"/>
      <c r="BL434" s="374"/>
      <c r="BM434" s="259"/>
      <c r="BN434" s="259"/>
      <c r="BO434" s="259"/>
      <c r="BP434" s="259"/>
      <c r="BQ434" s="259"/>
      <c r="BR434" s="259"/>
      <c r="BS434" s="259"/>
      <c r="BT434" s="259"/>
      <c r="BU434" s="259"/>
      <c r="BV434" s="259"/>
      <c r="BW434" s="268"/>
    </row>
    <row r="435" spans="1:75" x14ac:dyDescent="0.25">
      <c r="A435" s="259"/>
      <c r="B435" s="56"/>
      <c r="C435" s="260"/>
      <c r="D435" s="260"/>
      <c r="E435" s="253"/>
      <c r="F435" s="253"/>
      <c r="G435" s="259"/>
      <c r="J435" s="253"/>
      <c r="K435" s="253"/>
      <c r="M435" s="259"/>
      <c r="N435" s="259"/>
      <c r="BM435" s="259"/>
      <c r="BN435" s="259"/>
      <c r="BO435" s="259"/>
      <c r="BP435" s="259"/>
      <c r="BQ435" s="259"/>
      <c r="BR435" s="259"/>
      <c r="BS435" s="259"/>
      <c r="BT435" s="259"/>
      <c r="BU435" s="259"/>
      <c r="BV435" s="259"/>
      <c r="BW435" s="268"/>
    </row>
    <row r="436" spans="1:75" x14ac:dyDescent="0.25">
      <c r="A436" s="259"/>
      <c r="B436" s="56"/>
      <c r="C436" s="260"/>
      <c r="D436" s="260"/>
      <c r="E436" s="253"/>
      <c r="F436" s="253"/>
      <c r="G436" s="259"/>
      <c r="J436" s="253"/>
      <c r="K436" s="253"/>
      <c r="M436" s="259"/>
      <c r="N436" s="259"/>
      <c r="BM436" s="259"/>
      <c r="BN436" s="259"/>
      <c r="BO436" s="259"/>
      <c r="BP436" s="259"/>
      <c r="BQ436" s="259"/>
      <c r="BR436" s="259"/>
      <c r="BS436" s="259"/>
      <c r="BT436" s="259"/>
      <c r="BU436" s="259"/>
      <c r="BV436" s="259"/>
      <c r="BW436" s="268"/>
    </row>
    <row r="437" spans="1:75" x14ac:dyDescent="0.25">
      <c r="A437" s="259"/>
      <c r="B437" s="56"/>
      <c r="C437" s="260"/>
      <c r="D437" s="260"/>
      <c r="E437" s="253"/>
      <c r="F437" s="253"/>
      <c r="G437" s="259"/>
      <c r="J437" s="253"/>
      <c r="K437" s="253"/>
      <c r="M437" s="259"/>
      <c r="N437" s="259"/>
      <c r="BM437" s="259"/>
      <c r="BN437" s="259"/>
      <c r="BO437" s="259"/>
      <c r="BP437" s="259"/>
      <c r="BQ437" s="259"/>
      <c r="BR437" s="259"/>
      <c r="BS437" s="259"/>
      <c r="BT437" s="259"/>
      <c r="BU437" s="259"/>
      <c r="BV437" s="259"/>
      <c r="BW437" s="268"/>
    </row>
    <row r="438" spans="1:75" x14ac:dyDescent="0.25">
      <c r="A438" s="259"/>
      <c r="B438" s="56"/>
      <c r="C438" s="260"/>
      <c r="D438" s="260"/>
      <c r="E438" s="253"/>
      <c r="F438" s="253"/>
      <c r="G438" s="253"/>
      <c r="M438" s="253"/>
      <c r="N438" s="259"/>
      <c r="BM438" s="259"/>
      <c r="BN438" s="259"/>
      <c r="BO438" s="259"/>
      <c r="BP438" s="259"/>
      <c r="BQ438" s="259"/>
      <c r="BR438" s="259"/>
      <c r="BS438" s="259"/>
      <c r="BT438" s="259"/>
      <c r="BU438" s="259"/>
      <c r="BV438" s="259"/>
      <c r="BW438" s="268"/>
    </row>
    <row r="439" spans="1:75" x14ac:dyDescent="0.25">
      <c r="A439" s="259"/>
      <c r="B439" s="56"/>
      <c r="C439" s="260"/>
      <c r="D439" s="260"/>
      <c r="E439" s="253"/>
      <c r="F439" s="253"/>
      <c r="G439" s="253"/>
      <c r="M439" s="253"/>
      <c r="N439" s="259"/>
      <c r="BM439" s="259"/>
      <c r="BN439" s="259"/>
      <c r="BO439" s="259"/>
      <c r="BP439" s="259"/>
      <c r="BQ439" s="259"/>
      <c r="BR439" s="259"/>
      <c r="BS439" s="259"/>
      <c r="BT439" s="259"/>
      <c r="BU439" s="259"/>
      <c r="BV439" s="259"/>
      <c r="BW439" s="268"/>
    </row>
    <row r="440" spans="1:75" x14ac:dyDescent="0.25">
      <c r="A440" s="259"/>
      <c r="B440" s="56"/>
      <c r="C440" s="260"/>
      <c r="D440" s="260"/>
      <c r="E440" s="253"/>
      <c r="F440" s="253"/>
      <c r="G440" s="253"/>
      <c r="M440" s="253"/>
      <c r="N440" s="259"/>
      <c r="BM440" s="259"/>
      <c r="BN440" s="259"/>
      <c r="BO440" s="259"/>
      <c r="BP440" s="259"/>
      <c r="BQ440" s="259"/>
      <c r="BR440" s="259"/>
      <c r="BS440" s="259"/>
      <c r="BT440" s="259"/>
      <c r="BU440" s="259"/>
      <c r="BV440" s="259"/>
      <c r="BW440" s="268"/>
    </row>
    <row r="441" spans="1:75" x14ac:dyDescent="0.25">
      <c r="A441" s="259"/>
      <c r="B441" s="56"/>
      <c r="C441" s="260"/>
      <c r="D441" s="260"/>
      <c r="E441" s="253"/>
      <c r="F441" s="253"/>
      <c r="G441" s="253"/>
      <c r="M441" s="253"/>
      <c r="N441" s="259"/>
      <c r="BM441" s="259"/>
      <c r="BN441" s="259"/>
      <c r="BO441" s="259"/>
      <c r="BP441" s="259"/>
      <c r="BQ441" s="259"/>
      <c r="BR441" s="259"/>
      <c r="BS441" s="259"/>
      <c r="BT441" s="259"/>
      <c r="BU441" s="259"/>
      <c r="BV441" s="259"/>
      <c r="BW441" s="268"/>
    </row>
    <row r="442" spans="1:75" x14ac:dyDescent="0.25">
      <c r="A442" s="259"/>
      <c r="B442" s="56"/>
      <c r="C442" s="260"/>
      <c r="D442" s="260"/>
      <c r="E442" s="253"/>
      <c r="F442" s="253"/>
      <c r="G442" s="253"/>
      <c r="M442" s="253"/>
      <c r="N442" s="259"/>
      <c r="BM442" s="259"/>
      <c r="BN442" s="259"/>
      <c r="BO442" s="259"/>
      <c r="BP442" s="259"/>
      <c r="BQ442" s="259"/>
      <c r="BR442" s="259"/>
      <c r="BS442" s="259"/>
      <c r="BT442" s="259"/>
      <c r="BU442" s="259"/>
      <c r="BV442" s="259"/>
      <c r="BW442" s="268"/>
    </row>
    <row r="443" spans="1:75" x14ac:dyDescent="0.25">
      <c r="A443" s="259"/>
      <c r="B443" s="56"/>
      <c r="C443" s="260"/>
      <c r="D443" s="260"/>
      <c r="E443" s="253"/>
      <c r="F443" s="253"/>
      <c r="G443" s="253"/>
      <c r="M443" s="253"/>
      <c r="N443" s="259"/>
      <c r="BM443" s="259"/>
      <c r="BN443" s="259"/>
      <c r="BO443" s="259"/>
      <c r="BP443" s="259"/>
      <c r="BQ443" s="259"/>
      <c r="BR443" s="259"/>
      <c r="BS443" s="259"/>
      <c r="BT443" s="259"/>
      <c r="BU443" s="259"/>
      <c r="BV443" s="259"/>
      <c r="BW443" s="268"/>
    </row>
    <row r="444" spans="1:75" x14ac:dyDescent="0.25">
      <c r="C444" s="260"/>
      <c r="D444" s="260"/>
      <c r="E444" s="253"/>
      <c r="F444" s="253"/>
      <c r="G444" s="272"/>
      <c r="M444" s="272"/>
    </row>
    <row r="445" spans="1:75" x14ac:dyDescent="0.25">
      <c r="C445" s="260"/>
      <c r="D445" s="260"/>
      <c r="E445" s="253"/>
      <c r="F445" s="253"/>
      <c r="G445" s="272"/>
      <c r="M445" s="272"/>
    </row>
    <row r="446" spans="1:75" x14ac:dyDescent="0.25">
      <c r="C446" s="260"/>
      <c r="D446" s="260"/>
      <c r="E446" s="253"/>
      <c r="F446" s="253"/>
      <c r="G446" s="272"/>
      <c r="M446" s="272"/>
    </row>
    <row r="447" spans="1:75" x14ac:dyDescent="0.25">
      <c r="C447" s="260"/>
      <c r="D447" s="260"/>
      <c r="E447" s="253"/>
      <c r="F447" s="253"/>
      <c r="G447" s="272"/>
      <c r="M447" s="272"/>
    </row>
    <row r="448" spans="1:75" x14ac:dyDescent="0.25">
      <c r="C448" s="260"/>
      <c r="D448" s="260"/>
      <c r="E448" s="253"/>
      <c r="F448" s="253"/>
      <c r="G448" s="272"/>
      <c r="M448" s="272"/>
    </row>
    <row r="449" spans="2:64" x14ac:dyDescent="0.25">
      <c r="C449" s="260"/>
      <c r="D449" s="260"/>
      <c r="E449" s="253"/>
      <c r="F449" s="253"/>
      <c r="G449" s="272"/>
      <c r="M449" s="272"/>
    </row>
    <row r="450" spans="2:64" x14ac:dyDescent="0.25">
      <c r="B450" s="260"/>
      <c r="C450" s="260"/>
      <c r="D450" s="260"/>
      <c r="E450" s="253"/>
      <c r="F450" s="253"/>
      <c r="G450" s="272"/>
      <c r="M450" s="272"/>
      <c r="O450" s="260"/>
      <c r="P450" s="260"/>
      <c r="Q450" s="260"/>
      <c r="R450" s="260"/>
      <c r="S450" s="260"/>
      <c r="T450" s="260"/>
      <c r="U450" s="260"/>
      <c r="V450" s="260"/>
      <c r="W450" s="260"/>
      <c r="X450" s="260"/>
      <c r="Y450" s="260"/>
      <c r="Z450" s="260"/>
      <c r="AA450" s="260"/>
      <c r="AB450" s="260"/>
      <c r="AC450" s="260"/>
      <c r="AD450" s="260"/>
      <c r="AE450" s="260"/>
      <c r="AF450" s="260"/>
      <c r="AG450" s="260"/>
      <c r="AH450" s="260"/>
      <c r="AI450" s="260"/>
      <c r="AJ450" s="260"/>
      <c r="AK450" s="260"/>
      <c r="AL450" s="260"/>
      <c r="AM450" s="260"/>
      <c r="AN450" s="260"/>
      <c r="AO450" s="260"/>
      <c r="AP450" s="260"/>
      <c r="AQ450" s="260"/>
      <c r="AR450" s="260"/>
      <c r="AS450" s="260"/>
      <c r="AT450" s="260"/>
      <c r="AU450" s="260"/>
      <c r="AV450" s="260"/>
      <c r="AW450" s="260"/>
      <c r="AX450" s="260"/>
      <c r="AY450" s="260"/>
      <c r="AZ450" s="260"/>
      <c r="BA450" s="260"/>
      <c r="BB450" s="260"/>
      <c r="BC450" s="260"/>
      <c r="BD450" s="260"/>
      <c r="BE450" s="260"/>
      <c r="BF450" s="260"/>
      <c r="BG450" s="260"/>
      <c r="BH450" s="260"/>
      <c r="BI450" s="260"/>
      <c r="BJ450" s="260"/>
      <c r="BK450" s="260"/>
      <c r="BL450" s="260"/>
    </row>
    <row r="451" spans="2:64" x14ac:dyDescent="0.25">
      <c r="B451" s="260"/>
      <c r="C451" s="260"/>
      <c r="D451" s="260"/>
      <c r="E451" s="253"/>
      <c r="F451" s="253"/>
      <c r="G451" s="272"/>
      <c r="M451" s="272"/>
      <c r="O451" s="260"/>
      <c r="P451" s="260"/>
      <c r="Q451" s="260"/>
      <c r="R451" s="260"/>
      <c r="S451" s="260"/>
      <c r="T451" s="260"/>
      <c r="U451" s="260"/>
      <c r="V451" s="260"/>
      <c r="W451" s="260"/>
      <c r="X451" s="260"/>
      <c r="Y451" s="260"/>
      <c r="Z451" s="260"/>
      <c r="AA451" s="260"/>
      <c r="AB451" s="260"/>
      <c r="AC451" s="260"/>
      <c r="AD451" s="260"/>
      <c r="AE451" s="260"/>
      <c r="AF451" s="260"/>
      <c r="AG451" s="260"/>
      <c r="AH451" s="260"/>
      <c r="AI451" s="260"/>
      <c r="AJ451" s="260"/>
      <c r="AK451" s="260"/>
      <c r="AL451" s="260"/>
      <c r="AM451" s="260"/>
      <c r="AN451" s="260"/>
      <c r="AO451" s="260"/>
      <c r="AP451" s="260"/>
      <c r="AQ451" s="260"/>
      <c r="AR451" s="260"/>
      <c r="AS451" s="260"/>
      <c r="AT451" s="260"/>
      <c r="AU451" s="260"/>
      <c r="AV451" s="260"/>
      <c r="AW451" s="260"/>
      <c r="AX451" s="260"/>
      <c r="AY451" s="260"/>
      <c r="AZ451" s="260"/>
      <c r="BA451" s="260"/>
      <c r="BB451" s="260"/>
      <c r="BC451" s="260"/>
      <c r="BD451" s="260"/>
      <c r="BE451" s="260"/>
      <c r="BF451" s="260"/>
      <c r="BG451" s="260"/>
      <c r="BH451" s="260"/>
      <c r="BI451" s="260"/>
      <c r="BJ451" s="260"/>
      <c r="BK451" s="260"/>
      <c r="BL451" s="260"/>
    </row>
    <row r="452" spans="2:64" x14ac:dyDescent="0.25">
      <c r="B452" s="260"/>
      <c r="C452" s="260"/>
      <c r="D452" s="260"/>
      <c r="E452" s="253"/>
      <c r="F452" s="253"/>
      <c r="G452" s="272"/>
      <c r="M452" s="272"/>
      <c r="O452" s="260"/>
      <c r="P452" s="260"/>
      <c r="Q452" s="260"/>
      <c r="R452" s="260"/>
      <c r="S452" s="260"/>
      <c r="T452" s="260"/>
      <c r="U452" s="260"/>
      <c r="V452" s="260"/>
      <c r="W452" s="260"/>
      <c r="X452" s="260"/>
      <c r="Y452" s="260"/>
      <c r="Z452" s="260"/>
      <c r="AA452" s="260"/>
      <c r="AB452" s="260"/>
      <c r="AC452" s="260"/>
      <c r="AD452" s="260"/>
      <c r="AE452" s="260"/>
      <c r="AF452" s="260"/>
      <c r="AG452" s="260"/>
      <c r="AH452" s="260"/>
      <c r="AI452" s="260"/>
      <c r="AJ452" s="260"/>
      <c r="AK452" s="260"/>
      <c r="AL452" s="260"/>
      <c r="AM452" s="260"/>
      <c r="AN452" s="260"/>
      <c r="AO452" s="260"/>
      <c r="AP452" s="260"/>
      <c r="AQ452" s="260"/>
      <c r="AR452" s="260"/>
      <c r="AS452" s="260"/>
      <c r="AT452" s="260"/>
      <c r="AU452" s="260"/>
      <c r="AV452" s="260"/>
      <c r="AW452" s="260"/>
      <c r="AX452" s="260"/>
      <c r="AY452" s="260"/>
      <c r="AZ452" s="260"/>
      <c r="BA452" s="260"/>
      <c r="BB452" s="260"/>
      <c r="BC452" s="260"/>
      <c r="BD452" s="260"/>
      <c r="BE452" s="260"/>
      <c r="BF452" s="260"/>
      <c r="BG452" s="260"/>
      <c r="BH452" s="260"/>
      <c r="BI452" s="260"/>
      <c r="BJ452" s="260"/>
      <c r="BK452" s="260"/>
      <c r="BL452" s="260"/>
    </row>
    <row r="453" spans="2:64" x14ac:dyDescent="0.25">
      <c r="B453" s="260"/>
      <c r="C453" s="260"/>
      <c r="D453" s="260"/>
      <c r="E453" s="253"/>
      <c r="F453" s="253"/>
      <c r="G453" s="272"/>
      <c r="M453" s="272"/>
      <c r="O453" s="260"/>
      <c r="P453" s="260"/>
      <c r="Q453" s="260"/>
      <c r="R453" s="260"/>
      <c r="S453" s="260"/>
      <c r="T453" s="260"/>
      <c r="U453" s="260"/>
      <c r="V453" s="260"/>
      <c r="W453" s="260"/>
      <c r="X453" s="260"/>
      <c r="Y453" s="260"/>
      <c r="Z453" s="260"/>
      <c r="AA453" s="260"/>
      <c r="AB453" s="260"/>
      <c r="AC453" s="260"/>
      <c r="AD453" s="260"/>
      <c r="AE453" s="260"/>
      <c r="AF453" s="260"/>
      <c r="AG453" s="260"/>
      <c r="AH453" s="260"/>
      <c r="AI453" s="260"/>
      <c r="AJ453" s="260"/>
      <c r="AK453" s="260"/>
      <c r="AL453" s="260"/>
      <c r="AM453" s="260"/>
      <c r="AN453" s="260"/>
      <c r="AO453" s="260"/>
      <c r="AP453" s="260"/>
      <c r="AQ453" s="260"/>
      <c r="AR453" s="260"/>
      <c r="AS453" s="260"/>
      <c r="AT453" s="260"/>
      <c r="AU453" s="260"/>
      <c r="AV453" s="260"/>
      <c r="AW453" s="260"/>
      <c r="AX453" s="260"/>
      <c r="AY453" s="260"/>
      <c r="AZ453" s="260"/>
      <c r="BA453" s="260"/>
      <c r="BB453" s="260"/>
      <c r="BC453" s="260"/>
      <c r="BD453" s="260"/>
      <c r="BE453" s="260"/>
      <c r="BF453" s="260"/>
      <c r="BG453" s="260"/>
      <c r="BH453" s="260"/>
      <c r="BI453" s="260"/>
      <c r="BJ453" s="260"/>
      <c r="BK453" s="260"/>
      <c r="BL453" s="260"/>
    </row>
    <row r="454" spans="2:64" x14ac:dyDescent="0.25">
      <c r="B454" s="260"/>
      <c r="C454" s="260"/>
      <c r="D454" s="260"/>
      <c r="E454" s="253"/>
      <c r="F454" s="253"/>
      <c r="G454" s="272"/>
      <c r="M454" s="272"/>
      <c r="O454" s="260"/>
      <c r="P454" s="260"/>
      <c r="Q454" s="260"/>
      <c r="R454" s="260"/>
      <c r="S454" s="260"/>
      <c r="T454" s="260"/>
      <c r="U454" s="260"/>
      <c r="V454" s="260"/>
      <c r="W454" s="260"/>
      <c r="X454" s="260"/>
      <c r="Y454" s="260"/>
      <c r="Z454" s="260"/>
      <c r="AA454" s="260"/>
      <c r="AB454" s="260"/>
      <c r="AC454" s="260"/>
      <c r="AD454" s="260"/>
      <c r="AE454" s="260"/>
      <c r="AF454" s="260"/>
      <c r="AG454" s="260"/>
      <c r="AH454" s="260"/>
      <c r="AI454" s="260"/>
      <c r="AJ454" s="260"/>
      <c r="AK454" s="260"/>
      <c r="AL454" s="260"/>
      <c r="AM454" s="260"/>
      <c r="AN454" s="260"/>
      <c r="AO454" s="260"/>
      <c r="AP454" s="260"/>
      <c r="AQ454" s="260"/>
      <c r="AR454" s="260"/>
      <c r="AS454" s="260"/>
      <c r="AT454" s="260"/>
      <c r="AU454" s="260"/>
      <c r="AV454" s="260"/>
      <c r="AW454" s="260"/>
      <c r="AX454" s="260"/>
      <c r="AY454" s="260"/>
      <c r="AZ454" s="260"/>
      <c r="BA454" s="260"/>
      <c r="BB454" s="260"/>
      <c r="BC454" s="260"/>
      <c r="BD454" s="260"/>
      <c r="BE454" s="260"/>
      <c r="BF454" s="260"/>
      <c r="BG454" s="260"/>
      <c r="BH454" s="260"/>
      <c r="BI454" s="260"/>
      <c r="BJ454" s="260"/>
      <c r="BK454" s="260"/>
      <c r="BL454" s="260"/>
    </row>
    <row r="455" spans="2:64" x14ac:dyDescent="0.25">
      <c r="B455" s="260"/>
      <c r="C455" s="260"/>
      <c r="D455" s="260"/>
      <c r="E455" s="253"/>
      <c r="F455" s="253"/>
      <c r="G455" s="272"/>
      <c r="M455" s="272"/>
      <c r="O455" s="260"/>
      <c r="P455" s="260"/>
      <c r="Q455" s="260"/>
      <c r="R455" s="260"/>
      <c r="S455" s="260"/>
      <c r="T455" s="260"/>
      <c r="U455" s="260"/>
      <c r="V455" s="260"/>
      <c r="W455" s="260"/>
      <c r="X455" s="260"/>
      <c r="Y455" s="260"/>
      <c r="Z455" s="260"/>
      <c r="AA455" s="260"/>
      <c r="AB455" s="260"/>
      <c r="AC455" s="260"/>
      <c r="AD455" s="260"/>
      <c r="AE455" s="260"/>
      <c r="AF455" s="260"/>
      <c r="AG455" s="260"/>
      <c r="AH455" s="260"/>
      <c r="AI455" s="260"/>
      <c r="AJ455" s="260"/>
      <c r="AK455" s="260"/>
      <c r="AL455" s="260"/>
      <c r="AM455" s="260"/>
      <c r="AN455" s="260"/>
      <c r="AO455" s="260"/>
      <c r="AP455" s="260"/>
      <c r="AQ455" s="260"/>
      <c r="AR455" s="260"/>
      <c r="AS455" s="260"/>
      <c r="AT455" s="260"/>
      <c r="AU455" s="260"/>
      <c r="AV455" s="260"/>
      <c r="AW455" s="260"/>
      <c r="AX455" s="260"/>
      <c r="AY455" s="260"/>
      <c r="AZ455" s="260"/>
      <c r="BA455" s="260"/>
      <c r="BB455" s="260"/>
      <c r="BC455" s="260"/>
      <c r="BD455" s="260"/>
      <c r="BE455" s="260"/>
      <c r="BF455" s="260"/>
      <c r="BG455" s="260"/>
      <c r="BH455" s="260"/>
      <c r="BI455" s="260"/>
      <c r="BJ455" s="260"/>
      <c r="BK455" s="260"/>
      <c r="BL455" s="260"/>
    </row>
    <row r="456" spans="2:64" x14ac:dyDescent="0.25">
      <c r="B456" s="260"/>
      <c r="C456" s="260"/>
      <c r="D456" s="260"/>
      <c r="E456" s="253"/>
      <c r="F456" s="253"/>
      <c r="G456" s="272"/>
      <c r="M456" s="272"/>
      <c r="O456" s="260"/>
      <c r="P456" s="260"/>
      <c r="Q456" s="260"/>
      <c r="R456" s="260"/>
      <c r="S456" s="260"/>
      <c r="T456" s="260"/>
      <c r="U456" s="260"/>
      <c r="V456" s="260"/>
      <c r="W456" s="260"/>
      <c r="X456" s="260"/>
      <c r="Y456" s="260"/>
      <c r="Z456" s="260"/>
      <c r="AA456" s="260"/>
      <c r="AB456" s="260"/>
      <c r="AC456" s="260"/>
      <c r="AD456" s="260"/>
      <c r="AE456" s="260"/>
      <c r="AF456" s="260"/>
      <c r="AG456" s="260"/>
      <c r="AH456" s="260"/>
      <c r="AI456" s="260"/>
      <c r="AJ456" s="260"/>
      <c r="AK456" s="260"/>
      <c r="AL456" s="260"/>
      <c r="AM456" s="260"/>
      <c r="AN456" s="260"/>
      <c r="AO456" s="260"/>
      <c r="AP456" s="260"/>
      <c r="AQ456" s="260"/>
      <c r="AR456" s="260"/>
      <c r="AS456" s="260"/>
      <c r="AT456" s="260"/>
      <c r="AU456" s="260"/>
      <c r="AV456" s="260"/>
      <c r="AW456" s="260"/>
      <c r="AX456" s="260"/>
      <c r="AY456" s="260"/>
      <c r="AZ456" s="260"/>
      <c r="BA456" s="260"/>
      <c r="BB456" s="260"/>
      <c r="BC456" s="260"/>
      <c r="BD456" s="260"/>
      <c r="BE456" s="260"/>
      <c r="BF456" s="260"/>
      <c r="BG456" s="260"/>
      <c r="BH456" s="260"/>
      <c r="BI456" s="260"/>
      <c r="BJ456" s="260"/>
      <c r="BK456" s="260"/>
      <c r="BL456" s="260"/>
    </row>
    <row r="457" spans="2:64" x14ac:dyDescent="0.25">
      <c r="B457" s="260"/>
      <c r="C457" s="260"/>
      <c r="D457" s="260"/>
      <c r="E457" s="253"/>
      <c r="F457" s="253"/>
      <c r="G457" s="272"/>
      <c r="M457" s="272"/>
      <c r="O457" s="260"/>
      <c r="P457" s="260"/>
      <c r="Q457" s="260"/>
      <c r="R457" s="260"/>
      <c r="S457" s="260"/>
      <c r="T457" s="260"/>
      <c r="U457" s="260"/>
      <c r="V457" s="260"/>
      <c r="W457" s="260"/>
      <c r="X457" s="260"/>
      <c r="Y457" s="260"/>
      <c r="Z457" s="260"/>
      <c r="AA457" s="260"/>
      <c r="AB457" s="260"/>
      <c r="AC457" s="260"/>
      <c r="AD457" s="260"/>
      <c r="AE457" s="260"/>
      <c r="AF457" s="260"/>
      <c r="AG457" s="260"/>
      <c r="AH457" s="260"/>
      <c r="AI457" s="260"/>
      <c r="AJ457" s="260"/>
      <c r="AK457" s="260"/>
      <c r="AL457" s="260"/>
      <c r="AM457" s="260"/>
      <c r="AN457" s="260"/>
      <c r="AO457" s="260"/>
      <c r="AP457" s="260"/>
      <c r="AQ457" s="260"/>
      <c r="AR457" s="260"/>
      <c r="AS457" s="260"/>
      <c r="AT457" s="260"/>
      <c r="AU457" s="260"/>
      <c r="AV457" s="260"/>
      <c r="AW457" s="260"/>
      <c r="AX457" s="260"/>
      <c r="AY457" s="260"/>
      <c r="AZ457" s="260"/>
      <c r="BA457" s="260"/>
      <c r="BB457" s="260"/>
      <c r="BC457" s="260"/>
      <c r="BD457" s="260"/>
      <c r="BE457" s="260"/>
      <c r="BF457" s="260"/>
      <c r="BG457" s="260"/>
      <c r="BH457" s="260"/>
      <c r="BI457" s="260"/>
      <c r="BJ457" s="260"/>
      <c r="BK457" s="260"/>
      <c r="BL457" s="260"/>
    </row>
    <row r="458" spans="2:64" x14ac:dyDescent="0.25">
      <c r="B458" s="260"/>
      <c r="C458" s="260"/>
      <c r="D458" s="260"/>
      <c r="E458" s="253"/>
      <c r="F458" s="253"/>
      <c r="G458" s="272"/>
      <c r="M458" s="272"/>
      <c r="O458" s="260"/>
      <c r="P458" s="260"/>
      <c r="Q458" s="260"/>
      <c r="R458" s="260"/>
      <c r="S458" s="260"/>
      <c r="T458" s="260"/>
      <c r="U458" s="260"/>
      <c r="V458" s="260"/>
      <c r="W458" s="260"/>
      <c r="X458" s="260"/>
      <c r="Y458" s="260"/>
      <c r="Z458" s="260"/>
      <c r="AA458" s="260"/>
      <c r="AB458" s="260"/>
      <c r="AC458" s="260"/>
      <c r="AD458" s="260"/>
      <c r="AE458" s="260"/>
      <c r="AF458" s="260"/>
      <c r="AG458" s="260"/>
      <c r="AH458" s="260"/>
      <c r="AI458" s="260"/>
      <c r="AJ458" s="260"/>
      <c r="AK458" s="260"/>
      <c r="AL458" s="260"/>
      <c r="AM458" s="260"/>
      <c r="AN458" s="260"/>
      <c r="AO458" s="260"/>
      <c r="AP458" s="260"/>
      <c r="AQ458" s="260"/>
      <c r="AR458" s="260"/>
      <c r="AS458" s="260"/>
      <c r="AT458" s="260"/>
      <c r="AU458" s="260"/>
      <c r="AV458" s="260"/>
      <c r="AW458" s="260"/>
      <c r="AX458" s="260"/>
      <c r="AY458" s="260"/>
      <c r="AZ458" s="260"/>
      <c r="BA458" s="260"/>
      <c r="BB458" s="260"/>
      <c r="BC458" s="260"/>
      <c r="BD458" s="260"/>
      <c r="BE458" s="260"/>
      <c r="BF458" s="260"/>
      <c r="BG458" s="260"/>
      <c r="BH458" s="260"/>
      <c r="BI458" s="260"/>
      <c r="BJ458" s="260"/>
      <c r="BK458" s="260"/>
      <c r="BL458" s="260"/>
    </row>
    <row r="459" spans="2:64" x14ac:dyDescent="0.25">
      <c r="B459" s="260"/>
      <c r="C459" s="260"/>
      <c r="D459" s="260"/>
      <c r="E459" s="253"/>
      <c r="F459" s="253"/>
      <c r="G459" s="272"/>
      <c r="M459" s="272"/>
      <c r="O459" s="260"/>
      <c r="P459" s="260"/>
      <c r="Q459" s="260"/>
      <c r="R459" s="260"/>
      <c r="S459" s="260"/>
      <c r="T459" s="260"/>
      <c r="U459" s="260"/>
      <c r="V459" s="260"/>
      <c r="W459" s="260"/>
      <c r="X459" s="260"/>
      <c r="Y459" s="260"/>
      <c r="Z459" s="260"/>
      <c r="AA459" s="260"/>
      <c r="AB459" s="260"/>
      <c r="AC459" s="260"/>
      <c r="AD459" s="260"/>
      <c r="AE459" s="260"/>
      <c r="AF459" s="260"/>
      <c r="AG459" s="260"/>
      <c r="AH459" s="260"/>
      <c r="AI459" s="260"/>
      <c r="AJ459" s="260"/>
      <c r="AK459" s="260"/>
      <c r="AL459" s="260"/>
      <c r="AM459" s="260"/>
      <c r="AN459" s="260"/>
      <c r="AO459" s="260"/>
      <c r="AP459" s="260"/>
      <c r="AQ459" s="260"/>
      <c r="AR459" s="260"/>
      <c r="AS459" s="260"/>
      <c r="AT459" s="260"/>
      <c r="AU459" s="260"/>
      <c r="AV459" s="260"/>
      <c r="AW459" s="260"/>
      <c r="AX459" s="260"/>
      <c r="AY459" s="260"/>
      <c r="AZ459" s="260"/>
      <c r="BA459" s="260"/>
      <c r="BB459" s="260"/>
      <c r="BC459" s="260"/>
      <c r="BD459" s="260"/>
      <c r="BE459" s="260"/>
      <c r="BF459" s="260"/>
      <c r="BG459" s="260"/>
      <c r="BH459" s="260"/>
      <c r="BI459" s="260"/>
      <c r="BJ459" s="260"/>
      <c r="BK459" s="260"/>
      <c r="BL459" s="260"/>
    </row>
    <row r="460" spans="2:64" x14ac:dyDescent="0.25">
      <c r="B460" s="260"/>
      <c r="C460" s="260"/>
      <c r="D460" s="260"/>
      <c r="E460" s="253"/>
      <c r="F460" s="253"/>
      <c r="G460" s="272"/>
      <c r="M460" s="272"/>
      <c r="O460" s="260"/>
      <c r="P460" s="260"/>
      <c r="Q460" s="260"/>
      <c r="R460" s="260"/>
      <c r="S460" s="260"/>
      <c r="T460" s="260"/>
      <c r="U460" s="260"/>
      <c r="V460" s="260"/>
      <c r="W460" s="260"/>
      <c r="X460" s="260"/>
      <c r="Y460" s="260"/>
      <c r="Z460" s="260"/>
      <c r="AA460" s="260"/>
      <c r="AB460" s="260"/>
      <c r="AC460" s="260"/>
      <c r="AD460" s="260"/>
      <c r="AE460" s="260"/>
      <c r="AF460" s="260"/>
      <c r="AG460" s="260"/>
      <c r="AH460" s="260"/>
      <c r="AI460" s="260"/>
      <c r="AJ460" s="260"/>
      <c r="AK460" s="260"/>
      <c r="AL460" s="260"/>
      <c r="AM460" s="260"/>
      <c r="AN460" s="260"/>
      <c r="AO460" s="260"/>
      <c r="AP460" s="260"/>
      <c r="AQ460" s="260"/>
      <c r="AR460" s="260"/>
      <c r="AS460" s="260"/>
      <c r="AT460" s="260"/>
      <c r="AU460" s="260"/>
      <c r="AV460" s="260"/>
      <c r="AW460" s="260"/>
      <c r="AX460" s="260"/>
      <c r="AY460" s="260"/>
      <c r="AZ460" s="260"/>
      <c r="BA460" s="260"/>
      <c r="BB460" s="260"/>
      <c r="BC460" s="260"/>
      <c r="BD460" s="260"/>
      <c r="BE460" s="260"/>
      <c r="BF460" s="260"/>
      <c r="BG460" s="260"/>
      <c r="BH460" s="260"/>
      <c r="BI460" s="260"/>
      <c r="BJ460" s="260"/>
      <c r="BK460" s="260"/>
      <c r="BL460" s="260"/>
    </row>
    <row r="461" spans="2:64" x14ac:dyDescent="0.25">
      <c r="B461" s="260"/>
      <c r="C461" s="260"/>
      <c r="D461" s="260"/>
      <c r="E461" s="253"/>
      <c r="F461" s="253"/>
      <c r="G461" s="272"/>
      <c r="M461" s="272"/>
      <c r="O461" s="260"/>
      <c r="P461" s="260"/>
      <c r="Q461" s="260"/>
      <c r="R461" s="260"/>
      <c r="S461" s="260"/>
      <c r="T461" s="260"/>
      <c r="U461" s="260"/>
      <c r="V461" s="260"/>
      <c r="W461" s="260"/>
      <c r="X461" s="260"/>
      <c r="Y461" s="260"/>
      <c r="Z461" s="260"/>
      <c r="AA461" s="260"/>
      <c r="AB461" s="260"/>
      <c r="AC461" s="260"/>
      <c r="AD461" s="260"/>
      <c r="AE461" s="260"/>
      <c r="AF461" s="260"/>
      <c r="AG461" s="260"/>
      <c r="AH461" s="260"/>
      <c r="AI461" s="260"/>
      <c r="AJ461" s="260"/>
      <c r="AK461" s="260"/>
      <c r="AL461" s="260"/>
      <c r="AM461" s="260"/>
      <c r="AN461" s="260"/>
      <c r="AO461" s="260"/>
      <c r="AP461" s="260"/>
      <c r="AQ461" s="260"/>
      <c r="AR461" s="260"/>
      <c r="AS461" s="260"/>
      <c r="AT461" s="260"/>
      <c r="AU461" s="260"/>
      <c r="AV461" s="260"/>
      <c r="AW461" s="260"/>
      <c r="AX461" s="260"/>
      <c r="AY461" s="260"/>
      <c r="AZ461" s="260"/>
      <c r="BA461" s="260"/>
      <c r="BB461" s="260"/>
      <c r="BC461" s="260"/>
      <c r="BD461" s="260"/>
      <c r="BE461" s="260"/>
      <c r="BF461" s="260"/>
      <c r="BG461" s="260"/>
      <c r="BH461" s="260"/>
      <c r="BI461" s="260"/>
      <c r="BJ461" s="260"/>
      <c r="BK461" s="260"/>
      <c r="BL461" s="260"/>
    </row>
    <row r="462" spans="2:64" x14ac:dyDescent="0.25">
      <c r="B462" s="260"/>
      <c r="C462" s="260"/>
      <c r="D462" s="260"/>
      <c r="E462" s="253"/>
      <c r="F462" s="253"/>
      <c r="G462" s="272"/>
      <c r="M462" s="272"/>
      <c r="O462" s="260"/>
      <c r="P462" s="260"/>
      <c r="Q462" s="260"/>
      <c r="R462" s="260"/>
      <c r="S462" s="260"/>
      <c r="T462" s="260"/>
      <c r="U462" s="260"/>
      <c r="V462" s="260"/>
      <c r="W462" s="260"/>
      <c r="X462" s="260"/>
      <c r="Y462" s="260"/>
      <c r="Z462" s="260"/>
      <c r="AA462" s="260"/>
      <c r="AB462" s="260"/>
      <c r="AC462" s="260"/>
      <c r="AD462" s="260"/>
      <c r="AE462" s="260"/>
      <c r="AF462" s="260"/>
      <c r="AG462" s="260"/>
      <c r="AH462" s="260"/>
      <c r="AI462" s="260"/>
      <c r="AJ462" s="260"/>
      <c r="AK462" s="260"/>
      <c r="AL462" s="260"/>
      <c r="AM462" s="260"/>
      <c r="AN462" s="260"/>
      <c r="AO462" s="260"/>
      <c r="AP462" s="260"/>
      <c r="AQ462" s="260"/>
      <c r="AR462" s="260"/>
      <c r="AS462" s="260"/>
      <c r="AT462" s="260"/>
      <c r="AU462" s="260"/>
      <c r="AV462" s="260"/>
      <c r="AW462" s="260"/>
      <c r="AX462" s="260"/>
      <c r="AY462" s="260"/>
      <c r="AZ462" s="260"/>
      <c r="BA462" s="260"/>
      <c r="BB462" s="260"/>
      <c r="BC462" s="260"/>
      <c r="BD462" s="260"/>
      <c r="BE462" s="260"/>
      <c r="BF462" s="260"/>
      <c r="BG462" s="260"/>
      <c r="BH462" s="260"/>
      <c r="BI462" s="260"/>
      <c r="BJ462" s="260"/>
      <c r="BK462" s="260"/>
      <c r="BL462" s="260"/>
    </row>
    <row r="463" spans="2:64" x14ac:dyDescent="0.25">
      <c r="B463" s="260"/>
      <c r="C463" s="260"/>
      <c r="D463" s="260"/>
      <c r="E463" s="253"/>
      <c r="F463" s="253"/>
      <c r="G463" s="272"/>
      <c r="M463" s="272"/>
      <c r="O463" s="260"/>
      <c r="P463" s="260"/>
      <c r="Q463" s="260"/>
      <c r="R463" s="260"/>
      <c r="S463" s="260"/>
      <c r="T463" s="260"/>
      <c r="U463" s="260"/>
      <c r="V463" s="260"/>
      <c r="W463" s="260"/>
      <c r="X463" s="260"/>
      <c r="Y463" s="260"/>
      <c r="Z463" s="260"/>
      <c r="AA463" s="260"/>
      <c r="AB463" s="260"/>
      <c r="AC463" s="260"/>
      <c r="AD463" s="260"/>
      <c r="AE463" s="260"/>
      <c r="AF463" s="260"/>
      <c r="AG463" s="260"/>
      <c r="AH463" s="260"/>
      <c r="AI463" s="260"/>
      <c r="AJ463" s="260"/>
      <c r="AK463" s="260"/>
      <c r="AL463" s="260"/>
      <c r="AM463" s="260"/>
      <c r="AN463" s="260"/>
      <c r="AO463" s="260"/>
      <c r="AP463" s="260"/>
      <c r="AQ463" s="260"/>
      <c r="AR463" s="260"/>
      <c r="AS463" s="260"/>
      <c r="AT463" s="260"/>
      <c r="AU463" s="260"/>
      <c r="AV463" s="260"/>
      <c r="AW463" s="260"/>
      <c r="AX463" s="260"/>
      <c r="AY463" s="260"/>
      <c r="AZ463" s="260"/>
      <c r="BA463" s="260"/>
      <c r="BB463" s="260"/>
      <c r="BC463" s="260"/>
      <c r="BD463" s="260"/>
      <c r="BE463" s="260"/>
      <c r="BF463" s="260"/>
      <c r="BG463" s="260"/>
      <c r="BH463" s="260"/>
      <c r="BI463" s="260"/>
      <c r="BJ463" s="260"/>
      <c r="BK463" s="260"/>
      <c r="BL463" s="260"/>
    </row>
    <row r="464" spans="2:64" x14ac:dyDescent="0.25">
      <c r="B464" s="260"/>
      <c r="C464" s="260"/>
      <c r="D464" s="260"/>
      <c r="E464" s="253"/>
      <c r="F464" s="253"/>
      <c r="G464" s="272"/>
      <c r="M464" s="272"/>
      <c r="O464" s="260"/>
      <c r="P464" s="260"/>
      <c r="Q464" s="260"/>
      <c r="R464" s="260"/>
      <c r="S464" s="260"/>
      <c r="T464" s="260"/>
      <c r="U464" s="260"/>
      <c r="V464" s="260"/>
      <c r="W464" s="260"/>
      <c r="X464" s="260"/>
      <c r="Y464" s="260"/>
      <c r="Z464" s="260"/>
      <c r="AA464" s="260"/>
      <c r="AB464" s="260"/>
      <c r="AC464" s="260"/>
      <c r="AD464" s="260"/>
      <c r="AE464" s="260"/>
      <c r="AF464" s="260"/>
      <c r="AG464" s="260"/>
      <c r="AH464" s="260"/>
      <c r="AI464" s="260"/>
      <c r="AJ464" s="260"/>
      <c r="AK464" s="260"/>
      <c r="AL464" s="260"/>
      <c r="AM464" s="260"/>
      <c r="AN464" s="260"/>
      <c r="AO464" s="260"/>
      <c r="AP464" s="260"/>
      <c r="AQ464" s="260"/>
      <c r="AR464" s="260"/>
      <c r="AS464" s="260"/>
      <c r="AT464" s="260"/>
      <c r="AU464" s="260"/>
      <c r="AV464" s="260"/>
      <c r="AW464" s="260"/>
      <c r="AX464" s="260"/>
      <c r="AY464" s="260"/>
      <c r="AZ464" s="260"/>
      <c r="BA464" s="260"/>
      <c r="BB464" s="260"/>
      <c r="BC464" s="260"/>
      <c r="BD464" s="260"/>
      <c r="BE464" s="260"/>
      <c r="BF464" s="260"/>
      <c r="BG464" s="260"/>
      <c r="BH464" s="260"/>
      <c r="BI464" s="260"/>
      <c r="BJ464" s="260"/>
      <c r="BK464" s="260"/>
      <c r="BL464" s="260"/>
    </row>
    <row r="465" spans="2:64" x14ac:dyDescent="0.25">
      <c r="B465" s="260"/>
      <c r="C465" s="260"/>
      <c r="D465" s="260"/>
      <c r="E465" s="253"/>
      <c r="F465" s="253"/>
      <c r="G465" s="272"/>
      <c r="M465" s="272"/>
      <c r="O465" s="260"/>
      <c r="P465" s="260"/>
      <c r="Q465" s="260"/>
      <c r="R465" s="260"/>
      <c r="S465" s="260"/>
      <c r="T465" s="260"/>
      <c r="U465" s="260"/>
      <c r="V465" s="260"/>
      <c r="W465" s="260"/>
      <c r="X465" s="260"/>
      <c r="Y465" s="260"/>
      <c r="Z465" s="260"/>
      <c r="AA465" s="260"/>
      <c r="AB465" s="260"/>
      <c r="AC465" s="260"/>
      <c r="AD465" s="260"/>
      <c r="AE465" s="260"/>
      <c r="AF465" s="260"/>
      <c r="AG465" s="260"/>
      <c r="AH465" s="260"/>
      <c r="AI465" s="260"/>
      <c r="AJ465" s="260"/>
      <c r="AK465" s="260"/>
      <c r="AL465" s="260"/>
      <c r="AM465" s="260"/>
      <c r="AN465" s="260"/>
      <c r="AO465" s="260"/>
      <c r="AP465" s="260"/>
      <c r="AQ465" s="260"/>
      <c r="AR465" s="260"/>
      <c r="AS465" s="260"/>
      <c r="AT465" s="260"/>
      <c r="AU465" s="260"/>
      <c r="AV465" s="260"/>
      <c r="AW465" s="260"/>
      <c r="AX465" s="260"/>
      <c r="AY465" s="260"/>
      <c r="AZ465" s="260"/>
      <c r="BA465" s="260"/>
      <c r="BB465" s="260"/>
      <c r="BC465" s="260"/>
      <c r="BD465" s="260"/>
      <c r="BE465" s="260"/>
      <c r="BF465" s="260"/>
      <c r="BG465" s="260"/>
      <c r="BH465" s="260"/>
      <c r="BI465" s="260"/>
      <c r="BJ465" s="260"/>
      <c r="BK465" s="260"/>
      <c r="BL465" s="260"/>
    </row>
    <row r="466" spans="2:64" x14ac:dyDescent="0.25">
      <c r="B466" s="260"/>
      <c r="C466" s="260"/>
      <c r="D466" s="260"/>
      <c r="E466" s="253"/>
      <c r="F466" s="253"/>
      <c r="G466" s="272"/>
      <c r="M466" s="272"/>
      <c r="O466" s="260"/>
      <c r="P466" s="260"/>
      <c r="Q466" s="260"/>
      <c r="R466" s="260"/>
      <c r="S466" s="260"/>
      <c r="T466" s="260"/>
      <c r="U466" s="260"/>
      <c r="V466" s="260"/>
      <c r="W466" s="260"/>
      <c r="X466" s="260"/>
      <c r="Y466" s="260"/>
      <c r="Z466" s="260"/>
      <c r="AA466" s="260"/>
      <c r="AB466" s="260"/>
      <c r="AC466" s="260"/>
      <c r="AD466" s="260"/>
      <c r="AE466" s="260"/>
      <c r="AF466" s="260"/>
      <c r="AG466" s="260"/>
      <c r="AH466" s="260"/>
      <c r="AI466" s="260"/>
      <c r="AJ466" s="260"/>
      <c r="AK466" s="260"/>
      <c r="AL466" s="260"/>
      <c r="AM466" s="260"/>
      <c r="AN466" s="260"/>
      <c r="AO466" s="260"/>
      <c r="AP466" s="260"/>
      <c r="AQ466" s="260"/>
      <c r="AR466" s="260"/>
      <c r="AS466" s="260"/>
      <c r="AT466" s="260"/>
      <c r="AU466" s="260"/>
      <c r="AV466" s="260"/>
      <c r="AW466" s="260"/>
      <c r="AX466" s="260"/>
      <c r="AY466" s="260"/>
      <c r="AZ466" s="260"/>
      <c r="BA466" s="260"/>
      <c r="BB466" s="260"/>
      <c r="BC466" s="260"/>
      <c r="BD466" s="260"/>
      <c r="BE466" s="260"/>
      <c r="BF466" s="260"/>
      <c r="BG466" s="260"/>
      <c r="BH466" s="260"/>
      <c r="BI466" s="260"/>
      <c r="BJ466" s="260"/>
      <c r="BK466" s="260"/>
      <c r="BL466" s="260"/>
    </row>
    <row r="467" spans="2:64" x14ac:dyDescent="0.25">
      <c r="B467" s="260"/>
      <c r="C467" s="260"/>
      <c r="D467" s="260"/>
      <c r="E467" s="253"/>
      <c r="F467" s="253"/>
      <c r="G467" s="272"/>
      <c r="M467" s="272"/>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260"/>
      <c r="AK467" s="260"/>
      <c r="AL467" s="260"/>
      <c r="AM467" s="260"/>
      <c r="AN467" s="260"/>
      <c r="AO467" s="260"/>
      <c r="AP467" s="260"/>
      <c r="AQ467" s="260"/>
      <c r="AR467" s="260"/>
      <c r="AS467" s="260"/>
      <c r="AT467" s="260"/>
      <c r="AU467" s="260"/>
      <c r="AV467" s="260"/>
      <c r="AW467" s="260"/>
      <c r="AX467" s="260"/>
      <c r="AY467" s="260"/>
      <c r="AZ467" s="260"/>
      <c r="BA467" s="260"/>
      <c r="BB467" s="260"/>
      <c r="BC467" s="260"/>
      <c r="BD467" s="260"/>
      <c r="BE467" s="260"/>
      <c r="BF467" s="260"/>
      <c r="BG467" s="260"/>
      <c r="BH467" s="260"/>
      <c r="BI467" s="260"/>
      <c r="BJ467" s="260"/>
      <c r="BK467" s="260"/>
      <c r="BL467" s="260"/>
    </row>
    <row r="468" spans="2:64" x14ac:dyDescent="0.25">
      <c r="B468" s="260"/>
      <c r="C468" s="260"/>
      <c r="D468" s="260"/>
      <c r="E468" s="253"/>
      <c r="F468" s="253"/>
      <c r="G468" s="272"/>
      <c r="M468" s="272"/>
      <c r="O468" s="260"/>
      <c r="P468" s="260"/>
      <c r="Q468" s="260"/>
      <c r="R468" s="260"/>
      <c r="S468" s="260"/>
      <c r="T468" s="260"/>
      <c r="U468" s="260"/>
      <c r="V468" s="260"/>
      <c r="W468" s="260"/>
      <c r="X468" s="260"/>
      <c r="Y468" s="260"/>
      <c r="Z468" s="260"/>
      <c r="AA468" s="260"/>
      <c r="AB468" s="260"/>
      <c r="AC468" s="260"/>
      <c r="AD468" s="260"/>
      <c r="AE468" s="260"/>
      <c r="AF468" s="260"/>
      <c r="AG468" s="260"/>
      <c r="AH468" s="260"/>
      <c r="AI468" s="260"/>
      <c r="AJ468" s="260"/>
      <c r="AK468" s="260"/>
      <c r="AL468" s="260"/>
      <c r="AM468" s="260"/>
      <c r="AN468" s="260"/>
      <c r="AO468" s="260"/>
      <c r="AP468" s="260"/>
      <c r="AQ468" s="260"/>
      <c r="AR468" s="260"/>
      <c r="AS468" s="260"/>
      <c r="AT468" s="260"/>
      <c r="AU468" s="260"/>
      <c r="AV468" s="260"/>
      <c r="AW468" s="260"/>
      <c r="AX468" s="260"/>
      <c r="AY468" s="260"/>
      <c r="AZ468" s="260"/>
      <c r="BA468" s="260"/>
      <c r="BB468" s="260"/>
      <c r="BC468" s="260"/>
      <c r="BD468" s="260"/>
      <c r="BE468" s="260"/>
      <c r="BF468" s="260"/>
      <c r="BG468" s="260"/>
      <c r="BH468" s="260"/>
      <c r="BI468" s="260"/>
      <c r="BJ468" s="260"/>
      <c r="BK468" s="260"/>
      <c r="BL468" s="260"/>
    </row>
    <row r="469" spans="2:64" x14ac:dyDescent="0.25">
      <c r="B469" s="260"/>
      <c r="C469" s="260"/>
      <c r="D469" s="260"/>
      <c r="E469" s="253"/>
      <c r="F469" s="253"/>
      <c r="G469" s="272"/>
      <c r="M469" s="272"/>
      <c r="O469" s="260"/>
      <c r="P469" s="260"/>
      <c r="Q469" s="260"/>
      <c r="R469" s="260"/>
      <c r="S469" s="260"/>
      <c r="T469" s="260"/>
      <c r="U469" s="260"/>
      <c r="V469" s="260"/>
      <c r="W469" s="260"/>
      <c r="X469" s="260"/>
      <c r="Y469" s="260"/>
      <c r="Z469" s="260"/>
      <c r="AA469" s="260"/>
      <c r="AB469" s="260"/>
      <c r="AC469" s="260"/>
      <c r="AD469" s="260"/>
      <c r="AE469" s="260"/>
      <c r="AF469" s="260"/>
      <c r="AG469" s="260"/>
      <c r="AH469" s="260"/>
      <c r="AI469" s="260"/>
      <c r="AJ469" s="260"/>
      <c r="AK469" s="260"/>
      <c r="AL469" s="260"/>
      <c r="AM469" s="260"/>
      <c r="AN469" s="260"/>
      <c r="AO469" s="260"/>
      <c r="AP469" s="260"/>
      <c r="AQ469" s="260"/>
      <c r="AR469" s="260"/>
      <c r="AS469" s="260"/>
      <c r="AT469" s="260"/>
      <c r="AU469" s="260"/>
      <c r="AV469" s="260"/>
      <c r="AW469" s="260"/>
      <c r="AX469" s="260"/>
      <c r="AY469" s="260"/>
      <c r="AZ469" s="260"/>
      <c r="BA469" s="260"/>
      <c r="BB469" s="260"/>
      <c r="BC469" s="260"/>
      <c r="BD469" s="260"/>
      <c r="BE469" s="260"/>
      <c r="BF469" s="260"/>
      <c r="BG469" s="260"/>
      <c r="BH469" s="260"/>
      <c r="BI469" s="260"/>
      <c r="BJ469" s="260"/>
      <c r="BK469" s="260"/>
      <c r="BL469" s="260"/>
    </row>
    <row r="470" spans="2:64" x14ac:dyDescent="0.25">
      <c r="B470" s="260"/>
      <c r="C470" s="260"/>
      <c r="D470" s="260"/>
      <c r="E470" s="253"/>
      <c r="F470" s="253"/>
      <c r="G470" s="272"/>
      <c r="M470" s="272"/>
      <c r="O470" s="260"/>
      <c r="P470" s="260"/>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0"/>
      <c r="AY470" s="260"/>
      <c r="AZ470" s="260"/>
      <c r="BA470" s="260"/>
      <c r="BB470" s="260"/>
      <c r="BC470" s="260"/>
      <c r="BD470" s="260"/>
      <c r="BE470" s="260"/>
      <c r="BF470" s="260"/>
      <c r="BG470" s="260"/>
      <c r="BH470" s="260"/>
      <c r="BI470" s="260"/>
      <c r="BJ470" s="260"/>
      <c r="BK470" s="260"/>
      <c r="BL470" s="260"/>
    </row>
    <row r="471" spans="2:64" x14ac:dyDescent="0.25">
      <c r="B471" s="260"/>
      <c r="C471" s="260"/>
      <c r="D471" s="260"/>
      <c r="E471" s="253"/>
      <c r="F471" s="253"/>
      <c r="G471" s="272"/>
      <c r="M471" s="272"/>
      <c r="O471" s="260"/>
      <c r="P471" s="260"/>
      <c r="Q471" s="260"/>
      <c r="R471" s="260"/>
      <c r="S471" s="260"/>
      <c r="T471" s="260"/>
      <c r="U471" s="260"/>
      <c r="V471" s="260"/>
      <c r="W471" s="260"/>
      <c r="X471" s="260"/>
      <c r="Y471" s="260"/>
      <c r="Z471" s="260"/>
      <c r="AA471" s="260"/>
      <c r="AB471" s="260"/>
      <c r="AC471" s="260"/>
      <c r="AD471" s="260"/>
      <c r="AE471" s="260"/>
      <c r="AF471" s="260"/>
      <c r="AG471" s="260"/>
      <c r="AH471" s="260"/>
      <c r="AI471" s="260"/>
      <c r="AJ471" s="260"/>
      <c r="AK471" s="260"/>
      <c r="AL471" s="260"/>
      <c r="AM471" s="260"/>
      <c r="AN471" s="260"/>
      <c r="AO471" s="260"/>
      <c r="AP471" s="260"/>
      <c r="AQ471" s="260"/>
      <c r="AR471" s="260"/>
      <c r="AS471" s="260"/>
      <c r="AT471" s="260"/>
      <c r="AU471" s="260"/>
      <c r="AV471" s="260"/>
      <c r="AW471" s="260"/>
      <c r="AX471" s="260"/>
      <c r="AY471" s="260"/>
      <c r="AZ471" s="260"/>
      <c r="BA471" s="260"/>
      <c r="BB471" s="260"/>
      <c r="BC471" s="260"/>
      <c r="BD471" s="260"/>
      <c r="BE471" s="260"/>
      <c r="BF471" s="260"/>
      <c r="BG471" s="260"/>
      <c r="BH471" s="260"/>
      <c r="BI471" s="260"/>
      <c r="BJ471" s="260"/>
      <c r="BK471" s="260"/>
      <c r="BL471" s="260"/>
    </row>
    <row r="472" spans="2:64" x14ac:dyDescent="0.25">
      <c r="B472" s="260"/>
      <c r="C472" s="260"/>
      <c r="D472" s="260"/>
      <c r="E472" s="253"/>
      <c r="F472" s="253"/>
      <c r="G472" s="272"/>
      <c r="M472" s="272"/>
      <c r="O472" s="260"/>
      <c r="P472" s="260"/>
      <c r="Q472" s="260"/>
      <c r="R472" s="260"/>
      <c r="S472" s="260"/>
      <c r="T472" s="260"/>
      <c r="U472" s="260"/>
      <c r="V472" s="260"/>
      <c r="W472" s="260"/>
      <c r="X472" s="260"/>
      <c r="Y472" s="260"/>
      <c r="Z472" s="260"/>
      <c r="AA472" s="260"/>
      <c r="AB472" s="260"/>
      <c r="AC472" s="260"/>
      <c r="AD472" s="260"/>
      <c r="AE472" s="260"/>
      <c r="AF472" s="260"/>
      <c r="AG472" s="260"/>
      <c r="AH472" s="260"/>
      <c r="AI472" s="260"/>
      <c r="AJ472" s="260"/>
      <c r="AK472" s="260"/>
      <c r="AL472" s="260"/>
      <c r="AM472" s="260"/>
      <c r="AN472" s="260"/>
      <c r="AO472" s="260"/>
      <c r="AP472" s="260"/>
      <c r="AQ472" s="260"/>
      <c r="AR472" s="260"/>
      <c r="AS472" s="260"/>
      <c r="AT472" s="260"/>
      <c r="AU472" s="260"/>
      <c r="AV472" s="260"/>
      <c r="AW472" s="260"/>
      <c r="AX472" s="260"/>
      <c r="AY472" s="260"/>
      <c r="AZ472" s="260"/>
      <c r="BA472" s="260"/>
      <c r="BB472" s="260"/>
      <c r="BC472" s="260"/>
      <c r="BD472" s="260"/>
      <c r="BE472" s="260"/>
      <c r="BF472" s="260"/>
      <c r="BG472" s="260"/>
      <c r="BH472" s="260"/>
      <c r="BI472" s="260"/>
      <c r="BJ472" s="260"/>
      <c r="BK472" s="260"/>
      <c r="BL472" s="260"/>
    </row>
    <row r="473" spans="2:64" x14ac:dyDescent="0.25">
      <c r="B473" s="260"/>
      <c r="C473" s="260"/>
      <c r="D473" s="260"/>
      <c r="E473" s="253"/>
      <c r="F473" s="253"/>
      <c r="G473" s="272"/>
      <c r="M473" s="272"/>
      <c r="O473" s="260"/>
      <c r="P473" s="260"/>
      <c r="Q473" s="260"/>
      <c r="R473" s="260"/>
      <c r="S473" s="260"/>
      <c r="T473" s="260"/>
      <c r="U473" s="260"/>
      <c r="V473" s="260"/>
      <c r="W473" s="260"/>
      <c r="X473" s="260"/>
      <c r="Y473" s="260"/>
      <c r="Z473" s="260"/>
      <c r="AA473" s="260"/>
      <c r="AB473" s="260"/>
      <c r="AC473" s="260"/>
      <c r="AD473" s="260"/>
      <c r="AE473" s="260"/>
      <c r="AF473" s="260"/>
      <c r="AG473" s="260"/>
      <c r="AH473" s="260"/>
      <c r="AI473" s="260"/>
      <c r="AJ473" s="260"/>
      <c r="AK473" s="260"/>
      <c r="AL473" s="260"/>
      <c r="AM473" s="260"/>
      <c r="AN473" s="260"/>
      <c r="AO473" s="260"/>
      <c r="AP473" s="260"/>
      <c r="AQ473" s="260"/>
      <c r="AR473" s="260"/>
      <c r="AS473" s="260"/>
      <c r="AT473" s="260"/>
      <c r="AU473" s="260"/>
      <c r="AV473" s="260"/>
      <c r="AW473" s="260"/>
      <c r="AX473" s="260"/>
      <c r="AY473" s="260"/>
      <c r="AZ473" s="260"/>
      <c r="BA473" s="260"/>
      <c r="BB473" s="260"/>
      <c r="BC473" s="260"/>
      <c r="BD473" s="260"/>
      <c r="BE473" s="260"/>
      <c r="BF473" s="260"/>
      <c r="BG473" s="260"/>
      <c r="BH473" s="260"/>
      <c r="BI473" s="260"/>
      <c r="BJ473" s="260"/>
      <c r="BK473" s="260"/>
      <c r="BL473" s="260"/>
    </row>
    <row r="474" spans="2:64" x14ac:dyDescent="0.25">
      <c r="B474" s="260"/>
      <c r="C474" s="260"/>
      <c r="D474" s="260"/>
      <c r="E474" s="253"/>
      <c r="F474" s="253"/>
      <c r="G474" s="272"/>
      <c r="M474" s="272"/>
      <c r="O474" s="260"/>
      <c r="P474" s="260"/>
      <c r="Q474" s="260"/>
      <c r="R474" s="260"/>
      <c r="S474" s="260"/>
      <c r="T474" s="260"/>
      <c r="U474" s="260"/>
      <c r="V474" s="260"/>
      <c r="W474" s="260"/>
      <c r="X474" s="260"/>
      <c r="Y474" s="260"/>
      <c r="Z474" s="260"/>
      <c r="AA474" s="260"/>
      <c r="AB474" s="260"/>
      <c r="AC474" s="260"/>
      <c r="AD474" s="260"/>
      <c r="AE474" s="260"/>
      <c r="AF474" s="260"/>
      <c r="AG474" s="260"/>
      <c r="AH474" s="260"/>
      <c r="AI474" s="260"/>
      <c r="AJ474" s="260"/>
      <c r="AK474" s="260"/>
      <c r="AL474" s="260"/>
      <c r="AM474" s="260"/>
      <c r="AN474" s="260"/>
      <c r="AO474" s="260"/>
      <c r="AP474" s="260"/>
      <c r="AQ474" s="260"/>
      <c r="AR474" s="260"/>
      <c r="AS474" s="260"/>
      <c r="AT474" s="260"/>
      <c r="AU474" s="260"/>
      <c r="AV474" s="260"/>
      <c r="AW474" s="260"/>
      <c r="AX474" s="260"/>
      <c r="AY474" s="260"/>
      <c r="AZ474" s="260"/>
      <c r="BA474" s="260"/>
      <c r="BB474" s="260"/>
      <c r="BC474" s="260"/>
      <c r="BD474" s="260"/>
      <c r="BE474" s="260"/>
      <c r="BF474" s="260"/>
      <c r="BG474" s="260"/>
      <c r="BH474" s="260"/>
      <c r="BI474" s="260"/>
      <c r="BJ474" s="260"/>
      <c r="BK474" s="260"/>
      <c r="BL474" s="260"/>
    </row>
    <row r="475" spans="2:64" x14ac:dyDescent="0.25">
      <c r="B475" s="260"/>
      <c r="C475" s="260"/>
      <c r="D475" s="260"/>
      <c r="E475" s="253"/>
      <c r="F475" s="253"/>
      <c r="G475" s="272"/>
      <c r="M475" s="272"/>
      <c r="O475" s="260"/>
      <c r="P475" s="260"/>
      <c r="Q475" s="260"/>
      <c r="R475" s="260"/>
      <c r="S475" s="260"/>
      <c r="T475" s="260"/>
      <c r="U475" s="260"/>
      <c r="V475" s="260"/>
      <c r="W475" s="260"/>
      <c r="X475" s="260"/>
      <c r="Y475" s="260"/>
      <c r="Z475" s="260"/>
      <c r="AA475" s="260"/>
      <c r="AB475" s="260"/>
      <c r="AC475" s="260"/>
      <c r="AD475" s="260"/>
      <c r="AE475" s="260"/>
      <c r="AF475" s="260"/>
      <c r="AG475" s="260"/>
      <c r="AH475" s="260"/>
      <c r="AI475" s="260"/>
      <c r="AJ475" s="260"/>
      <c r="AK475" s="260"/>
      <c r="AL475" s="260"/>
      <c r="AM475" s="260"/>
      <c r="AN475" s="260"/>
      <c r="AO475" s="260"/>
      <c r="AP475" s="260"/>
      <c r="AQ475" s="260"/>
      <c r="AR475" s="260"/>
      <c r="AS475" s="260"/>
      <c r="AT475" s="260"/>
      <c r="AU475" s="260"/>
      <c r="AV475" s="260"/>
      <c r="AW475" s="260"/>
      <c r="AX475" s="260"/>
      <c r="AY475" s="260"/>
      <c r="AZ475" s="260"/>
      <c r="BA475" s="260"/>
      <c r="BB475" s="260"/>
      <c r="BC475" s="260"/>
      <c r="BD475" s="260"/>
      <c r="BE475" s="260"/>
      <c r="BF475" s="260"/>
      <c r="BG475" s="260"/>
      <c r="BH475" s="260"/>
      <c r="BI475" s="260"/>
      <c r="BJ475" s="260"/>
      <c r="BK475" s="260"/>
      <c r="BL475" s="260"/>
    </row>
    <row r="476" spans="2:64" x14ac:dyDescent="0.25">
      <c r="B476" s="260"/>
      <c r="C476" s="260"/>
      <c r="D476" s="260"/>
      <c r="E476" s="253"/>
      <c r="F476" s="253"/>
      <c r="G476" s="272"/>
      <c r="M476" s="272"/>
      <c r="O476" s="260"/>
      <c r="P476" s="260"/>
      <c r="Q476" s="260"/>
      <c r="R476" s="260"/>
      <c r="S476" s="260"/>
      <c r="T476" s="260"/>
      <c r="U476" s="260"/>
      <c r="V476" s="260"/>
      <c r="W476" s="260"/>
      <c r="X476" s="260"/>
      <c r="Y476" s="260"/>
      <c r="Z476" s="260"/>
      <c r="AA476" s="260"/>
      <c r="AB476" s="260"/>
      <c r="AC476" s="260"/>
      <c r="AD476" s="260"/>
      <c r="AE476" s="260"/>
      <c r="AF476" s="260"/>
      <c r="AG476" s="260"/>
      <c r="AH476" s="260"/>
      <c r="AI476" s="260"/>
      <c r="AJ476" s="260"/>
      <c r="AK476" s="260"/>
      <c r="AL476" s="260"/>
      <c r="AM476" s="260"/>
      <c r="AN476" s="260"/>
      <c r="AO476" s="260"/>
      <c r="AP476" s="260"/>
      <c r="AQ476" s="260"/>
      <c r="AR476" s="260"/>
      <c r="AS476" s="260"/>
      <c r="AT476" s="260"/>
      <c r="AU476" s="260"/>
      <c r="AV476" s="260"/>
      <c r="AW476" s="260"/>
      <c r="AX476" s="260"/>
      <c r="AY476" s="260"/>
      <c r="AZ476" s="260"/>
      <c r="BA476" s="260"/>
      <c r="BB476" s="260"/>
      <c r="BC476" s="260"/>
      <c r="BD476" s="260"/>
      <c r="BE476" s="260"/>
      <c r="BF476" s="260"/>
      <c r="BG476" s="260"/>
      <c r="BH476" s="260"/>
      <c r="BI476" s="260"/>
      <c r="BJ476" s="260"/>
      <c r="BK476" s="260"/>
      <c r="BL476" s="260"/>
    </row>
    <row r="477" spans="2:64" x14ac:dyDescent="0.25">
      <c r="B477" s="260"/>
      <c r="C477" s="260"/>
      <c r="D477" s="260"/>
      <c r="E477" s="253"/>
      <c r="F477" s="253"/>
      <c r="G477" s="272"/>
      <c r="M477" s="272"/>
      <c r="O477" s="260"/>
      <c r="P477" s="260"/>
      <c r="Q477" s="260"/>
      <c r="R477" s="260"/>
      <c r="S477" s="260"/>
      <c r="T477" s="260"/>
      <c r="U477" s="260"/>
      <c r="V477" s="260"/>
      <c r="W477" s="260"/>
      <c r="X477" s="260"/>
      <c r="Y477" s="260"/>
      <c r="Z477" s="260"/>
      <c r="AA477" s="260"/>
      <c r="AB477" s="260"/>
      <c r="AC477" s="260"/>
      <c r="AD477" s="260"/>
      <c r="AE477" s="260"/>
      <c r="AF477" s="260"/>
      <c r="AG477" s="260"/>
      <c r="AH477" s="260"/>
      <c r="AI477" s="260"/>
      <c r="AJ477" s="260"/>
      <c r="AK477" s="260"/>
      <c r="AL477" s="260"/>
      <c r="AM477" s="260"/>
      <c r="AN477" s="260"/>
      <c r="AO477" s="260"/>
      <c r="AP477" s="260"/>
      <c r="AQ477" s="260"/>
      <c r="AR477" s="260"/>
      <c r="AS477" s="260"/>
      <c r="AT477" s="260"/>
      <c r="AU477" s="260"/>
      <c r="AV477" s="260"/>
      <c r="AW477" s="260"/>
      <c r="AX477" s="260"/>
      <c r="AY477" s="260"/>
      <c r="AZ477" s="260"/>
      <c r="BA477" s="260"/>
      <c r="BB477" s="260"/>
      <c r="BC477" s="260"/>
      <c r="BD477" s="260"/>
      <c r="BE477" s="260"/>
      <c r="BF477" s="260"/>
      <c r="BG477" s="260"/>
      <c r="BH477" s="260"/>
      <c r="BI477" s="260"/>
      <c r="BJ477" s="260"/>
      <c r="BK477" s="260"/>
      <c r="BL477" s="260"/>
    </row>
    <row r="478" spans="2:64" x14ac:dyDescent="0.25">
      <c r="B478" s="260"/>
      <c r="C478" s="260"/>
      <c r="D478" s="260"/>
      <c r="E478" s="253"/>
      <c r="F478" s="253"/>
      <c r="G478" s="272"/>
      <c r="M478" s="272"/>
      <c r="O478" s="260"/>
      <c r="P478" s="260"/>
      <c r="Q478" s="260"/>
      <c r="R478" s="260"/>
      <c r="S478" s="260"/>
      <c r="T478" s="260"/>
      <c r="U478" s="260"/>
      <c r="V478" s="260"/>
      <c r="W478" s="260"/>
      <c r="X478" s="260"/>
      <c r="Y478" s="260"/>
      <c r="Z478" s="260"/>
      <c r="AA478" s="260"/>
      <c r="AB478" s="260"/>
      <c r="AC478" s="260"/>
      <c r="AD478" s="260"/>
      <c r="AE478" s="260"/>
      <c r="AF478" s="260"/>
      <c r="AG478" s="260"/>
      <c r="AH478" s="260"/>
      <c r="AI478" s="260"/>
      <c r="AJ478" s="260"/>
      <c r="AK478" s="260"/>
      <c r="AL478" s="260"/>
      <c r="AM478" s="260"/>
      <c r="AN478" s="260"/>
      <c r="AO478" s="260"/>
      <c r="AP478" s="260"/>
      <c r="AQ478" s="260"/>
      <c r="AR478" s="260"/>
      <c r="AS478" s="260"/>
      <c r="AT478" s="260"/>
      <c r="AU478" s="260"/>
      <c r="AV478" s="260"/>
      <c r="AW478" s="260"/>
      <c r="AX478" s="260"/>
      <c r="AY478" s="260"/>
      <c r="AZ478" s="260"/>
      <c r="BA478" s="260"/>
      <c r="BB478" s="260"/>
      <c r="BC478" s="260"/>
      <c r="BD478" s="260"/>
      <c r="BE478" s="260"/>
      <c r="BF478" s="260"/>
      <c r="BG478" s="260"/>
      <c r="BH478" s="260"/>
      <c r="BI478" s="260"/>
      <c r="BJ478" s="260"/>
      <c r="BK478" s="260"/>
      <c r="BL478" s="260"/>
    </row>
    <row r="479" spans="2:64" x14ac:dyDescent="0.25">
      <c r="B479" s="260"/>
      <c r="C479" s="260"/>
      <c r="D479" s="260"/>
      <c r="E479" s="253"/>
      <c r="F479" s="253"/>
      <c r="G479" s="272"/>
      <c r="M479" s="272"/>
      <c r="O479" s="260"/>
      <c r="P479" s="260"/>
      <c r="Q479" s="260"/>
      <c r="R479" s="260"/>
      <c r="S479" s="260"/>
      <c r="T479" s="260"/>
      <c r="U479" s="260"/>
      <c r="V479" s="260"/>
      <c r="W479" s="260"/>
      <c r="X479" s="260"/>
      <c r="Y479" s="260"/>
      <c r="Z479" s="260"/>
      <c r="AA479" s="260"/>
      <c r="AB479" s="260"/>
      <c r="AC479" s="260"/>
      <c r="AD479" s="260"/>
      <c r="AE479" s="260"/>
      <c r="AF479" s="260"/>
      <c r="AG479" s="260"/>
      <c r="AH479" s="260"/>
      <c r="AI479" s="260"/>
      <c r="AJ479" s="260"/>
      <c r="AK479" s="260"/>
      <c r="AL479" s="260"/>
      <c r="AM479" s="260"/>
      <c r="AN479" s="260"/>
      <c r="AO479" s="260"/>
      <c r="AP479" s="260"/>
      <c r="AQ479" s="260"/>
      <c r="AR479" s="260"/>
      <c r="AS479" s="260"/>
      <c r="AT479" s="260"/>
      <c r="AU479" s="260"/>
      <c r="AV479" s="260"/>
      <c r="AW479" s="260"/>
      <c r="AX479" s="260"/>
      <c r="AY479" s="260"/>
      <c r="AZ479" s="260"/>
      <c r="BA479" s="260"/>
      <c r="BB479" s="260"/>
      <c r="BC479" s="260"/>
      <c r="BD479" s="260"/>
      <c r="BE479" s="260"/>
      <c r="BF479" s="260"/>
      <c r="BG479" s="260"/>
      <c r="BH479" s="260"/>
      <c r="BI479" s="260"/>
      <c r="BJ479" s="260"/>
      <c r="BK479" s="260"/>
      <c r="BL479" s="260"/>
    </row>
    <row r="480" spans="2:64" x14ac:dyDescent="0.25">
      <c r="B480" s="260"/>
      <c r="C480" s="260"/>
      <c r="D480" s="260"/>
      <c r="E480" s="253"/>
      <c r="F480" s="253"/>
      <c r="G480" s="272"/>
      <c r="M480" s="272"/>
      <c r="O480" s="260"/>
      <c r="P480" s="260"/>
      <c r="Q480" s="260"/>
      <c r="R480" s="260"/>
      <c r="S480" s="260"/>
      <c r="T480" s="260"/>
      <c r="U480" s="260"/>
      <c r="V480" s="260"/>
      <c r="W480" s="260"/>
      <c r="X480" s="260"/>
      <c r="Y480" s="260"/>
      <c r="Z480" s="260"/>
      <c r="AA480" s="260"/>
      <c r="AB480" s="260"/>
      <c r="AC480" s="260"/>
      <c r="AD480" s="260"/>
      <c r="AE480" s="260"/>
      <c r="AF480" s="260"/>
      <c r="AG480" s="260"/>
      <c r="AH480" s="260"/>
      <c r="AI480" s="260"/>
      <c r="AJ480" s="260"/>
      <c r="AK480" s="260"/>
      <c r="AL480" s="260"/>
      <c r="AM480" s="260"/>
      <c r="AN480" s="260"/>
      <c r="AO480" s="260"/>
      <c r="AP480" s="260"/>
      <c r="AQ480" s="260"/>
      <c r="AR480" s="260"/>
      <c r="AS480" s="260"/>
      <c r="AT480" s="260"/>
      <c r="AU480" s="260"/>
      <c r="AV480" s="260"/>
      <c r="AW480" s="260"/>
      <c r="AX480" s="260"/>
      <c r="AY480" s="260"/>
      <c r="AZ480" s="260"/>
      <c r="BA480" s="260"/>
      <c r="BB480" s="260"/>
      <c r="BC480" s="260"/>
      <c r="BD480" s="260"/>
      <c r="BE480" s="260"/>
      <c r="BF480" s="260"/>
      <c r="BG480" s="260"/>
      <c r="BH480" s="260"/>
      <c r="BI480" s="260"/>
      <c r="BJ480" s="260"/>
      <c r="BK480" s="260"/>
      <c r="BL480" s="260"/>
    </row>
    <row r="481" spans="2:64" x14ac:dyDescent="0.25">
      <c r="B481" s="260"/>
      <c r="C481" s="260"/>
      <c r="D481" s="260"/>
      <c r="E481" s="253"/>
      <c r="F481" s="253"/>
      <c r="G481" s="272"/>
      <c r="M481" s="272"/>
      <c r="O481" s="260"/>
      <c r="P481" s="260"/>
      <c r="Q481" s="260"/>
      <c r="R481" s="260"/>
      <c r="S481" s="260"/>
      <c r="T481" s="260"/>
      <c r="U481" s="260"/>
      <c r="V481" s="260"/>
      <c r="W481" s="260"/>
      <c r="X481" s="260"/>
      <c r="Y481" s="260"/>
      <c r="Z481" s="260"/>
      <c r="AA481" s="260"/>
      <c r="AB481" s="260"/>
      <c r="AC481" s="260"/>
      <c r="AD481" s="260"/>
      <c r="AE481" s="260"/>
      <c r="AF481" s="260"/>
      <c r="AG481" s="260"/>
      <c r="AH481" s="260"/>
      <c r="AI481" s="260"/>
      <c r="AJ481" s="260"/>
      <c r="AK481" s="260"/>
      <c r="AL481" s="260"/>
      <c r="AM481" s="260"/>
      <c r="AN481" s="260"/>
      <c r="AO481" s="260"/>
      <c r="AP481" s="260"/>
      <c r="AQ481" s="260"/>
      <c r="AR481" s="260"/>
      <c r="AS481" s="260"/>
      <c r="AT481" s="260"/>
      <c r="AU481" s="260"/>
      <c r="AV481" s="260"/>
      <c r="AW481" s="260"/>
      <c r="AX481" s="260"/>
      <c r="AY481" s="260"/>
      <c r="AZ481" s="260"/>
      <c r="BA481" s="260"/>
      <c r="BB481" s="260"/>
      <c r="BC481" s="260"/>
      <c r="BD481" s="260"/>
      <c r="BE481" s="260"/>
      <c r="BF481" s="260"/>
      <c r="BG481" s="260"/>
      <c r="BH481" s="260"/>
      <c r="BI481" s="260"/>
      <c r="BJ481" s="260"/>
      <c r="BK481" s="260"/>
      <c r="BL481" s="260"/>
    </row>
    <row r="482" spans="2:64" x14ac:dyDescent="0.25">
      <c r="B482" s="260"/>
      <c r="C482" s="260"/>
      <c r="D482" s="260"/>
      <c r="E482" s="272"/>
      <c r="F482" s="253"/>
      <c r="G482" s="272"/>
      <c r="M482" s="272"/>
      <c r="O482" s="260"/>
      <c r="P482" s="260"/>
      <c r="Q482" s="260"/>
      <c r="R482" s="260"/>
      <c r="S482" s="260"/>
      <c r="T482" s="260"/>
      <c r="U482" s="260"/>
      <c r="V482" s="260"/>
      <c r="W482" s="260"/>
      <c r="X482" s="260"/>
      <c r="Y482" s="260"/>
      <c r="Z482" s="260"/>
      <c r="AA482" s="260"/>
      <c r="AB482" s="260"/>
      <c r="AC482" s="260"/>
      <c r="AD482" s="260"/>
      <c r="AE482" s="260"/>
      <c r="AF482" s="260"/>
      <c r="AG482" s="260"/>
      <c r="AH482" s="260"/>
      <c r="AI482" s="260"/>
      <c r="AJ482" s="260"/>
      <c r="AK482" s="260"/>
      <c r="AL482" s="260"/>
      <c r="AM482" s="260"/>
      <c r="AN482" s="260"/>
      <c r="AO482" s="260"/>
      <c r="AP482" s="260"/>
      <c r="AQ482" s="260"/>
      <c r="AR482" s="260"/>
      <c r="AS482" s="260"/>
      <c r="AT482" s="260"/>
      <c r="AU482" s="260"/>
      <c r="AV482" s="260"/>
      <c r="AW482" s="260"/>
      <c r="AX482" s="260"/>
      <c r="AY482" s="260"/>
      <c r="AZ482" s="260"/>
      <c r="BA482" s="260"/>
      <c r="BB482" s="260"/>
      <c r="BC482" s="260"/>
      <c r="BD482" s="260"/>
      <c r="BE482" s="260"/>
      <c r="BF482" s="260"/>
      <c r="BG482" s="260"/>
      <c r="BH482" s="260"/>
      <c r="BI482" s="260"/>
      <c r="BJ482" s="260"/>
      <c r="BK482" s="260"/>
      <c r="BL482" s="260"/>
    </row>
    <row r="483" spans="2:64" x14ac:dyDescent="0.25">
      <c r="B483" s="260"/>
      <c r="C483" s="260"/>
      <c r="D483" s="260"/>
      <c r="E483" s="272"/>
      <c r="F483" s="253"/>
      <c r="G483" s="272"/>
      <c r="M483" s="272"/>
      <c r="O483" s="260"/>
      <c r="P483" s="260"/>
      <c r="Q483" s="260"/>
      <c r="R483" s="260"/>
      <c r="S483" s="260"/>
      <c r="T483" s="260"/>
      <c r="U483" s="260"/>
      <c r="V483" s="260"/>
      <c r="W483" s="260"/>
      <c r="X483" s="260"/>
      <c r="Y483" s="260"/>
      <c r="Z483" s="260"/>
      <c r="AA483" s="260"/>
      <c r="AB483" s="260"/>
      <c r="AC483" s="260"/>
      <c r="AD483" s="260"/>
      <c r="AE483" s="260"/>
      <c r="AF483" s="260"/>
      <c r="AG483" s="260"/>
      <c r="AH483" s="260"/>
      <c r="AI483" s="260"/>
      <c r="AJ483" s="260"/>
      <c r="AK483" s="260"/>
      <c r="AL483" s="260"/>
      <c r="AM483" s="260"/>
      <c r="AN483" s="260"/>
      <c r="AO483" s="260"/>
      <c r="AP483" s="260"/>
      <c r="AQ483" s="260"/>
      <c r="AR483" s="260"/>
      <c r="AS483" s="260"/>
      <c r="AT483" s="260"/>
      <c r="AU483" s="260"/>
      <c r="AV483" s="260"/>
      <c r="AW483" s="260"/>
      <c r="AX483" s="260"/>
      <c r="AY483" s="260"/>
      <c r="AZ483" s="260"/>
      <c r="BA483" s="260"/>
      <c r="BB483" s="260"/>
      <c r="BC483" s="260"/>
      <c r="BD483" s="260"/>
      <c r="BE483" s="260"/>
      <c r="BF483" s="260"/>
      <c r="BG483" s="260"/>
      <c r="BH483" s="260"/>
      <c r="BI483" s="260"/>
      <c r="BJ483" s="260"/>
      <c r="BK483" s="260"/>
      <c r="BL483" s="260"/>
    </row>
    <row r="484" spans="2:64" x14ac:dyDescent="0.25">
      <c r="B484" s="260"/>
      <c r="C484" s="260"/>
      <c r="D484" s="260"/>
      <c r="E484" s="272"/>
      <c r="F484" s="272"/>
      <c r="G484" s="272"/>
      <c r="M484" s="272"/>
      <c r="O484" s="260"/>
      <c r="P484" s="260"/>
      <c r="Q484" s="260"/>
      <c r="R484" s="260"/>
      <c r="S484" s="260"/>
      <c r="T484" s="260"/>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0"/>
      <c r="AY484" s="260"/>
      <c r="AZ484" s="260"/>
      <c r="BA484" s="260"/>
      <c r="BB484" s="260"/>
      <c r="BC484" s="260"/>
      <c r="BD484" s="260"/>
      <c r="BE484" s="260"/>
      <c r="BF484" s="260"/>
      <c r="BG484" s="260"/>
      <c r="BH484" s="260"/>
      <c r="BI484" s="260"/>
      <c r="BJ484" s="260"/>
      <c r="BK484" s="260"/>
      <c r="BL484" s="260"/>
    </row>
    <row r="485" spans="2:64" x14ac:dyDescent="0.25">
      <c r="B485" s="260"/>
      <c r="C485" s="260"/>
      <c r="D485" s="260"/>
      <c r="E485" s="272"/>
      <c r="F485" s="272"/>
      <c r="G485" s="272"/>
      <c r="M485" s="272"/>
      <c r="O485" s="260"/>
      <c r="P485" s="260"/>
      <c r="Q485" s="260"/>
      <c r="R485" s="260"/>
      <c r="S485" s="260"/>
      <c r="T485" s="260"/>
      <c r="U485" s="260"/>
      <c r="V485" s="260"/>
      <c r="W485" s="260"/>
      <c r="X485" s="260"/>
      <c r="Y485" s="260"/>
      <c r="Z485" s="260"/>
      <c r="AA485" s="260"/>
      <c r="AB485" s="260"/>
      <c r="AC485" s="260"/>
      <c r="AD485" s="260"/>
      <c r="AE485" s="260"/>
      <c r="AF485" s="260"/>
      <c r="AG485" s="260"/>
      <c r="AH485" s="260"/>
      <c r="AI485" s="260"/>
      <c r="AJ485" s="260"/>
      <c r="AK485" s="260"/>
      <c r="AL485" s="260"/>
      <c r="AM485" s="260"/>
      <c r="AN485" s="260"/>
      <c r="AO485" s="260"/>
      <c r="AP485" s="260"/>
      <c r="AQ485" s="260"/>
      <c r="AR485" s="260"/>
      <c r="AS485" s="260"/>
      <c r="AT485" s="260"/>
      <c r="AU485" s="260"/>
      <c r="AV485" s="260"/>
      <c r="AW485" s="260"/>
      <c r="AX485" s="260"/>
      <c r="AY485" s="260"/>
      <c r="AZ485" s="260"/>
      <c r="BA485" s="260"/>
      <c r="BB485" s="260"/>
      <c r="BC485" s="260"/>
      <c r="BD485" s="260"/>
      <c r="BE485" s="260"/>
      <c r="BF485" s="260"/>
      <c r="BG485" s="260"/>
      <c r="BH485" s="260"/>
      <c r="BI485" s="260"/>
      <c r="BJ485" s="260"/>
      <c r="BK485" s="260"/>
      <c r="BL485" s="260"/>
    </row>
    <row r="486" spans="2:64" x14ac:dyDescent="0.25">
      <c r="B486" s="260"/>
      <c r="C486" s="260"/>
      <c r="D486" s="260"/>
      <c r="E486" s="272"/>
      <c r="F486" s="272"/>
      <c r="G486" s="272"/>
      <c r="M486" s="272"/>
      <c r="O486" s="260"/>
      <c r="P486" s="260"/>
      <c r="Q486" s="260"/>
      <c r="R486" s="260"/>
      <c r="S486" s="260"/>
      <c r="T486" s="260"/>
      <c r="U486" s="260"/>
      <c r="V486" s="260"/>
      <c r="W486" s="260"/>
      <c r="X486" s="260"/>
      <c r="Y486" s="260"/>
      <c r="Z486" s="260"/>
      <c r="AA486" s="260"/>
      <c r="AB486" s="260"/>
      <c r="AC486" s="260"/>
      <c r="AD486" s="260"/>
      <c r="AE486" s="260"/>
      <c r="AF486" s="260"/>
      <c r="AG486" s="260"/>
      <c r="AH486" s="260"/>
      <c r="AI486" s="260"/>
      <c r="AJ486" s="260"/>
      <c r="AK486" s="260"/>
      <c r="AL486" s="260"/>
      <c r="AM486" s="260"/>
      <c r="AN486" s="260"/>
      <c r="AO486" s="260"/>
      <c r="AP486" s="260"/>
      <c r="AQ486" s="260"/>
      <c r="AR486" s="260"/>
      <c r="AS486" s="260"/>
      <c r="AT486" s="260"/>
      <c r="AU486" s="260"/>
      <c r="AV486" s="260"/>
      <c r="AW486" s="260"/>
      <c r="AX486" s="260"/>
      <c r="AY486" s="260"/>
      <c r="AZ486" s="260"/>
      <c r="BA486" s="260"/>
      <c r="BB486" s="260"/>
      <c r="BC486" s="260"/>
      <c r="BD486" s="260"/>
      <c r="BE486" s="260"/>
      <c r="BF486" s="260"/>
      <c r="BG486" s="260"/>
      <c r="BH486" s="260"/>
      <c r="BI486" s="260"/>
      <c r="BJ486" s="260"/>
      <c r="BK486" s="260"/>
      <c r="BL486" s="260"/>
    </row>
    <row r="487" spans="2:64" x14ac:dyDescent="0.25">
      <c r="B487" s="260"/>
      <c r="C487" s="260"/>
      <c r="D487" s="260"/>
      <c r="E487" s="272"/>
      <c r="F487" s="272"/>
      <c r="G487" s="272"/>
      <c r="M487" s="272"/>
      <c r="O487" s="260"/>
      <c r="P487" s="260"/>
      <c r="Q487" s="260"/>
      <c r="R487" s="260"/>
      <c r="S487" s="260"/>
      <c r="T487" s="260"/>
      <c r="U487" s="260"/>
      <c r="V487" s="260"/>
      <c r="W487" s="260"/>
      <c r="X487" s="260"/>
      <c r="Y487" s="260"/>
      <c r="Z487" s="260"/>
      <c r="AA487" s="260"/>
      <c r="AB487" s="260"/>
      <c r="AC487" s="260"/>
      <c r="AD487" s="260"/>
      <c r="AE487" s="260"/>
      <c r="AF487" s="260"/>
      <c r="AG487" s="260"/>
      <c r="AH487" s="260"/>
      <c r="AI487" s="260"/>
      <c r="AJ487" s="260"/>
      <c r="AK487" s="260"/>
      <c r="AL487" s="260"/>
      <c r="AM487" s="260"/>
      <c r="AN487" s="260"/>
      <c r="AO487" s="260"/>
      <c r="AP487" s="260"/>
      <c r="AQ487" s="260"/>
      <c r="AR487" s="260"/>
      <c r="AS487" s="260"/>
      <c r="AT487" s="260"/>
      <c r="AU487" s="260"/>
      <c r="AV487" s="260"/>
      <c r="AW487" s="260"/>
      <c r="AX487" s="260"/>
      <c r="AY487" s="260"/>
      <c r="AZ487" s="260"/>
      <c r="BA487" s="260"/>
      <c r="BB487" s="260"/>
      <c r="BC487" s="260"/>
      <c r="BD487" s="260"/>
      <c r="BE487" s="260"/>
      <c r="BF487" s="260"/>
      <c r="BG487" s="260"/>
      <c r="BH487" s="260"/>
      <c r="BI487" s="260"/>
      <c r="BJ487" s="260"/>
      <c r="BK487" s="260"/>
      <c r="BL487" s="260"/>
    </row>
    <row r="488" spans="2:64" x14ac:dyDescent="0.25">
      <c r="B488" s="260"/>
      <c r="C488" s="260"/>
      <c r="D488" s="260"/>
      <c r="E488" s="272"/>
      <c r="F488" s="272"/>
      <c r="G488" s="272"/>
      <c r="M488" s="272"/>
      <c r="O488" s="260"/>
      <c r="P488" s="260"/>
      <c r="Q488" s="260"/>
      <c r="R488" s="260"/>
      <c r="S488" s="260"/>
      <c r="T488" s="260"/>
      <c r="U488" s="260"/>
      <c r="V488" s="260"/>
      <c r="W488" s="260"/>
      <c r="X488" s="260"/>
      <c r="Y488" s="260"/>
      <c r="Z488" s="260"/>
      <c r="AA488" s="260"/>
      <c r="AB488" s="260"/>
      <c r="AC488" s="260"/>
      <c r="AD488" s="260"/>
      <c r="AE488" s="260"/>
      <c r="AF488" s="260"/>
      <c r="AG488" s="260"/>
      <c r="AH488" s="260"/>
      <c r="AI488" s="260"/>
      <c r="AJ488" s="260"/>
      <c r="AK488" s="260"/>
      <c r="AL488" s="260"/>
      <c r="AM488" s="260"/>
      <c r="AN488" s="260"/>
      <c r="AO488" s="260"/>
      <c r="AP488" s="260"/>
      <c r="AQ488" s="260"/>
      <c r="AR488" s="260"/>
      <c r="AS488" s="260"/>
      <c r="AT488" s="260"/>
      <c r="AU488" s="260"/>
      <c r="AV488" s="260"/>
      <c r="AW488" s="260"/>
      <c r="AX488" s="260"/>
      <c r="AY488" s="260"/>
      <c r="AZ488" s="260"/>
      <c r="BA488" s="260"/>
      <c r="BB488" s="260"/>
      <c r="BC488" s="260"/>
      <c r="BD488" s="260"/>
      <c r="BE488" s="260"/>
      <c r="BF488" s="260"/>
      <c r="BG488" s="260"/>
      <c r="BH488" s="260"/>
      <c r="BI488" s="260"/>
      <c r="BJ488" s="260"/>
      <c r="BK488" s="260"/>
      <c r="BL488" s="260"/>
    </row>
    <row r="489" spans="2:64" x14ac:dyDescent="0.25">
      <c r="B489" s="260"/>
      <c r="C489" s="260"/>
      <c r="D489" s="260"/>
      <c r="E489" s="272"/>
      <c r="F489" s="272"/>
      <c r="G489" s="272"/>
      <c r="M489" s="272"/>
      <c r="O489" s="260"/>
      <c r="P489" s="260"/>
      <c r="Q489" s="260"/>
      <c r="R489" s="260"/>
      <c r="S489" s="260"/>
      <c r="T489" s="260"/>
      <c r="U489" s="260"/>
      <c r="V489" s="260"/>
      <c r="W489" s="260"/>
      <c r="X489" s="260"/>
      <c r="Y489" s="260"/>
      <c r="Z489" s="260"/>
      <c r="AA489" s="260"/>
      <c r="AB489" s="260"/>
      <c r="AC489" s="260"/>
      <c r="AD489" s="260"/>
      <c r="AE489" s="260"/>
      <c r="AF489" s="260"/>
      <c r="AG489" s="260"/>
      <c r="AH489" s="260"/>
      <c r="AI489" s="260"/>
      <c r="AJ489" s="260"/>
      <c r="AK489" s="260"/>
      <c r="AL489" s="260"/>
      <c r="AM489" s="260"/>
      <c r="AN489" s="260"/>
      <c r="AO489" s="260"/>
      <c r="AP489" s="260"/>
      <c r="AQ489" s="260"/>
      <c r="AR489" s="260"/>
      <c r="AS489" s="260"/>
      <c r="AT489" s="260"/>
      <c r="AU489" s="260"/>
      <c r="AV489" s="260"/>
      <c r="AW489" s="260"/>
      <c r="AX489" s="260"/>
      <c r="AY489" s="260"/>
      <c r="AZ489" s="260"/>
      <c r="BA489" s="260"/>
      <c r="BB489" s="260"/>
      <c r="BC489" s="260"/>
      <c r="BD489" s="260"/>
      <c r="BE489" s="260"/>
      <c r="BF489" s="260"/>
      <c r="BG489" s="260"/>
      <c r="BH489" s="260"/>
      <c r="BI489" s="260"/>
      <c r="BJ489" s="260"/>
      <c r="BK489" s="260"/>
      <c r="BL489" s="260"/>
    </row>
    <row r="490" spans="2:64" x14ac:dyDescent="0.25">
      <c r="B490" s="260"/>
      <c r="C490" s="260"/>
      <c r="D490" s="260"/>
      <c r="E490" s="272"/>
      <c r="F490" s="272"/>
      <c r="G490" s="272"/>
      <c r="M490" s="272"/>
      <c r="O490" s="260"/>
      <c r="P490" s="260"/>
      <c r="Q490" s="260"/>
      <c r="R490" s="260"/>
      <c r="S490" s="260"/>
      <c r="T490" s="260"/>
      <c r="U490" s="260"/>
      <c r="V490" s="260"/>
      <c r="W490" s="260"/>
      <c r="X490" s="260"/>
      <c r="Y490" s="260"/>
      <c r="Z490" s="260"/>
      <c r="AA490" s="260"/>
      <c r="AB490" s="260"/>
      <c r="AC490" s="260"/>
      <c r="AD490" s="260"/>
      <c r="AE490" s="260"/>
      <c r="AF490" s="260"/>
      <c r="AG490" s="260"/>
      <c r="AH490" s="260"/>
      <c r="AI490" s="260"/>
      <c r="AJ490" s="260"/>
      <c r="AK490" s="260"/>
      <c r="AL490" s="260"/>
      <c r="AM490" s="260"/>
      <c r="AN490" s="260"/>
      <c r="AO490" s="260"/>
      <c r="AP490" s="260"/>
      <c r="AQ490" s="260"/>
      <c r="AR490" s="260"/>
      <c r="AS490" s="260"/>
      <c r="AT490" s="260"/>
      <c r="AU490" s="260"/>
      <c r="AV490" s="260"/>
      <c r="AW490" s="260"/>
      <c r="AX490" s="260"/>
      <c r="AY490" s="260"/>
      <c r="AZ490" s="260"/>
      <c r="BA490" s="260"/>
      <c r="BB490" s="260"/>
      <c r="BC490" s="260"/>
      <c r="BD490" s="260"/>
      <c r="BE490" s="260"/>
      <c r="BF490" s="260"/>
      <c r="BG490" s="260"/>
      <c r="BH490" s="260"/>
      <c r="BI490" s="260"/>
      <c r="BJ490" s="260"/>
      <c r="BK490" s="260"/>
      <c r="BL490" s="260"/>
    </row>
    <row r="491" spans="2:64" x14ac:dyDescent="0.25">
      <c r="B491" s="260"/>
      <c r="C491" s="260"/>
      <c r="D491" s="260"/>
      <c r="E491" s="272"/>
      <c r="F491" s="272"/>
      <c r="G491" s="272"/>
      <c r="M491" s="272"/>
      <c r="O491" s="260"/>
      <c r="P491" s="260"/>
      <c r="Q491" s="260"/>
      <c r="R491" s="260"/>
      <c r="S491" s="260"/>
      <c r="T491" s="260"/>
      <c r="U491" s="260"/>
      <c r="V491" s="260"/>
      <c r="W491" s="260"/>
      <c r="X491" s="260"/>
      <c r="Y491" s="260"/>
      <c r="Z491" s="260"/>
      <c r="AA491" s="260"/>
      <c r="AB491" s="260"/>
      <c r="AC491" s="260"/>
      <c r="AD491" s="260"/>
      <c r="AE491" s="260"/>
      <c r="AF491" s="260"/>
      <c r="AG491" s="260"/>
      <c r="AH491" s="260"/>
      <c r="AI491" s="260"/>
      <c r="AJ491" s="260"/>
      <c r="AK491" s="260"/>
      <c r="AL491" s="260"/>
      <c r="AM491" s="260"/>
      <c r="AN491" s="260"/>
      <c r="AO491" s="260"/>
      <c r="AP491" s="260"/>
      <c r="AQ491" s="260"/>
      <c r="AR491" s="260"/>
      <c r="AS491" s="260"/>
      <c r="AT491" s="260"/>
      <c r="AU491" s="260"/>
      <c r="AV491" s="260"/>
      <c r="AW491" s="260"/>
      <c r="AX491" s="260"/>
      <c r="AY491" s="260"/>
      <c r="AZ491" s="260"/>
      <c r="BA491" s="260"/>
      <c r="BB491" s="260"/>
      <c r="BC491" s="260"/>
      <c r="BD491" s="260"/>
      <c r="BE491" s="260"/>
      <c r="BF491" s="260"/>
      <c r="BG491" s="260"/>
      <c r="BH491" s="260"/>
      <c r="BI491" s="260"/>
      <c r="BJ491" s="260"/>
      <c r="BK491" s="260"/>
      <c r="BL491" s="260"/>
    </row>
    <row r="492" spans="2:64" x14ac:dyDescent="0.25">
      <c r="B492" s="260"/>
      <c r="C492" s="260"/>
      <c r="D492" s="260"/>
      <c r="F492" s="272"/>
      <c r="G492" s="272"/>
      <c r="M492" s="272"/>
      <c r="O492" s="260"/>
      <c r="P492" s="260"/>
      <c r="Q492" s="260"/>
      <c r="R492" s="260"/>
      <c r="S492" s="260"/>
      <c r="T492" s="260"/>
      <c r="U492" s="260"/>
      <c r="V492" s="260"/>
      <c r="W492" s="260"/>
      <c r="X492" s="260"/>
      <c r="Y492" s="260"/>
      <c r="Z492" s="260"/>
      <c r="AA492" s="260"/>
      <c r="AB492" s="260"/>
      <c r="AC492" s="260"/>
      <c r="AD492" s="260"/>
      <c r="AE492" s="260"/>
      <c r="AF492" s="260"/>
      <c r="AG492" s="260"/>
      <c r="AH492" s="260"/>
      <c r="AI492" s="260"/>
      <c r="AJ492" s="260"/>
      <c r="AK492" s="260"/>
      <c r="AL492" s="260"/>
      <c r="AM492" s="260"/>
      <c r="AN492" s="260"/>
      <c r="AO492" s="260"/>
      <c r="AP492" s="260"/>
      <c r="AQ492" s="260"/>
      <c r="AR492" s="260"/>
      <c r="AS492" s="260"/>
      <c r="AT492" s="260"/>
      <c r="AU492" s="260"/>
      <c r="AV492" s="260"/>
      <c r="AW492" s="260"/>
      <c r="AX492" s="260"/>
      <c r="AY492" s="260"/>
      <c r="AZ492" s="260"/>
      <c r="BA492" s="260"/>
      <c r="BB492" s="260"/>
      <c r="BC492" s="260"/>
      <c r="BD492" s="260"/>
      <c r="BE492" s="260"/>
      <c r="BF492" s="260"/>
      <c r="BG492" s="260"/>
      <c r="BH492" s="260"/>
      <c r="BI492" s="260"/>
      <c r="BJ492" s="260"/>
      <c r="BK492" s="260"/>
      <c r="BL492" s="260"/>
    </row>
    <row r="493" spans="2:64" x14ac:dyDescent="0.25">
      <c r="B493" s="260"/>
      <c r="C493" s="260"/>
      <c r="D493" s="260"/>
      <c r="F493" s="272"/>
      <c r="G493" s="272"/>
      <c r="M493" s="272"/>
      <c r="O493" s="260"/>
      <c r="P493" s="260"/>
      <c r="Q493" s="260"/>
      <c r="R493" s="260"/>
      <c r="S493" s="260"/>
      <c r="T493" s="260"/>
      <c r="U493" s="260"/>
      <c r="V493" s="260"/>
      <c r="W493" s="260"/>
      <c r="X493" s="260"/>
      <c r="Y493" s="260"/>
      <c r="Z493" s="260"/>
      <c r="AA493" s="260"/>
      <c r="AB493" s="260"/>
      <c r="AC493" s="260"/>
      <c r="AD493" s="260"/>
      <c r="AE493" s="260"/>
      <c r="AF493" s="260"/>
      <c r="AG493" s="260"/>
      <c r="AH493" s="260"/>
      <c r="AI493" s="260"/>
      <c r="AJ493" s="260"/>
      <c r="AK493" s="260"/>
      <c r="AL493" s="260"/>
      <c r="AM493" s="260"/>
      <c r="AN493" s="260"/>
      <c r="AO493" s="260"/>
      <c r="AP493" s="260"/>
      <c r="AQ493" s="260"/>
      <c r="AR493" s="260"/>
      <c r="AS493" s="260"/>
      <c r="AT493" s="260"/>
      <c r="AU493" s="260"/>
      <c r="AV493" s="260"/>
      <c r="AW493" s="260"/>
      <c r="AX493" s="260"/>
      <c r="AY493" s="260"/>
      <c r="AZ493" s="260"/>
      <c r="BA493" s="260"/>
      <c r="BB493" s="260"/>
      <c r="BC493" s="260"/>
      <c r="BD493" s="260"/>
      <c r="BE493" s="260"/>
      <c r="BF493" s="260"/>
      <c r="BG493" s="260"/>
      <c r="BH493" s="260"/>
      <c r="BI493" s="260"/>
      <c r="BJ493" s="260"/>
      <c r="BK493" s="260"/>
      <c r="BL493" s="260"/>
    </row>
    <row r="494" spans="2:64" x14ac:dyDescent="0.25">
      <c r="B494" s="260"/>
      <c r="G494" s="272"/>
      <c r="M494" s="272"/>
      <c r="O494" s="260"/>
      <c r="P494" s="260"/>
      <c r="Q494" s="260"/>
      <c r="R494" s="260"/>
      <c r="S494" s="260"/>
      <c r="T494" s="260"/>
      <c r="U494" s="260"/>
      <c r="V494" s="260"/>
      <c r="W494" s="260"/>
      <c r="X494" s="260"/>
      <c r="Y494" s="260"/>
      <c r="Z494" s="260"/>
      <c r="AA494" s="260"/>
      <c r="AB494" s="260"/>
      <c r="AC494" s="260"/>
      <c r="AD494" s="260"/>
      <c r="AE494" s="260"/>
      <c r="AF494" s="260"/>
      <c r="AG494" s="260"/>
      <c r="AH494" s="260"/>
      <c r="AI494" s="260"/>
      <c r="AJ494" s="260"/>
      <c r="AK494" s="260"/>
      <c r="AL494" s="260"/>
      <c r="AM494" s="260"/>
      <c r="AN494" s="260"/>
      <c r="AO494" s="260"/>
      <c r="AP494" s="260"/>
      <c r="AQ494" s="260"/>
      <c r="AR494" s="260"/>
      <c r="AS494" s="260"/>
      <c r="AT494" s="260"/>
      <c r="AU494" s="260"/>
      <c r="AV494" s="260"/>
      <c r="AW494" s="260"/>
      <c r="AX494" s="260"/>
      <c r="AY494" s="260"/>
      <c r="AZ494" s="260"/>
      <c r="BA494" s="260"/>
      <c r="BB494" s="260"/>
      <c r="BC494" s="260"/>
      <c r="BD494" s="260"/>
      <c r="BE494" s="260"/>
      <c r="BF494" s="260"/>
      <c r="BG494" s="260"/>
      <c r="BH494" s="260"/>
      <c r="BI494" s="260"/>
      <c r="BJ494" s="260"/>
      <c r="BK494" s="260"/>
      <c r="BL494" s="260"/>
    </row>
    <row r="495" spans="2:64" x14ac:dyDescent="0.25">
      <c r="B495" s="260"/>
      <c r="G495" s="272"/>
      <c r="M495" s="272"/>
      <c r="O495" s="260"/>
      <c r="P495" s="260"/>
      <c r="Q495" s="260"/>
      <c r="R495" s="260"/>
      <c r="S495" s="260"/>
      <c r="T495" s="260"/>
      <c r="U495" s="260"/>
      <c r="V495" s="260"/>
      <c r="W495" s="260"/>
      <c r="X495" s="260"/>
      <c r="Y495" s="260"/>
      <c r="Z495" s="260"/>
      <c r="AA495" s="260"/>
      <c r="AB495" s="260"/>
      <c r="AC495" s="260"/>
      <c r="AD495" s="260"/>
      <c r="AE495" s="260"/>
      <c r="AF495" s="260"/>
      <c r="AG495" s="260"/>
      <c r="AH495" s="260"/>
      <c r="AI495" s="260"/>
      <c r="AJ495" s="260"/>
      <c r="AK495" s="260"/>
      <c r="AL495" s="260"/>
      <c r="AM495" s="260"/>
      <c r="AN495" s="260"/>
      <c r="AO495" s="260"/>
      <c r="AP495" s="260"/>
      <c r="AQ495" s="260"/>
      <c r="AR495" s="260"/>
      <c r="AS495" s="260"/>
      <c r="AT495" s="260"/>
      <c r="AU495" s="260"/>
      <c r="AV495" s="260"/>
      <c r="AW495" s="260"/>
      <c r="AX495" s="260"/>
      <c r="AY495" s="260"/>
      <c r="AZ495" s="260"/>
      <c r="BA495" s="260"/>
      <c r="BB495" s="260"/>
      <c r="BC495" s="260"/>
      <c r="BD495" s="260"/>
      <c r="BE495" s="260"/>
      <c r="BF495" s="260"/>
      <c r="BG495" s="260"/>
      <c r="BH495" s="260"/>
      <c r="BI495" s="260"/>
      <c r="BJ495" s="260"/>
      <c r="BK495" s="260"/>
      <c r="BL495" s="260"/>
    </row>
    <row r="496" spans="2:64" x14ac:dyDescent="0.25">
      <c r="B496" s="260"/>
      <c r="G496" s="272"/>
      <c r="M496" s="272"/>
      <c r="O496" s="260"/>
      <c r="P496" s="260"/>
      <c r="Q496" s="260"/>
      <c r="R496" s="260"/>
      <c r="S496" s="260"/>
      <c r="T496" s="260"/>
      <c r="U496" s="260"/>
      <c r="V496" s="260"/>
      <c r="W496" s="260"/>
      <c r="X496" s="260"/>
      <c r="Y496" s="260"/>
      <c r="Z496" s="260"/>
      <c r="AA496" s="260"/>
      <c r="AB496" s="260"/>
      <c r="AC496" s="260"/>
      <c r="AD496" s="260"/>
      <c r="AE496" s="260"/>
      <c r="AF496" s="260"/>
      <c r="AG496" s="260"/>
      <c r="AH496" s="260"/>
      <c r="AI496" s="260"/>
      <c r="AJ496" s="260"/>
      <c r="AK496" s="260"/>
      <c r="AL496" s="260"/>
      <c r="AM496" s="260"/>
      <c r="AN496" s="260"/>
      <c r="AO496" s="260"/>
      <c r="AP496" s="260"/>
      <c r="AQ496" s="260"/>
      <c r="AR496" s="260"/>
      <c r="AS496" s="260"/>
      <c r="AT496" s="260"/>
      <c r="AU496" s="260"/>
      <c r="AV496" s="260"/>
      <c r="AW496" s="260"/>
      <c r="AX496" s="260"/>
      <c r="AY496" s="260"/>
      <c r="AZ496" s="260"/>
      <c r="BA496" s="260"/>
      <c r="BB496" s="260"/>
      <c r="BC496" s="260"/>
      <c r="BD496" s="260"/>
      <c r="BE496" s="260"/>
      <c r="BF496" s="260"/>
      <c r="BG496" s="260"/>
      <c r="BH496" s="260"/>
      <c r="BI496" s="260"/>
      <c r="BJ496" s="260"/>
      <c r="BK496" s="260"/>
      <c r="BL496" s="260"/>
    </row>
    <row r="497" spans="2:64" x14ac:dyDescent="0.25">
      <c r="B497" s="260"/>
      <c r="G497" s="272"/>
      <c r="M497" s="272"/>
      <c r="O497" s="260"/>
      <c r="P497" s="260"/>
      <c r="Q497" s="260"/>
      <c r="R497" s="260"/>
      <c r="S497" s="260"/>
      <c r="T497" s="260"/>
      <c r="U497" s="260"/>
      <c r="V497" s="260"/>
      <c r="W497" s="260"/>
      <c r="X497" s="260"/>
      <c r="Y497" s="260"/>
      <c r="Z497" s="260"/>
      <c r="AA497" s="260"/>
      <c r="AB497" s="260"/>
      <c r="AC497" s="260"/>
      <c r="AD497" s="260"/>
      <c r="AE497" s="260"/>
      <c r="AF497" s="260"/>
      <c r="AG497" s="260"/>
      <c r="AH497" s="260"/>
      <c r="AI497" s="260"/>
      <c r="AJ497" s="260"/>
      <c r="AK497" s="260"/>
      <c r="AL497" s="260"/>
      <c r="AM497" s="260"/>
      <c r="AN497" s="260"/>
      <c r="AO497" s="260"/>
      <c r="AP497" s="260"/>
      <c r="AQ497" s="260"/>
      <c r="AR497" s="260"/>
      <c r="AS497" s="260"/>
      <c r="AT497" s="260"/>
      <c r="AU497" s="260"/>
      <c r="AV497" s="260"/>
      <c r="AW497" s="260"/>
      <c r="AX497" s="260"/>
      <c r="AY497" s="260"/>
      <c r="AZ497" s="260"/>
      <c r="BA497" s="260"/>
      <c r="BB497" s="260"/>
      <c r="BC497" s="260"/>
      <c r="BD497" s="260"/>
      <c r="BE497" s="260"/>
      <c r="BF497" s="260"/>
      <c r="BG497" s="260"/>
      <c r="BH497" s="260"/>
      <c r="BI497" s="260"/>
      <c r="BJ497" s="260"/>
      <c r="BK497" s="260"/>
      <c r="BL497" s="260"/>
    </row>
    <row r="498" spans="2:64" x14ac:dyDescent="0.25">
      <c r="B498" s="260"/>
      <c r="G498" s="272"/>
      <c r="M498" s="272"/>
      <c r="O498" s="260"/>
      <c r="P498" s="260"/>
      <c r="Q498" s="260"/>
      <c r="R498" s="260"/>
      <c r="S498" s="260"/>
      <c r="T498" s="260"/>
      <c r="U498" s="260"/>
      <c r="V498" s="260"/>
      <c r="W498" s="260"/>
      <c r="X498" s="260"/>
      <c r="Y498" s="260"/>
      <c r="Z498" s="260"/>
      <c r="AA498" s="260"/>
      <c r="AB498" s="260"/>
      <c r="AC498" s="260"/>
      <c r="AD498" s="260"/>
      <c r="AE498" s="260"/>
      <c r="AF498" s="260"/>
      <c r="AG498" s="260"/>
      <c r="AH498" s="260"/>
      <c r="AI498" s="260"/>
      <c r="AJ498" s="260"/>
      <c r="AK498" s="260"/>
      <c r="AL498" s="260"/>
      <c r="AM498" s="260"/>
      <c r="AN498" s="260"/>
      <c r="AO498" s="260"/>
      <c r="AP498" s="260"/>
      <c r="AQ498" s="260"/>
      <c r="AR498" s="260"/>
      <c r="AS498" s="260"/>
      <c r="AT498" s="260"/>
      <c r="AU498" s="260"/>
      <c r="AV498" s="260"/>
      <c r="AW498" s="260"/>
      <c r="AX498" s="260"/>
      <c r="AY498" s="260"/>
      <c r="AZ498" s="260"/>
      <c r="BA498" s="260"/>
      <c r="BB498" s="260"/>
      <c r="BC498" s="260"/>
      <c r="BD498" s="260"/>
      <c r="BE498" s="260"/>
      <c r="BF498" s="260"/>
      <c r="BG498" s="260"/>
      <c r="BH498" s="260"/>
      <c r="BI498" s="260"/>
      <c r="BJ498" s="260"/>
      <c r="BK498" s="260"/>
      <c r="BL498" s="260"/>
    </row>
    <row r="499" spans="2:64" x14ac:dyDescent="0.25">
      <c r="B499" s="260"/>
      <c r="G499" s="272"/>
      <c r="M499" s="272"/>
      <c r="O499" s="260"/>
      <c r="P499" s="260"/>
      <c r="Q499" s="260"/>
      <c r="R499" s="260"/>
      <c r="S499" s="260"/>
      <c r="T499" s="260"/>
      <c r="U499" s="260"/>
      <c r="V499" s="260"/>
      <c r="W499" s="260"/>
      <c r="X499" s="260"/>
      <c r="Y499" s="260"/>
      <c r="Z499" s="260"/>
      <c r="AA499" s="260"/>
      <c r="AB499" s="260"/>
      <c r="AC499" s="260"/>
      <c r="AD499" s="260"/>
      <c r="AE499" s="260"/>
      <c r="AF499" s="260"/>
      <c r="AG499" s="260"/>
      <c r="AH499" s="260"/>
      <c r="AI499" s="260"/>
      <c r="AJ499" s="260"/>
      <c r="AK499" s="260"/>
      <c r="AL499" s="260"/>
      <c r="AM499" s="260"/>
      <c r="AN499" s="260"/>
      <c r="AO499" s="260"/>
      <c r="AP499" s="260"/>
      <c r="AQ499" s="260"/>
      <c r="AR499" s="260"/>
      <c r="AS499" s="260"/>
      <c r="AT499" s="260"/>
      <c r="AU499" s="260"/>
      <c r="AV499" s="260"/>
      <c r="AW499" s="260"/>
      <c r="AX499" s="260"/>
      <c r="AY499" s="260"/>
      <c r="AZ499" s="260"/>
      <c r="BA499" s="260"/>
      <c r="BB499" s="260"/>
      <c r="BC499" s="260"/>
      <c r="BD499" s="260"/>
      <c r="BE499" s="260"/>
      <c r="BF499" s="260"/>
      <c r="BG499" s="260"/>
      <c r="BH499" s="260"/>
      <c r="BI499" s="260"/>
      <c r="BJ499" s="260"/>
      <c r="BK499" s="260"/>
      <c r="BL499" s="260"/>
    </row>
    <row r="500" spans="2:64" x14ac:dyDescent="0.25">
      <c r="B500" s="260"/>
      <c r="G500" s="272"/>
      <c r="M500" s="272"/>
      <c r="O500" s="260"/>
      <c r="P500" s="260"/>
      <c r="Q500" s="260"/>
      <c r="R500" s="260"/>
      <c r="S500" s="260"/>
      <c r="T500" s="260"/>
      <c r="U500" s="260"/>
      <c r="V500" s="260"/>
      <c r="W500" s="260"/>
      <c r="X500" s="260"/>
      <c r="Y500" s="260"/>
      <c r="Z500" s="260"/>
      <c r="AA500" s="260"/>
      <c r="AB500" s="260"/>
      <c r="AC500" s="260"/>
      <c r="AD500" s="260"/>
      <c r="AE500" s="260"/>
      <c r="AF500" s="260"/>
      <c r="AG500" s="260"/>
      <c r="AH500" s="260"/>
      <c r="AI500" s="260"/>
      <c r="AJ500" s="260"/>
      <c r="AK500" s="260"/>
      <c r="AL500" s="260"/>
      <c r="AM500" s="260"/>
      <c r="AN500" s="260"/>
      <c r="AO500" s="260"/>
      <c r="AP500" s="260"/>
      <c r="AQ500" s="260"/>
      <c r="AR500" s="260"/>
      <c r="AS500" s="260"/>
      <c r="AT500" s="260"/>
      <c r="AU500" s="260"/>
      <c r="AV500" s="260"/>
      <c r="AW500" s="260"/>
      <c r="AX500" s="260"/>
      <c r="AY500" s="260"/>
      <c r="AZ500" s="260"/>
      <c r="BA500" s="260"/>
      <c r="BB500" s="260"/>
      <c r="BC500" s="260"/>
      <c r="BD500" s="260"/>
      <c r="BE500" s="260"/>
      <c r="BF500" s="260"/>
      <c r="BG500" s="260"/>
      <c r="BH500" s="260"/>
      <c r="BI500" s="260"/>
      <c r="BJ500" s="260"/>
      <c r="BK500" s="260"/>
      <c r="BL500" s="260"/>
    </row>
    <row r="501" spans="2:64" x14ac:dyDescent="0.25">
      <c r="B501" s="260"/>
      <c r="G501" s="272"/>
      <c r="M501" s="272"/>
      <c r="O501" s="260"/>
      <c r="P501" s="260"/>
      <c r="Q501" s="260"/>
      <c r="R501" s="260"/>
      <c r="S501" s="260"/>
      <c r="T501" s="260"/>
      <c r="U501" s="260"/>
      <c r="V501" s="260"/>
      <c r="W501" s="260"/>
      <c r="X501" s="260"/>
      <c r="Y501" s="260"/>
      <c r="Z501" s="260"/>
      <c r="AA501" s="260"/>
      <c r="AB501" s="260"/>
      <c r="AC501" s="260"/>
      <c r="AD501" s="260"/>
      <c r="AE501" s="260"/>
      <c r="AF501" s="260"/>
      <c r="AG501" s="260"/>
      <c r="AH501" s="260"/>
      <c r="AI501" s="260"/>
      <c r="AJ501" s="260"/>
      <c r="AK501" s="260"/>
      <c r="AL501" s="260"/>
      <c r="AM501" s="260"/>
      <c r="AN501" s="260"/>
      <c r="AO501" s="260"/>
      <c r="AP501" s="260"/>
      <c r="AQ501" s="260"/>
      <c r="AR501" s="260"/>
      <c r="AS501" s="260"/>
      <c r="AT501" s="260"/>
      <c r="AU501" s="260"/>
      <c r="AV501" s="260"/>
      <c r="AW501" s="260"/>
      <c r="AX501" s="260"/>
      <c r="AY501" s="260"/>
      <c r="AZ501" s="260"/>
      <c r="BA501" s="260"/>
      <c r="BB501" s="260"/>
      <c r="BC501" s="260"/>
      <c r="BD501" s="260"/>
      <c r="BE501" s="260"/>
      <c r="BF501" s="260"/>
      <c r="BG501" s="260"/>
      <c r="BH501" s="260"/>
      <c r="BI501" s="260"/>
      <c r="BJ501" s="260"/>
      <c r="BK501" s="260"/>
      <c r="BL501" s="260"/>
    </row>
    <row r="502" spans="2:64" x14ac:dyDescent="0.25">
      <c r="B502" s="260"/>
      <c r="G502" s="272"/>
      <c r="M502" s="272"/>
      <c r="O502" s="260"/>
      <c r="P502" s="260"/>
      <c r="Q502" s="260"/>
      <c r="R502" s="260"/>
      <c r="S502" s="260"/>
      <c r="T502" s="260"/>
      <c r="U502" s="260"/>
      <c r="V502" s="260"/>
      <c r="W502" s="260"/>
      <c r="X502" s="260"/>
      <c r="Y502" s="260"/>
      <c r="Z502" s="260"/>
      <c r="AA502" s="260"/>
      <c r="AB502" s="260"/>
      <c r="AC502" s="260"/>
      <c r="AD502" s="260"/>
      <c r="AE502" s="260"/>
      <c r="AF502" s="260"/>
      <c r="AG502" s="260"/>
      <c r="AH502" s="260"/>
      <c r="AI502" s="260"/>
      <c r="AJ502" s="260"/>
      <c r="AK502" s="260"/>
      <c r="AL502" s="260"/>
      <c r="AM502" s="260"/>
      <c r="AN502" s="260"/>
      <c r="AO502" s="260"/>
      <c r="AP502" s="260"/>
      <c r="AQ502" s="260"/>
      <c r="AR502" s="260"/>
      <c r="AS502" s="260"/>
      <c r="AT502" s="260"/>
      <c r="AU502" s="260"/>
      <c r="AV502" s="260"/>
      <c r="AW502" s="260"/>
      <c r="AX502" s="260"/>
      <c r="AY502" s="260"/>
      <c r="AZ502" s="260"/>
      <c r="BA502" s="260"/>
      <c r="BB502" s="260"/>
      <c r="BC502" s="260"/>
      <c r="BD502" s="260"/>
      <c r="BE502" s="260"/>
      <c r="BF502" s="260"/>
      <c r="BG502" s="260"/>
      <c r="BH502" s="260"/>
      <c r="BI502" s="260"/>
      <c r="BJ502" s="260"/>
      <c r="BK502" s="260"/>
      <c r="BL502" s="260"/>
    </row>
    <row r="503" spans="2:64" x14ac:dyDescent="0.25">
      <c r="B503" s="260"/>
      <c r="G503" s="272"/>
      <c r="M503" s="272"/>
      <c r="O503" s="260"/>
      <c r="P503" s="260"/>
      <c r="Q503" s="260"/>
      <c r="R503" s="260"/>
      <c r="S503" s="260"/>
      <c r="T503" s="260"/>
      <c r="U503" s="260"/>
      <c r="V503" s="260"/>
      <c r="W503" s="260"/>
      <c r="X503" s="260"/>
      <c r="Y503" s="260"/>
      <c r="Z503" s="260"/>
      <c r="AA503" s="260"/>
      <c r="AB503" s="260"/>
      <c r="AC503" s="260"/>
      <c r="AD503" s="260"/>
      <c r="AE503" s="260"/>
      <c r="AF503" s="260"/>
      <c r="AG503" s="260"/>
      <c r="AH503" s="260"/>
      <c r="AI503" s="260"/>
      <c r="AJ503" s="260"/>
      <c r="AK503" s="260"/>
      <c r="AL503" s="260"/>
      <c r="AM503" s="260"/>
      <c r="AN503" s="260"/>
      <c r="AO503" s="260"/>
      <c r="AP503" s="260"/>
      <c r="AQ503" s="260"/>
      <c r="AR503" s="260"/>
      <c r="AS503" s="260"/>
      <c r="AT503" s="260"/>
      <c r="AU503" s="260"/>
      <c r="AV503" s="260"/>
      <c r="AW503" s="260"/>
      <c r="AX503" s="260"/>
      <c r="AY503" s="260"/>
      <c r="AZ503" s="260"/>
      <c r="BA503" s="260"/>
      <c r="BB503" s="260"/>
      <c r="BC503" s="260"/>
      <c r="BD503" s="260"/>
      <c r="BE503" s="260"/>
      <c r="BF503" s="260"/>
      <c r="BG503" s="260"/>
      <c r="BH503" s="260"/>
      <c r="BI503" s="260"/>
      <c r="BJ503" s="260"/>
      <c r="BK503" s="260"/>
      <c r="BL503" s="260"/>
    </row>
    <row r="504" spans="2:64" x14ac:dyDescent="0.25">
      <c r="B504" s="260"/>
      <c r="G504" s="272"/>
      <c r="M504" s="272"/>
      <c r="O504" s="260"/>
      <c r="P504" s="260"/>
      <c r="Q504" s="260"/>
      <c r="R504" s="260"/>
      <c r="S504" s="260"/>
      <c r="T504" s="260"/>
      <c r="U504" s="260"/>
      <c r="V504" s="260"/>
      <c r="W504" s="260"/>
      <c r="X504" s="260"/>
      <c r="Y504" s="260"/>
      <c r="Z504" s="260"/>
      <c r="AA504" s="260"/>
      <c r="AB504" s="260"/>
      <c r="AC504" s="260"/>
      <c r="AD504" s="260"/>
      <c r="AE504" s="260"/>
      <c r="AF504" s="260"/>
      <c r="AG504" s="260"/>
      <c r="AH504" s="260"/>
      <c r="AI504" s="260"/>
      <c r="AJ504" s="260"/>
      <c r="AK504" s="260"/>
      <c r="AL504" s="260"/>
      <c r="AM504" s="260"/>
      <c r="AN504" s="260"/>
      <c r="AO504" s="260"/>
      <c r="AP504" s="260"/>
      <c r="AQ504" s="260"/>
      <c r="AR504" s="260"/>
      <c r="AS504" s="260"/>
      <c r="AT504" s="260"/>
      <c r="AU504" s="260"/>
      <c r="AV504" s="260"/>
      <c r="AW504" s="260"/>
      <c r="AX504" s="260"/>
      <c r="AY504" s="260"/>
      <c r="AZ504" s="260"/>
      <c r="BA504" s="260"/>
      <c r="BB504" s="260"/>
      <c r="BC504" s="260"/>
      <c r="BD504" s="260"/>
      <c r="BE504" s="260"/>
      <c r="BF504" s="260"/>
      <c r="BG504" s="260"/>
      <c r="BH504" s="260"/>
      <c r="BI504" s="260"/>
      <c r="BJ504" s="260"/>
      <c r="BK504" s="260"/>
      <c r="BL504" s="260"/>
    </row>
    <row r="505" spans="2:64" x14ac:dyDescent="0.25">
      <c r="B505" s="260"/>
      <c r="G505" s="272"/>
      <c r="M505" s="272"/>
      <c r="O505" s="260"/>
      <c r="P505" s="260"/>
      <c r="Q505" s="260"/>
      <c r="R505" s="260"/>
      <c r="S505" s="260"/>
      <c r="T505" s="260"/>
      <c r="U505" s="260"/>
      <c r="V505" s="260"/>
      <c r="W505" s="260"/>
      <c r="X505" s="260"/>
      <c r="Y505" s="260"/>
      <c r="Z505" s="260"/>
      <c r="AA505" s="260"/>
      <c r="AB505" s="260"/>
      <c r="AC505" s="260"/>
      <c r="AD505" s="260"/>
      <c r="AE505" s="260"/>
      <c r="AF505" s="260"/>
      <c r="AG505" s="260"/>
      <c r="AH505" s="260"/>
      <c r="AI505" s="260"/>
      <c r="AJ505" s="260"/>
      <c r="AK505" s="260"/>
      <c r="AL505" s="260"/>
      <c r="AM505" s="260"/>
      <c r="AN505" s="260"/>
      <c r="AO505" s="260"/>
      <c r="AP505" s="260"/>
      <c r="AQ505" s="260"/>
      <c r="AR505" s="260"/>
      <c r="AS505" s="260"/>
      <c r="AT505" s="260"/>
      <c r="AU505" s="260"/>
      <c r="AV505" s="260"/>
      <c r="AW505" s="260"/>
      <c r="AX505" s="260"/>
      <c r="AY505" s="260"/>
      <c r="AZ505" s="260"/>
      <c r="BA505" s="260"/>
      <c r="BB505" s="260"/>
      <c r="BC505" s="260"/>
      <c r="BD505" s="260"/>
      <c r="BE505" s="260"/>
      <c r="BF505" s="260"/>
      <c r="BG505" s="260"/>
      <c r="BH505" s="260"/>
      <c r="BI505" s="260"/>
      <c r="BJ505" s="260"/>
      <c r="BK505" s="260"/>
      <c r="BL505" s="260"/>
    </row>
    <row r="506" spans="2:64" x14ac:dyDescent="0.25">
      <c r="B506" s="260"/>
      <c r="G506" s="272"/>
      <c r="M506" s="272"/>
      <c r="O506" s="260"/>
      <c r="P506" s="260"/>
      <c r="Q506" s="260"/>
      <c r="R506" s="260"/>
      <c r="S506" s="260"/>
      <c r="T506" s="260"/>
      <c r="U506" s="260"/>
      <c r="V506" s="260"/>
      <c r="W506" s="260"/>
      <c r="X506" s="260"/>
      <c r="Y506" s="260"/>
      <c r="Z506" s="260"/>
      <c r="AA506" s="260"/>
      <c r="AB506" s="260"/>
      <c r="AC506" s="260"/>
      <c r="AD506" s="260"/>
      <c r="AE506" s="260"/>
      <c r="AF506" s="260"/>
      <c r="AG506" s="260"/>
      <c r="AH506" s="260"/>
      <c r="AI506" s="260"/>
      <c r="AJ506" s="260"/>
      <c r="AK506" s="260"/>
      <c r="AL506" s="260"/>
      <c r="AM506" s="260"/>
      <c r="AN506" s="260"/>
      <c r="AO506" s="260"/>
      <c r="AP506" s="260"/>
      <c r="AQ506" s="260"/>
      <c r="AR506" s="260"/>
      <c r="AS506" s="260"/>
      <c r="AT506" s="260"/>
      <c r="AU506" s="260"/>
      <c r="AV506" s="260"/>
      <c r="AW506" s="260"/>
      <c r="AX506" s="260"/>
      <c r="AY506" s="260"/>
      <c r="AZ506" s="260"/>
      <c r="BA506" s="260"/>
      <c r="BB506" s="260"/>
      <c r="BC506" s="260"/>
      <c r="BD506" s="260"/>
      <c r="BE506" s="260"/>
      <c r="BF506" s="260"/>
      <c r="BG506" s="260"/>
      <c r="BH506" s="260"/>
      <c r="BI506" s="260"/>
      <c r="BJ506" s="260"/>
      <c r="BK506" s="260"/>
      <c r="BL506" s="260"/>
    </row>
    <row r="507" spans="2:64" x14ac:dyDescent="0.25">
      <c r="B507" s="260"/>
      <c r="G507" s="272"/>
      <c r="M507" s="272"/>
      <c r="O507" s="260"/>
      <c r="P507" s="260"/>
      <c r="Q507" s="260"/>
      <c r="R507" s="260"/>
      <c r="S507" s="260"/>
      <c r="T507" s="260"/>
      <c r="U507" s="260"/>
      <c r="V507" s="260"/>
      <c r="W507" s="260"/>
      <c r="X507" s="260"/>
      <c r="Y507" s="260"/>
      <c r="Z507" s="260"/>
      <c r="AA507" s="260"/>
      <c r="AB507" s="260"/>
      <c r="AC507" s="260"/>
      <c r="AD507" s="260"/>
      <c r="AE507" s="260"/>
      <c r="AF507" s="260"/>
      <c r="AG507" s="260"/>
      <c r="AH507" s="260"/>
      <c r="AI507" s="260"/>
      <c r="AJ507" s="260"/>
      <c r="AK507" s="260"/>
      <c r="AL507" s="260"/>
      <c r="AM507" s="260"/>
      <c r="AN507" s="260"/>
      <c r="AO507" s="260"/>
      <c r="AP507" s="260"/>
      <c r="AQ507" s="260"/>
      <c r="AR507" s="260"/>
      <c r="AS507" s="260"/>
      <c r="AT507" s="260"/>
      <c r="AU507" s="260"/>
      <c r="AV507" s="260"/>
      <c r="AW507" s="260"/>
      <c r="AX507" s="260"/>
      <c r="AY507" s="260"/>
      <c r="AZ507" s="260"/>
      <c r="BA507" s="260"/>
      <c r="BB507" s="260"/>
      <c r="BC507" s="260"/>
      <c r="BD507" s="260"/>
      <c r="BE507" s="260"/>
      <c r="BF507" s="260"/>
      <c r="BG507" s="260"/>
      <c r="BH507" s="260"/>
      <c r="BI507" s="260"/>
      <c r="BJ507" s="260"/>
      <c r="BK507" s="260"/>
      <c r="BL507" s="260"/>
    </row>
    <row r="508" spans="2:64" x14ac:dyDescent="0.25">
      <c r="B508" s="260"/>
      <c r="G508" s="272"/>
      <c r="M508" s="272"/>
      <c r="O508" s="260"/>
      <c r="P508" s="260"/>
      <c r="Q508" s="260"/>
      <c r="R508" s="260"/>
      <c r="S508" s="260"/>
      <c r="T508" s="260"/>
      <c r="U508" s="260"/>
      <c r="V508" s="260"/>
      <c r="W508" s="260"/>
      <c r="X508" s="260"/>
      <c r="Y508" s="260"/>
      <c r="Z508" s="260"/>
      <c r="AA508" s="260"/>
      <c r="AB508" s="260"/>
      <c r="AC508" s="260"/>
      <c r="AD508" s="260"/>
      <c r="AE508" s="260"/>
      <c r="AF508" s="260"/>
      <c r="AG508" s="260"/>
      <c r="AH508" s="260"/>
      <c r="AI508" s="260"/>
      <c r="AJ508" s="260"/>
      <c r="AK508" s="260"/>
      <c r="AL508" s="260"/>
      <c r="AM508" s="260"/>
      <c r="AN508" s="260"/>
      <c r="AO508" s="260"/>
      <c r="AP508" s="260"/>
      <c r="AQ508" s="260"/>
      <c r="AR508" s="260"/>
      <c r="AS508" s="260"/>
      <c r="AT508" s="260"/>
      <c r="AU508" s="260"/>
      <c r="AV508" s="260"/>
      <c r="AW508" s="260"/>
      <c r="AX508" s="260"/>
      <c r="AY508" s="260"/>
      <c r="AZ508" s="260"/>
      <c r="BA508" s="260"/>
      <c r="BB508" s="260"/>
      <c r="BC508" s="260"/>
      <c r="BD508" s="260"/>
      <c r="BE508" s="260"/>
      <c r="BF508" s="260"/>
      <c r="BG508" s="260"/>
      <c r="BH508" s="260"/>
      <c r="BI508" s="260"/>
      <c r="BJ508" s="260"/>
      <c r="BK508" s="260"/>
      <c r="BL508" s="260"/>
    </row>
    <row r="509" spans="2:64" x14ac:dyDescent="0.25">
      <c r="B509" s="260"/>
      <c r="G509" s="272"/>
      <c r="M509" s="272"/>
      <c r="O509" s="260"/>
      <c r="P509" s="260"/>
      <c r="Q509" s="260"/>
      <c r="R509" s="260"/>
      <c r="S509" s="260"/>
      <c r="T509" s="260"/>
      <c r="U509" s="260"/>
      <c r="V509" s="260"/>
      <c r="W509" s="260"/>
      <c r="X509" s="260"/>
      <c r="Y509" s="260"/>
      <c r="Z509" s="260"/>
      <c r="AA509" s="260"/>
      <c r="AB509" s="260"/>
      <c r="AC509" s="260"/>
      <c r="AD509" s="260"/>
      <c r="AE509" s="260"/>
      <c r="AF509" s="260"/>
      <c r="AG509" s="260"/>
      <c r="AH509" s="260"/>
      <c r="AI509" s="260"/>
      <c r="AJ509" s="260"/>
      <c r="AK509" s="260"/>
      <c r="AL509" s="260"/>
      <c r="AM509" s="260"/>
      <c r="AN509" s="260"/>
      <c r="AO509" s="260"/>
      <c r="AP509" s="260"/>
      <c r="AQ509" s="260"/>
      <c r="AR509" s="260"/>
      <c r="AS509" s="260"/>
      <c r="AT509" s="260"/>
      <c r="AU509" s="260"/>
      <c r="AV509" s="260"/>
      <c r="AW509" s="260"/>
      <c r="AX509" s="260"/>
      <c r="AY509" s="260"/>
      <c r="AZ509" s="260"/>
      <c r="BA509" s="260"/>
      <c r="BB509" s="260"/>
      <c r="BC509" s="260"/>
      <c r="BD509" s="260"/>
      <c r="BE509" s="260"/>
      <c r="BF509" s="260"/>
      <c r="BG509" s="260"/>
      <c r="BH509" s="260"/>
      <c r="BI509" s="260"/>
      <c r="BJ509" s="260"/>
      <c r="BK509" s="260"/>
      <c r="BL509" s="260"/>
    </row>
    <row r="510" spans="2:64" x14ac:dyDescent="0.25">
      <c r="B510" s="260"/>
      <c r="G510" s="272"/>
      <c r="M510" s="272"/>
      <c r="O510" s="260"/>
      <c r="P510" s="260"/>
      <c r="Q510" s="260"/>
      <c r="R510" s="260"/>
      <c r="S510" s="260"/>
      <c r="T510" s="260"/>
      <c r="U510" s="260"/>
      <c r="V510" s="260"/>
      <c r="W510" s="260"/>
      <c r="X510" s="260"/>
      <c r="Y510" s="260"/>
      <c r="Z510" s="260"/>
      <c r="AA510" s="260"/>
      <c r="AB510" s="260"/>
      <c r="AC510" s="260"/>
      <c r="AD510" s="260"/>
      <c r="AE510" s="260"/>
      <c r="AF510" s="260"/>
      <c r="AG510" s="260"/>
      <c r="AH510" s="260"/>
      <c r="AI510" s="260"/>
      <c r="AJ510" s="260"/>
      <c r="AK510" s="260"/>
      <c r="AL510" s="260"/>
      <c r="AM510" s="260"/>
      <c r="AN510" s="260"/>
      <c r="AO510" s="260"/>
      <c r="AP510" s="260"/>
      <c r="AQ510" s="260"/>
      <c r="AR510" s="260"/>
      <c r="AS510" s="260"/>
      <c r="AT510" s="260"/>
      <c r="AU510" s="260"/>
      <c r="AV510" s="260"/>
      <c r="AW510" s="260"/>
      <c r="AX510" s="260"/>
      <c r="AY510" s="260"/>
      <c r="AZ510" s="260"/>
      <c r="BA510" s="260"/>
      <c r="BB510" s="260"/>
      <c r="BC510" s="260"/>
      <c r="BD510" s="260"/>
      <c r="BE510" s="260"/>
      <c r="BF510" s="260"/>
      <c r="BG510" s="260"/>
      <c r="BH510" s="260"/>
      <c r="BI510" s="260"/>
      <c r="BJ510" s="260"/>
      <c r="BK510" s="260"/>
      <c r="BL510" s="260"/>
    </row>
    <row r="511" spans="2:64" x14ac:dyDescent="0.25">
      <c r="B511" s="260"/>
      <c r="G511" s="272"/>
      <c r="M511" s="272"/>
      <c r="O511" s="260"/>
      <c r="P511" s="260"/>
      <c r="Q511" s="260"/>
      <c r="R511" s="260"/>
      <c r="S511" s="260"/>
      <c r="T511" s="260"/>
      <c r="U511" s="260"/>
      <c r="V511" s="260"/>
      <c r="W511" s="260"/>
      <c r="X511" s="260"/>
      <c r="Y511" s="260"/>
      <c r="Z511" s="260"/>
      <c r="AA511" s="260"/>
      <c r="AB511" s="260"/>
      <c r="AC511" s="260"/>
      <c r="AD511" s="260"/>
      <c r="AE511" s="260"/>
      <c r="AF511" s="260"/>
      <c r="AG511" s="260"/>
      <c r="AH511" s="260"/>
      <c r="AI511" s="260"/>
      <c r="AJ511" s="260"/>
      <c r="AK511" s="260"/>
      <c r="AL511" s="260"/>
      <c r="AM511" s="260"/>
      <c r="AN511" s="260"/>
      <c r="AO511" s="260"/>
      <c r="AP511" s="260"/>
      <c r="AQ511" s="260"/>
      <c r="AR511" s="260"/>
      <c r="AS511" s="260"/>
      <c r="AT511" s="260"/>
      <c r="AU511" s="260"/>
      <c r="AV511" s="260"/>
      <c r="AW511" s="260"/>
      <c r="AX511" s="260"/>
      <c r="AY511" s="260"/>
      <c r="AZ511" s="260"/>
      <c r="BA511" s="260"/>
      <c r="BB511" s="260"/>
      <c r="BC511" s="260"/>
      <c r="BD511" s="260"/>
      <c r="BE511" s="260"/>
      <c r="BF511" s="260"/>
      <c r="BG511" s="260"/>
      <c r="BH511" s="260"/>
      <c r="BI511" s="260"/>
      <c r="BJ511" s="260"/>
      <c r="BK511" s="260"/>
      <c r="BL511" s="260"/>
    </row>
    <row r="512" spans="2:64" x14ac:dyDescent="0.25">
      <c r="B512" s="260"/>
      <c r="G512" s="272"/>
      <c r="M512" s="272"/>
      <c r="O512" s="260"/>
      <c r="P512" s="260"/>
      <c r="Q512" s="260"/>
      <c r="R512" s="260"/>
      <c r="S512" s="260"/>
      <c r="T512" s="260"/>
      <c r="U512" s="260"/>
      <c r="V512" s="260"/>
      <c r="W512" s="260"/>
      <c r="X512" s="260"/>
      <c r="Y512" s="260"/>
      <c r="Z512" s="260"/>
      <c r="AA512" s="260"/>
      <c r="AB512" s="260"/>
      <c r="AC512" s="260"/>
      <c r="AD512" s="260"/>
      <c r="AE512" s="260"/>
      <c r="AF512" s="260"/>
      <c r="AG512" s="260"/>
      <c r="AH512" s="260"/>
      <c r="AI512" s="260"/>
      <c r="AJ512" s="260"/>
      <c r="AK512" s="260"/>
      <c r="AL512" s="260"/>
      <c r="AM512" s="260"/>
      <c r="AN512" s="260"/>
      <c r="AO512" s="260"/>
      <c r="AP512" s="260"/>
      <c r="AQ512" s="260"/>
      <c r="AR512" s="260"/>
      <c r="AS512" s="260"/>
      <c r="AT512" s="260"/>
      <c r="AU512" s="260"/>
      <c r="AV512" s="260"/>
      <c r="AW512" s="260"/>
      <c r="AX512" s="260"/>
      <c r="AY512" s="260"/>
      <c r="AZ512" s="260"/>
      <c r="BA512" s="260"/>
      <c r="BB512" s="260"/>
      <c r="BC512" s="260"/>
      <c r="BD512" s="260"/>
      <c r="BE512" s="260"/>
      <c r="BF512" s="260"/>
      <c r="BG512" s="260"/>
      <c r="BH512" s="260"/>
      <c r="BI512" s="260"/>
      <c r="BJ512" s="260"/>
      <c r="BK512" s="260"/>
      <c r="BL512" s="260"/>
    </row>
    <row r="513" spans="2:64" x14ac:dyDescent="0.25">
      <c r="B513" s="260"/>
      <c r="G513" s="272"/>
      <c r="M513" s="272"/>
      <c r="O513" s="260"/>
      <c r="P513" s="260"/>
      <c r="Q513" s="260"/>
      <c r="R513" s="260"/>
      <c r="S513" s="260"/>
      <c r="T513" s="260"/>
      <c r="U513" s="260"/>
      <c r="V513" s="260"/>
      <c r="W513" s="260"/>
      <c r="X513" s="260"/>
      <c r="Y513" s="260"/>
      <c r="Z513" s="260"/>
      <c r="AA513" s="260"/>
      <c r="AB513" s="260"/>
      <c r="AC513" s="260"/>
      <c r="AD513" s="260"/>
      <c r="AE513" s="260"/>
      <c r="AF513" s="260"/>
      <c r="AG513" s="260"/>
      <c r="AH513" s="260"/>
      <c r="AI513" s="260"/>
      <c r="AJ513" s="260"/>
      <c r="AK513" s="260"/>
      <c r="AL513" s="260"/>
      <c r="AM513" s="260"/>
      <c r="AN513" s="260"/>
      <c r="AO513" s="260"/>
      <c r="AP513" s="260"/>
      <c r="AQ513" s="260"/>
      <c r="AR513" s="260"/>
      <c r="AS513" s="260"/>
      <c r="AT513" s="260"/>
      <c r="AU513" s="260"/>
      <c r="AV513" s="260"/>
      <c r="AW513" s="260"/>
      <c r="AX513" s="260"/>
      <c r="AY513" s="260"/>
      <c r="AZ513" s="260"/>
      <c r="BA513" s="260"/>
      <c r="BB513" s="260"/>
      <c r="BC513" s="260"/>
      <c r="BD513" s="260"/>
      <c r="BE513" s="260"/>
      <c r="BF513" s="260"/>
      <c r="BG513" s="260"/>
      <c r="BH513" s="260"/>
      <c r="BI513" s="260"/>
      <c r="BJ513" s="260"/>
      <c r="BK513" s="260"/>
      <c r="BL513" s="260"/>
    </row>
    <row r="514" spans="2:64" x14ac:dyDescent="0.25">
      <c r="B514" s="260"/>
      <c r="G514" s="272"/>
      <c r="M514" s="272"/>
      <c r="O514" s="260"/>
      <c r="P514" s="260"/>
      <c r="Q514" s="260"/>
      <c r="R514" s="260"/>
      <c r="S514" s="260"/>
      <c r="T514" s="260"/>
      <c r="U514" s="260"/>
      <c r="V514" s="260"/>
      <c r="W514" s="260"/>
      <c r="X514" s="260"/>
      <c r="Y514" s="260"/>
      <c r="Z514" s="260"/>
      <c r="AA514" s="260"/>
      <c r="AB514" s="260"/>
      <c r="AC514" s="260"/>
      <c r="AD514" s="260"/>
      <c r="AE514" s="260"/>
      <c r="AF514" s="260"/>
      <c r="AG514" s="260"/>
      <c r="AH514" s="260"/>
      <c r="AI514" s="260"/>
      <c r="AJ514" s="260"/>
      <c r="AK514" s="260"/>
      <c r="AL514" s="260"/>
      <c r="AM514" s="260"/>
      <c r="AN514" s="260"/>
      <c r="AO514" s="260"/>
      <c r="AP514" s="260"/>
      <c r="AQ514" s="260"/>
      <c r="AR514" s="260"/>
      <c r="AS514" s="260"/>
      <c r="AT514" s="260"/>
      <c r="AU514" s="260"/>
      <c r="AV514" s="260"/>
      <c r="AW514" s="260"/>
      <c r="AX514" s="260"/>
      <c r="AY514" s="260"/>
      <c r="AZ514" s="260"/>
      <c r="BA514" s="260"/>
      <c r="BB514" s="260"/>
      <c r="BC514" s="260"/>
      <c r="BD514" s="260"/>
      <c r="BE514" s="260"/>
      <c r="BF514" s="260"/>
      <c r="BG514" s="260"/>
      <c r="BH514" s="260"/>
      <c r="BI514" s="260"/>
      <c r="BJ514" s="260"/>
      <c r="BK514" s="260"/>
      <c r="BL514" s="260"/>
    </row>
    <row r="515" spans="2:64" x14ac:dyDescent="0.25">
      <c r="B515" s="260"/>
      <c r="G515" s="272"/>
      <c r="M515" s="272"/>
      <c r="O515" s="260"/>
      <c r="P515" s="260"/>
      <c r="Q515" s="260"/>
      <c r="R515" s="260"/>
      <c r="S515" s="260"/>
      <c r="T515" s="260"/>
      <c r="U515" s="260"/>
      <c r="V515" s="260"/>
      <c r="W515" s="260"/>
      <c r="X515" s="260"/>
      <c r="Y515" s="260"/>
      <c r="Z515" s="260"/>
      <c r="AA515" s="260"/>
      <c r="AB515" s="260"/>
      <c r="AC515" s="260"/>
      <c r="AD515" s="260"/>
      <c r="AE515" s="260"/>
      <c r="AF515" s="260"/>
      <c r="AG515" s="260"/>
      <c r="AH515" s="260"/>
      <c r="AI515" s="260"/>
      <c r="AJ515" s="260"/>
      <c r="AK515" s="260"/>
      <c r="AL515" s="260"/>
      <c r="AM515" s="260"/>
      <c r="AN515" s="260"/>
      <c r="AO515" s="260"/>
      <c r="AP515" s="260"/>
      <c r="AQ515" s="260"/>
      <c r="AR515" s="260"/>
      <c r="AS515" s="260"/>
      <c r="AT515" s="260"/>
      <c r="AU515" s="260"/>
      <c r="AV515" s="260"/>
      <c r="AW515" s="260"/>
      <c r="AX515" s="260"/>
      <c r="AY515" s="260"/>
      <c r="AZ515" s="260"/>
      <c r="BA515" s="260"/>
      <c r="BB515" s="260"/>
      <c r="BC515" s="260"/>
      <c r="BD515" s="260"/>
      <c r="BE515" s="260"/>
      <c r="BF515" s="260"/>
      <c r="BG515" s="260"/>
      <c r="BH515" s="260"/>
      <c r="BI515" s="260"/>
      <c r="BJ515" s="260"/>
      <c r="BK515" s="260"/>
      <c r="BL515" s="260"/>
    </row>
    <row r="516" spans="2:64" x14ac:dyDescent="0.25">
      <c r="B516" s="260"/>
      <c r="G516" s="272"/>
      <c r="M516" s="272"/>
      <c r="O516" s="260"/>
      <c r="P516" s="260"/>
      <c r="Q516" s="260"/>
      <c r="R516" s="260"/>
      <c r="S516" s="260"/>
      <c r="T516" s="260"/>
      <c r="U516" s="260"/>
      <c r="V516" s="260"/>
      <c r="W516" s="260"/>
      <c r="X516" s="260"/>
      <c r="Y516" s="260"/>
      <c r="Z516" s="260"/>
      <c r="AA516" s="260"/>
      <c r="AB516" s="260"/>
      <c r="AC516" s="260"/>
      <c r="AD516" s="260"/>
      <c r="AE516" s="260"/>
      <c r="AF516" s="260"/>
      <c r="AG516" s="260"/>
      <c r="AH516" s="260"/>
      <c r="AI516" s="260"/>
      <c r="AJ516" s="260"/>
      <c r="AK516" s="260"/>
      <c r="AL516" s="260"/>
      <c r="AM516" s="260"/>
      <c r="AN516" s="260"/>
      <c r="AO516" s="260"/>
      <c r="AP516" s="260"/>
      <c r="AQ516" s="260"/>
      <c r="AR516" s="260"/>
      <c r="AS516" s="260"/>
      <c r="AT516" s="260"/>
      <c r="AU516" s="260"/>
      <c r="AV516" s="260"/>
      <c r="AW516" s="260"/>
      <c r="AX516" s="260"/>
      <c r="AY516" s="260"/>
      <c r="AZ516" s="260"/>
      <c r="BA516" s="260"/>
      <c r="BB516" s="260"/>
      <c r="BC516" s="260"/>
      <c r="BD516" s="260"/>
      <c r="BE516" s="260"/>
      <c r="BF516" s="260"/>
      <c r="BG516" s="260"/>
      <c r="BH516" s="260"/>
      <c r="BI516" s="260"/>
      <c r="BJ516" s="260"/>
      <c r="BK516" s="260"/>
      <c r="BL516" s="260"/>
    </row>
    <row r="517" spans="2:64" x14ac:dyDescent="0.25">
      <c r="B517" s="260"/>
      <c r="G517" s="272"/>
      <c r="M517" s="272"/>
      <c r="O517" s="260"/>
      <c r="P517" s="260"/>
      <c r="Q517" s="260"/>
      <c r="R517" s="260"/>
      <c r="S517" s="260"/>
      <c r="T517" s="260"/>
      <c r="U517" s="260"/>
      <c r="V517" s="260"/>
      <c r="W517" s="260"/>
      <c r="X517" s="260"/>
      <c r="Y517" s="260"/>
      <c r="Z517" s="260"/>
      <c r="AA517" s="260"/>
      <c r="AB517" s="260"/>
      <c r="AC517" s="260"/>
      <c r="AD517" s="260"/>
      <c r="AE517" s="260"/>
      <c r="AF517" s="260"/>
      <c r="AG517" s="260"/>
      <c r="AH517" s="260"/>
      <c r="AI517" s="260"/>
      <c r="AJ517" s="260"/>
      <c r="AK517" s="260"/>
      <c r="AL517" s="260"/>
      <c r="AM517" s="260"/>
      <c r="AN517" s="260"/>
      <c r="AO517" s="260"/>
      <c r="AP517" s="260"/>
      <c r="AQ517" s="260"/>
      <c r="AR517" s="260"/>
      <c r="AS517" s="260"/>
      <c r="AT517" s="260"/>
      <c r="AU517" s="260"/>
      <c r="AV517" s="260"/>
      <c r="AW517" s="260"/>
      <c r="AX517" s="260"/>
      <c r="AY517" s="260"/>
      <c r="AZ517" s="260"/>
      <c r="BA517" s="260"/>
      <c r="BB517" s="260"/>
      <c r="BC517" s="260"/>
      <c r="BD517" s="260"/>
      <c r="BE517" s="260"/>
      <c r="BF517" s="260"/>
      <c r="BG517" s="260"/>
      <c r="BH517" s="260"/>
      <c r="BI517" s="260"/>
      <c r="BJ517" s="260"/>
      <c r="BK517" s="260"/>
      <c r="BL517" s="260"/>
    </row>
    <row r="518" spans="2:64" x14ac:dyDescent="0.25">
      <c r="B518" s="260"/>
      <c r="G518" s="272"/>
      <c r="M518" s="272"/>
      <c r="O518" s="260"/>
      <c r="P518" s="260"/>
      <c r="Q518" s="260"/>
      <c r="R518" s="260"/>
      <c r="S518" s="260"/>
      <c r="T518" s="260"/>
      <c r="U518" s="260"/>
      <c r="V518" s="260"/>
      <c r="W518" s="260"/>
      <c r="X518" s="260"/>
      <c r="Y518" s="260"/>
      <c r="Z518" s="260"/>
      <c r="AA518" s="260"/>
      <c r="AB518" s="260"/>
      <c r="AC518" s="260"/>
      <c r="AD518" s="260"/>
      <c r="AE518" s="260"/>
      <c r="AF518" s="260"/>
      <c r="AG518" s="260"/>
      <c r="AH518" s="260"/>
      <c r="AI518" s="260"/>
      <c r="AJ518" s="260"/>
      <c r="AK518" s="260"/>
      <c r="AL518" s="260"/>
      <c r="AM518" s="260"/>
      <c r="AN518" s="260"/>
      <c r="AO518" s="260"/>
      <c r="AP518" s="260"/>
      <c r="AQ518" s="260"/>
      <c r="AR518" s="260"/>
      <c r="AS518" s="260"/>
      <c r="AT518" s="260"/>
      <c r="AU518" s="260"/>
      <c r="AV518" s="260"/>
      <c r="AW518" s="260"/>
      <c r="AX518" s="260"/>
      <c r="AY518" s="260"/>
      <c r="AZ518" s="260"/>
      <c r="BA518" s="260"/>
      <c r="BB518" s="260"/>
      <c r="BC518" s="260"/>
      <c r="BD518" s="260"/>
      <c r="BE518" s="260"/>
      <c r="BF518" s="260"/>
      <c r="BG518" s="260"/>
      <c r="BH518" s="260"/>
      <c r="BI518" s="260"/>
      <c r="BJ518" s="260"/>
      <c r="BK518" s="260"/>
      <c r="BL518" s="260"/>
    </row>
    <row r="519" spans="2:64" x14ac:dyDescent="0.25">
      <c r="B519" s="260"/>
      <c r="G519" s="272"/>
      <c r="M519" s="272"/>
      <c r="O519" s="260"/>
      <c r="P519" s="260"/>
      <c r="Q519" s="260"/>
      <c r="R519" s="260"/>
      <c r="S519" s="260"/>
      <c r="T519" s="260"/>
      <c r="U519" s="260"/>
      <c r="V519" s="260"/>
      <c r="W519" s="260"/>
      <c r="X519" s="260"/>
      <c r="Y519" s="260"/>
      <c r="Z519" s="260"/>
      <c r="AA519" s="260"/>
      <c r="AB519" s="260"/>
      <c r="AC519" s="260"/>
      <c r="AD519" s="260"/>
      <c r="AE519" s="260"/>
      <c r="AF519" s="260"/>
      <c r="AG519" s="260"/>
      <c r="AH519" s="260"/>
      <c r="AI519" s="260"/>
      <c r="AJ519" s="260"/>
      <c r="AK519" s="260"/>
      <c r="AL519" s="260"/>
      <c r="AM519" s="260"/>
      <c r="AN519" s="260"/>
      <c r="AO519" s="260"/>
      <c r="AP519" s="260"/>
      <c r="AQ519" s="260"/>
      <c r="AR519" s="260"/>
      <c r="AS519" s="260"/>
      <c r="AT519" s="260"/>
      <c r="AU519" s="260"/>
      <c r="AV519" s="260"/>
      <c r="AW519" s="260"/>
      <c r="AX519" s="260"/>
      <c r="AY519" s="260"/>
      <c r="AZ519" s="260"/>
      <c r="BA519" s="260"/>
      <c r="BB519" s="260"/>
      <c r="BC519" s="260"/>
      <c r="BD519" s="260"/>
      <c r="BE519" s="260"/>
      <c r="BF519" s="260"/>
      <c r="BG519" s="260"/>
      <c r="BH519" s="260"/>
      <c r="BI519" s="260"/>
      <c r="BJ519" s="260"/>
      <c r="BK519" s="260"/>
      <c r="BL519" s="260"/>
    </row>
    <row r="520" spans="2:64" x14ac:dyDescent="0.25">
      <c r="B520" s="260"/>
      <c r="G520" s="272"/>
      <c r="M520" s="272"/>
      <c r="O520" s="260"/>
      <c r="P520" s="260"/>
      <c r="Q520" s="260"/>
      <c r="R520" s="260"/>
      <c r="S520" s="260"/>
      <c r="T520" s="260"/>
      <c r="U520" s="260"/>
      <c r="V520" s="260"/>
      <c r="W520" s="260"/>
      <c r="X520" s="260"/>
      <c r="Y520" s="260"/>
      <c r="Z520" s="260"/>
      <c r="AA520" s="260"/>
      <c r="AB520" s="260"/>
      <c r="AC520" s="260"/>
      <c r="AD520" s="260"/>
      <c r="AE520" s="260"/>
      <c r="AF520" s="260"/>
      <c r="AG520" s="260"/>
      <c r="AH520" s="260"/>
      <c r="AI520" s="260"/>
      <c r="AJ520" s="260"/>
      <c r="AK520" s="260"/>
      <c r="AL520" s="260"/>
      <c r="AM520" s="260"/>
      <c r="AN520" s="260"/>
      <c r="AO520" s="260"/>
      <c r="AP520" s="260"/>
      <c r="AQ520" s="260"/>
      <c r="AR520" s="260"/>
      <c r="AS520" s="260"/>
      <c r="AT520" s="260"/>
      <c r="AU520" s="260"/>
      <c r="AV520" s="260"/>
      <c r="AW520" s="260"/>
      <c r="AX520" s="260"/>
      <c r="AY520" s="260"/>
      <c r="AZ520" s="260"/>
      <c r="BA520" s="260"/>
      <c r="BB520" s="260"/>
      <c r="BC520" s="260"/>
      <c r="BD520" s="260"/>
      <c r="BE520" s="260"/>
      <c r="BF520" s="260"/>
      <c r="BG520" s="260"/>
      <c r="BH520" s="260"/>
      <c r="BI520" s="260"/>
      <c r="BJ520" s="260"/>
      <c r="BK520" s="260"/>
      <c r="BL520" s="260"/>
    </row>
    <row r="521" spans="2:64" x14ac:dyDescent="0.25">
      <c r="B521" s="260"/>
      <c r="G521" s="272"/>
      <c r="M521" s="272"/>
      <c r="O521" s="260"/>
      <c r="P521" s="260"/>
      <c r="Q521" s="260"/>
      <c r="R521" s="260"/>
      <c r="S521" s="260"/>
      <c r="T521" s="260"/>
      <c r="U521" s="260"/>
      <c r="V521" s="260"/>
      <c r="W521" s="260"/>
      <c r="X521" s="260"/>
      <c r="Y521" s="260"/>
      <c r="Z521" s="260"/>
      <c r="AA521" s="260"/>
      <c r="AB521" s="260"/>
      <c r="AC521" s="260"/>
      <c r="AD521" s="260"/>
      <c r="AE521" s="260"/>
      <c r="AF521" s="260"/>
      <c r="AG521" s="260"/>
      <c r="AH521" s="260"/>
      <c r="AI521" s="260"/>
      <c r="AJ521" s="260"/>
      <c r="AK521" s="260"/>
      <c r="AL521" s="260"/>
      <c r="AM521" s="260"/>
      <c r="AN521" s="260"/>
      <c r="AO521" s="260"/>
      <c r="AP521" s="260"/>
      <c r="AQ521" s="260"/>
      <c r="AR521" s="260"/>
      <c r="AS521" s="260"/>
      <c r="AT521" s="260"/>
      <c r="AU521" s="260"/>
      <c r="AV521" s="260"/>
      <c r="AW521" s="260"/>
      <c r="AX521" s="260"/>
      <c r="AY521" s="260"/>
      <c r="AZ521" s="260"/>
      <c r="BA521" s="260"/>
      <c r="BB521" s="260"/>
      <c r="BC521" s="260"/>
      <c r="BD521" s="260"/>
      <c r="BE521" s="260"/>
      <c r="BF521" s="260"/>
      <c r="BG521" s="260"/>
      <c r="BH521" s="260"/>
      <c r="BI521" s="260"/>
      <c r="BJ521" s="260"/>
      <c r="BK521" s="260"/>
      <c r="BL521" s="260"/>
    </row>
    <row r="522" spans="2:64" x14ac:dyDescent="0.25">
      <c r="B522" s="260"/>
      <c r="G522" s="272"/>
      <c r="M522" s="272"/>
      <c r="O522" s="260"/>
      <c r="P522" s="260"/>
      <c r="Q522" s="260"/>
      <c r="R522" s="260"/>
      <c r="S522" s="260"/>
      <c r="T522" s="260"/>
      <c r="U522" s="260"/>
      <c r="V522" s="260"/>
      <c r="W522" s="260"/>
      <c r="X522" s="260"/>
      <c r="Y522" s="260"/>
      <c r="Z522" s="260"/>
      <c r="AA522" s="260"/>
      <c r="AB522" s="260"/>
      <c r="AC522" s="260"/>
      <c r="AD522" s="260"/>
      <c r="AE522" s="260"/>
      <c r="AF522" s="260"/>
      <c r="AG522" s="260"/>
      <c r="AH522" s="260"/>
      <c r="AI522" s="260"/>
      <c r="AJ522" s="260"/>
      <c r="AK522" s="260"/>
      <c r="AL522" s="260"/>
      <c r="AM522" s="260"/>
      <c r="AN522" s="260"/>
      <c r="AO522" s="260"/>
      <c r="AP522" s="260"/>
      <c r="AQ522" s="260"/>
      <c r="AR522" s="260"/>
      <c r="AS522" s="260"/>
      <c r="AT522" s="260"/>
      <c r="AU522" s="260"/>
      <c r="AV522" s="260"/>
      <c r="AW522" s="260"/>
      <c r="AX522" s="260"/>
      <c r="AY522" s="260"/>
      <c r="AZ522" s="260"/>
      <c r="BA522" s="260"/>
      <c r="BB522" s="260"/>
      <c r="BC522" s="260"/>
      <c r="BD522" s="260"/>
      <c r="BE522" s="260"/>
      <c r="BF522" s="260"/>
      <c r="BG522" s="260"/>
      <c r="BH522" s="260"/>
      <c r="BI522" s="260"/>
      <c r="BJ522" s="260"/>
      <c r="BK522" s="260"/>
      <c r="BL522" s="260"/>
    </row>
    <row r="523" spans="2:64" x14ac:dyDescent="0.25">
      <c r="B523" s="260"/>
      <c r="G523" s="272"/>
      <c r="M523" s="272"/>
      <c r="O523" s="260"/>
      <c r="P523" s="260"/>
      <c r="Q523" s="260"/>
      <c r="R523" s="260"/>
      <c r="S523" s="260"/>
      <c r="T523" s="260"/>
      <c r="U523" s="260"/>
      <c r="V523" s="260"/>
      <c r="W523" s="260"/>
      <c r="X523" s="260"/>
      <c r="Y523" s="260"/>
      <c r="Z523" s="260"/>
      <c r="AA523" s="260"/>
      <c r="AB523" s="260"/>
      <c r="AC523" s="260"/>
      <c r="AD523" s="260"/>
      <c r="AE523" s="260"/>
      <c r="AF523" s="260"/>
      <c r="AG523" s="260"/>
      <c r="AH523" s="260"/>
      <c r="AI523" s="260"/>
      <c r="AJ523" s="260"/>
      <c r="AK523" s="260"/>
      <c r="AL523" s="260"/>
      <c r="AM523" s="260"/>
      <c r="AN523" s="260"/>
      <c r="AO523" s="260"/>
      <c r="AP523" s="260"/>
      <c r="AQ523" s="260"/>
      <c r="AR523" s="260"/>
      <c r="AS523" s="260"/>
      <c r="AT523" s="260"/>
      <c r="AU523" s="260"/>
      <c r="AV523" s="260"/>
      <c r="AW523" s="260"/>
      <c r="AX523" s="260"/>
      <c r="AY523" s="260"/>
      <c r="AZ523" s="260"/>
      <c r="BA523" s="260"/>
      <c r="BB523" s="260"/>
      <c r="BC523" s="260"/>
      <c r="BD523" s="260"/>
      <c r="BE523" s="260"/>
      <c r="BF523" s="260"/>
      <c r="BG523" s="260"/>
      <c r="BH523" s="260"/>
      <c r="BI523" s="260"/>
      <c r="BJ523" s="260"/>
      <c r="BK523" s="260"/>
      <c r="BL523" s="260"/>
    </row>
    <row r="524" spans="2:64" x14ac:dyDescent="0.25">
      <c r="B524" s="260"/>
      <c r="G524" s="272"/>
      <c r="M524" s="272"/>
      <c r="O524" s="260"/>
      <c r="P524" s="260"/>
      <c r="Q524" s="260"/>
      <c r="R524" s="260"/>
      <c r="S524" s="260"/>
      <c r="T524" s="260"/>
      <c r="U524" s="260"/>
      <c r="V524" s="260"/>
      <c r="W524" s="260"/>
      <c r="X524" s="260"/>
      <c r="Y524" s="260"/>
      <c r="Z524" s="260"/>
      <c r="AA524" s="260"/>
      <c r="AB524" s="260"/>
      <c r="AC524" s="260"/>
      <c r="AD524" s="260"/>
      <c r="AE524" s="260"/>
      <c r="AF524" s="260"/>
      <c r="AG524" s="260"/>
      <c r="AH524" s="260"/>
      <c r="AI524" s="260"/>
      <c r="AJ524" s="260"/>
      <c r="AK524" s="260"/>
      <c r="AL524" s="260"/>
      <c r="AM524" s="260"/>
      <c r="AN524" s="260"/>
      <c r="AO524" s="260"/>
      <c r="AP524" s="260"/>
      <c r="AQ524" s="260"/>
      <c r="AR524" s="260"/>
      <c r="AS524" s="260"/>
      <c r="AT524" s="260"/>
      <c r="AU524" s="260"/>
      <c r="AV524" s="260"/>
      <c r="AW524" s="260"/>
      <c r="AX524" s="260"/>
      <c r="AY524" s="260"/>
      <c r="AZ524" s="260"/>
      <c r="BA524" s="260"/>
      <c r="BB524" s="260"/>
      <c r="BC524" s="260"/>
      <c r="BD524" s="260"/>
      <c r="BE524" s="260"/>
      <c r="BF524" s="260"/>
      <c r="BG524" s="260"/>
      <c r="BH524" s="260"/>
      <c r="BI524" s="260"/>
      <c r="BJ524" s="260"/>
      <c r="BK524" s="260"/>
      <c r="BL524" s="260"/>
    </row>
    <row r="525" spans="2:64" x14ac:dyDescent="0.25">
      <c r="B525" s="260"/>
      <c r="G525" s="272"/>
      <c r="M525" s="272"/>
      <c r="O525" s="260"/>
      <c r="P525" s="260"/>
      <c r="Q525" s="260"/>
      <c r="R525" s="260"/>
      <c r="S525" s="260"/>
      <c r="T525" s="260"/>
      <c r="U525" s="260"/>
      <c r="V525" s="260"/>
      <c r="W525" s="260"/>
      <c r="X525" s="260"/>
      <c r="Y525" s="260"/>
      <c r="Z525" s="260"/>
      <c r="AA525" s="260"/>
      <c r="AB525" s="260"/>
      <c r="AC525" s="260"/>
      <c r="AD525" s="260"/>
      <c r="AE525" s="260"/>
      <c r="AF525" s="260"/>
      <c r="AG525" s="260"/>
      <c r="AH525" s="260"/>
      <c r="AI525" s="260"/>
      <c r="AJ525" s="260"/>
      <c r="AK525" s="260"/>
      <c r="AL525" s="260"/>
      <c r="AM525" s="260"/>
      <c r="AN525" s="260"/>
      <c r="AO525" s="260"/>
      <c r="AP525" s="260"/>
      <c r="AQ525" s="260"/>
      <c r="AR525" s="260"/>
      <c r="AS525" s="260"/>
      <c r="AT525" s="260"/>
      <c r="AU525" s="260"/>
      <c r="AV525" s="260"/>
      <c r="AW525" s="260"/>
      <c r="AX525" s="260"/>
      <c r="AY525" s="260"/>
      <c r="AZ525" s="260"/>
      <c r="BA525" s="260"/>
      <c r="BB525" s="260"/>
      <c r="BC525" s="260"/>
      <c r="BD525" s="260"/>
      <c r="BE525" s="260"/>
      <c r="BF525" s="260"/>
      <c r="BG525" s="260"/>
      <c r="BH525" s="260"/>
      <c r="BI525" s="260"/>
      <c r="BJ525" s="260"/>
      <c r="BK525" s="260"/>
      <c r="BL525" s="260"/>
    </row>
    <row r="526" spans="2:64" x14ac:dyDescent="0.25">
      <c r="B526" s="260"/>
      <c r="G526" s="272"/>
      <c r="M526" s="272"/>
      <c r="O526" s="260"/>
      <c r="P526" s="260"/>
      <c r="Q526" s="260"/>
      <c r="R526" s="260"/>
      <c r="S526" s="260"/>
      <c r="T526" s="260"/>
      <c r="U526" s="260"/>
      <c r="V526" s="260"/>
      <c r="W526" s="260"/>
      <c r="X526" s="260"/>
      <c r="Y526" s="260"/>
      <c r="Z526" s="260"/>
      <c r="AA526" s="260"/>
      <c r="AB526" s="260"/>
      <c r="AC526" s="260"/>
      <c r="AD526" s="260"/>
      <c r="AE526" s="260"/>
      <c r="AF526" s="260"/>
      <c r="AG526" s="260"/>
      <c r="AH526" s="260"/>
      <c r="AI526" s="260"/>
      <c r="AJ526" s="260"/>
      <c r="AK526" s="260"/>
      <c r="AL526" s="260"/>
      <c r="AM526" s="260"/>
      <c r="AN526" s="260"/>
      <c r="AO526" s="260"/>
      <c r="AP526" s="260"/>
      <c r="AQ526" s="260"/>
      <c r="AR526" s="260"/>
      <c r="AS526" s="260"/>
      <c r="AT526" s="260"/>
      <c r="AU526" s="260"/>
      <c r="AV526" s="260"/>
      <c r="AW526" s="260"/>
      <c r="AX526" s="260"/>
      <c r="AY526" s="260"/>
      <c r="AZ526" s="260"/>
      <c r="BA526" s="260"/>
      <c r="BB526" s="260"/>
      <c r="BC526" s="260"/>
      <c r="BD526" s="260"/>
      <c r="BE526" s="260"/>
      <c r="BF526" s="260"/>
      <c r="BG526" s="260"/>
      <c r="BH526" s="260"/>
      <c r="BI526" s="260"/>
      <c r="BJ526" s="260"/>
      <c r="BK526" s="260"/>
      <c r="BL526" s="260"/>
    </row>
    <row r="527" spans="2:64" x14ac:dyDescent="0.25">
      <c r="B527" s="260"/>
      <c r="G527" s="272"/>
      <c r="M527" s="272"/>
      <c r="O527" s="260"/>
      <c r="P527" s="260"/>
      <c r="Q527" s="260"/>
      <c r="R527" s="260"/>
      <c r="S527" s="260"/>
      <c r="T527" s="260"/>
      <c r="U527" s="260"/>
      <c r="V527" s="260"/>
      <c r="W527" s="260"/>
      <c r="X527" s="260"/>
      <c r="Y527" s="260"/>
      <c r="Z527" s="260"/>
      <c r="AA527" s="260"/>
      <c r="AB527" s="260"/>
      <c r="AC527" s="260"/>
      <c r="AD527" s="260"/>
      <c r="AE527" s="260"/>
      <c r="AF527" s="260"/>
      <c r="AG527" s="260"/>
      <c r="AH527" s="260"/>
      <c r="AI527" s="260"/>
      <c r="AJ527" s="260"/>
      <c r="AK527" s="260"/>
      <c r="AL527" s="260"/>
      <c r="AM527" s="260"/>
      <c r="AN527" s="260"/>
      <c r="AO527" s="260"/>
      <c r="AP527" s="260"/>
      <c r="AQ527" s="260"/>
      <c r="AR527" s="260"/>
      <c r="AS527" s="260"/>
      <c r="AT527" s="260"/>
      <c r="AU527" s="260"/>
      <c r="AV527" s="260"/>
      <c r="AW527" s="260"/>
      <c r="AX527" s="260"/>
      <c r="AY527" s="260"/>
      <c r="AZ527" s="260"/>
      <c r="BA527" s="260"/>
      <c r="BB527" s="260"/>
      <c r="BC527" s="260"/>
      <c r="BD527" s="260"/>
      <c r="BE527" s="260"/>
      <c r="BF527" s="260"/>
      <c r="BG527" s="260"/>
      <c r="BH527" s="260"/>
      <c r="BI527" s="260"/>
      <c r="BJ527" s="260"/>
      <c r="BK527" s="260"/>
      <c r="BL527" s="260"/>
    </row>
    <row r="528" spans="2:64" x14ac:dyDescent="0.25">
      <c r="B528" s="260"/>
      <c r="G528" s="272"/>
      <c r="M528" s="272"/>
      <c r="O528" s="260"/>
      <c r="P528" s="260"/>
      <c r="Q528" s="260"/>
      <c r="R528" s="260"/>
      <c r="S528" s="260"/>
      <c r="T528" s="260"/>
      <c r="U528" s="260"/>
      <c r="V528" s="260"/>
      <c r="W528" s="260"/>
      <c r="X528" s="260"/>
      <c r="Y528" s="260"/>
      <c r="Z528" s="260"/>
      <c r="AA528" s="260"/>
      <c r="AB528" s="260"/>
      <c r="AC528" s="260"/>
      <c r="AD528" s="260"/>
      <c r="AE528" s="260"/>
      <c r="AF528" s="260"/>
      <c r="AG528" s="260"/>
      <c r="AH528" s="260"/>
      <c r="AI528" s="260"/>
      <c r="AJ528" s="260"/>
      <c r="AK528" s="260"/>
      <c r="AL528" s="260"/>
      <c r="AM528" s="260"/>
      <c r="AN528" s="260"/>
      <c r="AO528" s="260"/>
      <c r="AP528" s="260"/>
      <c r="AQ528" s="260"/>
      <c r="AR528" s="260"/>
      <c r="AS528" s="260"/>
      <c r="AT528" s="260"/>
      <c r="AU528" s="260"/>
      <c r="AV528" s="260"/>
      <c r="AW528" s="260"/>
      <c r="AX528" s="260"/>
      <c r="AY528" s="260"/>
      <c r="AZ528" s="260"/>
      <c r="BA528" s="260"/>
      <c r="BB528" s="260"/>
      <c r="BC528" s="260"/>
      <c r="BD528" s="260"/>
      <c r="BE528" s="260"/>
      <c r="BF528" s="260"/>
      <c r="BG528" s="260"/>
      <c r="BH528" s="260"/>
      <c r="BI528" s="260"/>
      <c r="BJ528" s="260"/>
      <c r="BK528" s="260"/>
      <c r="BL528" s="260"/>
    </row>
    <row r="529" spans="2:64" x14ac:dyDescent="0.25">
      <c r="B529" s="260"/>
      <c r="G529" s="272"/>
      <c r="M529" s="272"/>
      <c r="O529" s="260"/>
      <c r="P529" s="260"/>
      <c r="Q529" s="260"/>
      <c r="R529" s="260"/>
      <c r="S529" s="260"/>
      <c r="T529" s="260"/>
      <c r="U529" s="260"/>
      <c r="V529" s="260"/>
      <c r="W529" s="260"/>
      <c r="X529" s="260"/>
      <c r="Y529" s="260"/>
      <c r="Z529" s="260"/>
      <c r="AA529" s="260"/>
      <c r="AB529" s="260"/>
      <c r="AC529" s="260"/>
      <c r="AD529" s="260"/>
      <c r="AE529" s="260"/>
      <c r="AF529" s="260"/>
      <c r="AG529" s="260"/>
      <c r="AH529" s="260"/>
      <c r="AI529" s="260"/>
      <c r="AJ529" s="260"/>
      <c r="AK529" s="260"/>
      <c r="AL529" s="260"/>
      <c r="AM529" s="260"/>
      <c r="AN529" s="260"/>
      <c r="AO529" s="260"/>
      <c r="AP529" s="260"/>
      <c r="AQ529" s="260"/>
      <c r="AR529" s="260"/>
      <c r="AS529" s="260"/>
      <c r="AT529" s="260"/>
      <c r="AU529" s="260"/>
      <c r="AV529" s="260"/>
      <c r="AW529" s="260"/>
      <c r="AX529" s="260"/>
      <c r="AY529" s="260"/>
      <c r="AZ529" s="260"/>
      <c r="BA529" s="260"/>
      <c r="BB529" s="260"/>
      <c r="BC529" s="260"/>
      <c r="BD529" s="260"/>
      <c r="BE529" s="260"/>
      <c r="BF529" s="260"/>
      <c r="BG529" s="260"/>
      <c r="BH529" s="260"/>
      <c r="BI529" s="260"/>
      <c r="BJ529" s="260"/>
      <c r="BK529" s="260"/>
      <c r="BL529" s="260"/>
    </row>
    <row r="530" spans="2:64" x14ac:dyDescent="0.25">
      <c r="B530" s="260"/>
      <c r="G530" s="272"/>
      <c r="M530" s="272"/>
      <c r="O530" s="260"/>
      <c r="P530" s="260"/>
      <c r="Q530" s="260"/>
      <c r="R530" s="260"/>
      <c r="S530" s="260"/>
      <c r="T530" s="260"/>
      <c r="U530" s="260"/>
      <c r="V530" s="260"/>
      <c r="W530" s="260"/>
      <c r="X530" s="260"/>
      <c r="Y530" s="260"/>
      <c r="Z530" s="260"/>
      <c r="AA530" s="260"/>
      <c r="AB530" s="260"/>
      <c r="AC530" s="260"/>
      <c r="AD530" s="260"/>
      <c r="AE530" s="260"/>
      <c r="AF530" s="260"/>
      <c r="AG530" s="260"/>
      <c r="AH530" s="260"/>
      <c r="AI530" s="260"/>
      <c r="AJ530" s="260"/>
      <c r="AK530" s="260"/>
      <c r="AL530" s="260"/>
      <c r="AM530" s="260"/>
      <c r="AN530" s="260"/>
      <c r="AO530" s="260"/>
      <c r="AP530" s="260"/>
      <c r="AQ530" s="260"/>
      <c r="AR530" s="260"/>
      <c r="AS530" s="260"/>
      <c r="AT530" s="260"/>
      <c r="AU530" s="260"/>
      <c r="AV530" s="260"/>
      <c r="AW530" s="260"/>
      <c r="AX530" s="260"/>
      <c r="AY530" s="260"/>
      <c r="AZ530" s="260"/>
      <c r="BA530" s="260"/>
      <c r="BB530" s="260"/>
      <c r="BC530" s="260"/>
      <c r="BD530" s="260"/>
      <c r="BE530" s="260"/>
      <c r="BF530" s="260"/>
      <c r="BG530" s="260"/>
      <c r="BH530" s="260"/>
      <c r="BI530" s="260"/>
      <c r="BJ530" s="260"/>
      <c r="BK530" s="260"/>
      <c r="BL530" s="260"/>
    </row>
    <row r="531" spans="2:64" x14ac:dyDescent="0.25">
      <c r="B531" s="260"/>
      <c r="G531" s="272"/>
      <c r="M531" s="272"/>
      <c r="O531" s="260"/>
      <c r="P531" s="260"/>
      <c r="Q531" s="260"/>
      <c r="R531" s="260"/>
      <c r="S531" s="260"/>
      <c r="T531" s="260"/>
      <c r="U531" s="260"/>
      <c r="V531" s="260"/>
      <c r="W531" s="260"/>
      <c r="X531" s="260"/>
      <c r="Y531" s="260"/>
      <c r="Z531" s="260"/>
      <c r="AA531" s="260"/>
      <c r="AB531" s="260"/>
      <c r="AC531" s="260"/>
      <c r="AD531" s="260"/>
      <c r="AE531" s="260"/>
      <c r="AF531" s="260"/>
      <c r="AG531" s="260"/>
      <c r="AH531" s="260"/>
      <c r="AI531" s="260"/>
      <c r="AJ531" s="260"/>
      <c r="AK531" s="260"/>
      <c r="AL531" s="260"/>
      <c r="AM531" s="260"/>
      <c r="AN531" s="260"/>
      <c r="AO531" s="260"/>
      <c r="AP531" s="260"/>
      <c r="AQ531" s="260"/>
      <c r="AR531" s="260"/>
      <c r="AS531" s="260"/>
      <c r="AT531" s="260"/>
      <c r="AU531" s="260"/>
      <c r="AV531" s="260"/>
      <c r="AW531" s="260"/>
      <c r="AX531" s="260"/>
      <c r="AY531" s="260"/>
      <c r="AZ531" s="260"/>
      <c r="BA531" s="260"/>
      <c r="BB531" s="260"/>
      <c r="BC531" s="260"/>
      <c r="BD531" s="260"/>
      <c r="BE531" s="260"/>
      <c r="BF531" s="260"/>
      <c r="BG531" s="260"/>
      <c r="BH531" s="260"/>
      <c r="BI531" s="260"/>
      <c r="BJ531" s="260"/>
      <c r="BK531" s="260"/>
      <c r="BL531" s="260"/>
    </row>
    <row r="532" spans="2:64" x14ac:dyDescent="0.25">
      <c r="B532" s="260"/>
      <c r="G532" s="272"/>
      <c r="M532" s="272"/>
      <c r="O532" s="260"/>
      <c r="P532" s="260"/>
      <c r="Q532" s="260"/>
      <c r="R532" s="260"/>
      <c r="S532" s="260"/>
      <c r="T532" s="260"/>
      <c r="U532" s="260"/>
      <c r="V532" s="260"/>
      <c r="W532" s="260"/>
      <c r="X532" s="260"/>
      <c r="Y532" s="260"/>
      <c r="Z532" s="260"/>
      <c r="AA532" s="260"/>
      <c r="AB532" s="260"/>
      <c r="AC532" s="260"/>
      <c r="AD532" s="260"/>
      <c r="AE532" s="260"/>
      <c r="AF532" s="260"/>
      <c r="AG532" s="260"/>
      <c r="AH532" s="260"/>
      <c r="AI532" s="260"/>
      <c r="AJ532" s="260"/>
      <c r="AK532" s="260"/>
      <c r="AL532" s="260"/>
      <c r="AM532" s="260"/>
      <c r="AN532" s="260"/>
      <c r="AO532" s="260"/>
      <c r="AP532" s="260"/>
      <c r="AQ532" s="260"/>
      <c r="AR532" s="260"/>
      <c r="AS532" s="260"/>
      <c r="AT532" s="260"/>
      <c r="AU532" s="260"/>
      <c r="AV532" s="260"/>
      <c r="AW532" s="260"/>
      <c r="AX532" s="260"/>
      <c r="AY532" s="260"/>
      <c r="AZ532" s="260"/>
      <c r="BA532" s="260"/>
      <c r="BB532" s="260"/>
      <c r="BC532" s="260"/>
      <c r="BD532" s="260"/>
      <c r="BE532" s="260"/>
      <c r="BF532" s="260"/>
      <c r="BG532" s="260"/>
      <c r="BH532" s="260"/>
      <c r="BI532" s="260"/>
      <c r="BJ532" s="260"/>
      <c r="BK532" s="260"/>
      <c r="BL532" s="260"/>
    </row>
    <row r="533" spans="2:64" x14ac:dyDescent="0.25">
      <c r="B533" s="260"/>
      <c r="O533" s="260"/>
      <c r="P533" s="260"/>
      <c r="Q533" s="260"/>
      <c r="R533" s="260"/>
      <c r="S533" s="260"/>
      <c r="T533" s="260"/>
      <c r="U533" s="260"/>
      <c r="V533" s="260"/>
      <c r="W533" s="260"/>
      <c r="X533" s="260"/>
      <c r="Y533" s="260"/>
      <c r="Z533" s="260"/>
      <c r="AA533" s="260"/>
      <c r="AB533" s="260"/>
      <c r="AC533" s="260"/>
      <c r="AD533" s="260"/>
      <c r="AE533" s="260"/>
      <c r="AF533" s="260"/>
      <c r="AG533" s="260"/>
      <c r="AH533" s="260"/>
      <c r="AI533" s="260"/>
      <c r="AJ533" s="260"/>
      <c r="AK533" s="260"/>
      <c r="AL533" s="260"/>
      <c r="AM533" s="260"/>
      <c r="AN533" s="260"/>
      <c r="AO533" s="260"/>
      <c r="AP533" s="260"/>
      <c r="AQ533" s="260"/>
      <c r="AR533" s="260"/>
      <c r="AS533" s="260"/>
      <c r="AT533" s="260"/>
      <c r="AU533" s="260"/>
      <c r="AV533" s="260"/>
      <c r="AW533" s="260"/>
      <c r="AX533" s="260"/>
      <c r="AY533" s="260"/>
      <c r="AZ533" s="260"/>
      <c r="BA533" s="260"/>
      <c r="BB533" s="260"/>
      <c r="BC533" s="260"/>
      <c r="BD533" s="260"/>
      <c r="BE533" s="260"/>
      <c r="BF533" s="260"/>
      <c r="BG533" s="260"/>
      <c r="BH533" s="260"/>
      <c r="BI533" s="260"/>
      <c r="BJ533" s="260"/>
      <c r="BK533" s="260"/>
      <c r="BL533" s="260"/>
    </row>
  </sheetData>
  <sheetProtection password="DD71" sheet="1" formatCells="0" formatColumns="0" insertColumns="0" insertRows="0" deleteColumns="0" deleteRows="0"/>
  <protectedRanges>
    <protectedRange sqref="D273:D282" name="Rango1_36"/>
    <protectedRange sqref="E343:E344" name="Rango1_4_1"/>
    <protectedRange sqref="E285:E288" name="Rango1_6_2"/>
    <protectedRange sqref="F285:F300 F205:F206 F341:F342 F277:F280" name="Rango1_2_2_2"/>
    <protectedRange sqref="E289:E290" name="Rango1_16_2_2"/>
    <protectedRange sqref="E291:E292" name="Rango1_4_3_1_3_2"/>
    <protectedRange sqref="E293:E300 D341:D342 D335:E336 E277:E280" name="Rango1_16_2_1_1_1_2"/>
  </protectedRanges>
  <mergeCells count="3298">
    <mergeCell ref="I249:I250"/>
    <mergeCell ref="J249:J250"/>
    <mergeCell ref="F245:F246"/>
    <mergeCell ref="BV249:BV250"/>
    <mergeCell ref="M249:M250"/>
    <mergeCell ref="F69:F70"/>
    <mergeCell ref="H67:H68"/>
    <mergeCell ref="I67:I68"/>
    <mergeCell ref="J67:J68"/>
    <mergeCell ref="K67:K68"/>
    <mergeCell ref="BR249:BR250"/>
    <mergeCell ref="K249:K250"/>
    <mergeCell ref="L247:L248"/>
    <mergeCell ref="L249:L250"/>
    <mergeCell ref="BR245:BR246"/>
    <mergeCell ref="N69:N70"/>
    <mergeCell ref="BM67:BM68"/>
    <mergeCell ref="BN67:BN68"/>
    <mergeCell ref="BO67:BO68"/>
    <mergeCell ref="BP67:BP68"/>
    <mergeCell ref="BQ67:BQ68"/>
    <mergeCell ref="I243:I244"/>
    <mergeCell ref="J243:J244"/>
    <mergeCell ref="F241:F242"/>
    <mergeCell ref="H241:H242"/>
    <mergeCell ref="I241:I242"/>
    <mergeCell ref="J241:J242"/>
    <mergeCell ref="BR241:BR242"/>
    <mergeCell ref="BS241:BS242"/>
    <mergeCell ref="H245:H246"/>
    <mergeCell ref="I245:I246"/>
    <mergeCell ref="J245:J246"/>
    <mergeCell ref="K245:K246"/>
    <mergeCell ref="L245:L246"/>
    <mergeCell ref="K243:K244"/>
    <mergeCell ref="K241:K242"/>
    <mergeCell ref="L241:L242"/>
    <mergeCell ref="F247:F248"/>
    <mergeCell ref="H247:H248"/>
    <mergeCell ref="I247:I248"/>
    <mergeCell ref="J247:J248"/>
    <mergeCell ref="K247:K248"/>
    <mergeCell ref="BR243:BR244"/>
    <mergeCell ref="L243:L244"/>
    <mergeCell ref="BS245:BS246"/>
    <mergeCell ref="BS243:BS244"/>
    <mergeCell ref="M247:M248"/>
    <mergeCell ref="N247:N248"/>
    <mergeCell ref="BR247:BR248"/>
    <mergeCell ref="BS247:BS248"/>
    <mergeCell ref="BU239:BU240"/>
    <mergeCell ref="BV239:BV240"/>
    <mergeCell ref="K251:K252"/>
    <mergeCell ref="L251:L252"/>
    <mergeCell ref="M251:M252"/>
    <mergeCell ref="N251:N252"/>
    <mergeCell ref="BR251:BR252"/>
    <mergeCell ref="BR239:BR240"/>
    <mergeCell ref="N249:N250"/>
    <mergeCell ref="M239:M240"/>
    <mergeCell ref="N239:N240"/>
    <mergeCell ref="BT251:BT252"/>
    <mergeCell ref="BU251:BU252"/>
    <mergeCell ref="BS251:BS252"/>
    <mergeCell ref="BT241:BT242"/>
    <mergeCell ref="BU241:BU242"/>
    <mergeCell ref="M243:M244"/>
    <mergeCell ref="N243:N244"/>
    <mergeCell ref="BS239:BS240"/>
    <mergeCell ref="K239:K240"/>
    <mergeCell ref="L239:L240"/>
    <mergeCell ref="BS249:BS250"/>
    <mergeCell ref="BT245:BT246"/>
    <mergeCell ref="BU245:BU246"/>
    <mergeCell ref="BV245:BV246"/>
    <mergeCell ref="BT247:BT248"/>
    <mergeCell ref="BU247:BU248"/>
    <mergeCell ref="BV247:BV248"/>
    <mergeCell ref="BV251:BV252"/>
    <mergeCell ref="BV241:BV242"/>
    <mergeCell ref="BT249:BT250"/>
    <mergeCell ref="F407:F408"/>
    <mergeCell ref="H407:H408"/>
    <mergeCell ref="I407:I408"/>
    <mergeCell ref="J407:J408"/>
    <mergeCell ref="K407:K408"/>
    <mergeCell ref="L407:L408"/>
    <mergeCell ref="D251:E252"/>
    <mergeCell ref="F251:F252"/>
    <mergeCell ref="H251:H252"/>
    <mergeCell ref="I251:I252"/>
    <mergeCell ref="J251:J252"/>
    <mergeCell ref="L401:L402"/>
    <mergeCell ref="M401:M402"/>
    <mergeCell ref="N401:N402"/>
    <mergeCell ref="I343:I344"/>
    <mergeCell ref="I331:I332"/>
    <mergeCell ref="I341:I342"/>
    <mergeCell ref="J333:J334"/>
    <mergeCell ref="J337:J338"/>
    <mergeCell ref="J343:J344"/>
    <mergeCell ref="J341:J342"/>
    <mergeCell ref="J331:J332"/>
    <mergeCell ref="H343:H344"/>
    <mergeCell ref="J345:J346"/>
    <mergeCell ref="I337:I338"/>
    <mergeCell ref="BU395:BU396"/>
    <mergeCell ref="BT393:BT394"/>
    <mergeCell ref="BU393:BU394"/>
    <mergeCell ref="L397:L398"/>
    <mergeCell ref="M397:M398"/>
    <mergeCell ref="N397:N398"/>
    <mergeCell ref="M395:M396"/>
    <mergeCell ref="N395:N396"/>
    <mergeCell ref="D403:E404"/>
    <mergeCell ref="F403:F404"/>
    <mergeCell ref="H403:H404"/>
    <mergeCell ref="I403:I404"/>
    <mergeCell ref="J403:J404"/>
    <mergeCell ref="BV395:BV396"/>
    <mergeCell ref="D397:E398"/>
    <mergeCell ref="F397:F398"/>
    <mergeCell ref="H397:H398"/>
    <mergeCell ref="I397:I398"/>
    <mergeCell ref="BR397:BR398"/>
    <mergeCell ref="BS397:BS398"/>
    <mergeCell ref="BT397:BT398"/>
    <mergeCell ref="BU397:BU398"/>
    <mergeCell ref="BV397:BV398"/>
    <mergeCell ref="BT401:BT402"/>
    <mergeCell ref="BU401:BU402"/>
    <mergeCell ref="BV401:BV402"/>
    <mergeCell ref="K401:K402"/>
    <mergeCell ref="K403:K404"/>
    <mergeCell ref="L403:L404"/>
    <mergeCell ref="M403:M404"/>
    <mergeCell ref="N403:N404"/>
    <mergeCell ref="J401:J402"/>
    <mergeCell ref="BR401:BR402"/>
    <mergeCell ref="BS401:BS402"/>
    <mergeCell ref="BR399:BR400"/>
    <mergeCell ref="BS399:BS400"/>
    <mergeCell ref="N399:N400"/>
    <mergeCell ref="M393:M394"/>
    <mergeCell ref="N393:N394"/>
    <mergeCell ref="BR393:BR394"/>
    <mergeCell ref="BS393:BS394"/>
    <mergeCell ref="D407:E408"/>
    <mergeCell ref="D393:E394"/>
    <mergeCell ref="F393:F394"/>
    <mergeCell ref="H393:H394"/>
    <mergeCell ref="I393:I394"/>
    <mergeCell ref="J393:J394"/>
    <mergeCell ref="D395:E396"/>
    <mergeCell ref="F395:F396"/>
    <mergeCell ref="H395:H396"/>
    <mergeCell ref="I395:I396"/>
    <mergeCell ref="J395:J396"/>
    <mergeCell ref="K395:K396"/>
    <mergeCell ref="L395:L396"/>
    <mergeCell ref="K393:K394"/>
    <mergeCell ref="L393:L394"/>
    <mergeCell ref="BR395:BR396"/>
    <mergeCell ref="BS395:BS396"/>
    <mergeCell ref="K405:K406"/>
    <mergeCell ref="M407:M408"/>
    <mergeCell ref="H405:H406"/>
    <mergeCell ref="I405:I406"/>
    <mergeCell ref="J405:J406"/>
    <mergeCell ref="N407:N408"/>
    <mergeCell ref="BR389:BR390"/>
    <mergeCell ref="BS389:BS390"/>
    <mergeCell ref="BT389:BT390"/>
    <mergeCell ref="BU389:BU390"/>
    <mergeCell ref="BV389:BV390"/>
    <mergeCell ref="D391:E392"/>
    <mergeCell ref="F391:F392"/>
    <mergeCell ref="H391:H392"/>
    <mergeCell ref="I391:I392"/>
    <mergeCell ref="J391:J392"/>
    <mergeCell ref="K391:K392"/>
    <mergeCell ref="L391:L392"/>
    <mergeCell ref="M391:M392"/>
    <mergeCell ref="N391:N392"/>
    <mergeCell ref="BR391:BR392"/>
    <mergeCell ref="BS391:BS392"/>
    <mergeCell ref="BT391:BT392"/>
    <mergeCell ref="BU391:BU392"/>
    <mergeCell ref="BV391:BV392"/>
    <mergeCell ref="BV41:BV42"/>
    <mergeCell ref="BT33:BT34"/>
    <mergeCell ref="BU33:BU34"/>
    <mergeCell ref="BR31:BR32"/>
    <mergeCell ref="BV25:BV26"/>
    <mergeCell ref="BR29:BR30"/>
    <mergeCell ref="BS29:BS30"/>
    <mergeCell ref="BT29:BT30"/>
    <mergeCell ref="BU29:BU30"/>
    <mergeCell ref="BV29:BV30"/>
    <mergeCell ref="BU45:BU46"/>
    <mergeCell ref="BV45:BV46"/>
    <mergeCell ref="BR43:BR44"/>
    <mergeCell ref="BS43:BS44"/>
    <mergeCell ref="BT43:BT44"/>
    <mergeCell ref="BV31:BV32"/>
    <mergeCell ref="BR41:BR42"/>
    <mergeCell ref="BS41:BS42"/>
    <mergeCell ref="BT41:BT42"/>
    <mergeCell ref="BU41:BU42"/>
    <mergeCell ref="BT31:BT32"/>
    <mergeCell ref="BS39:BS40"/>
    <mergeCell ref="BR115:BR116"/>
    <mergeCell ref="BS115:BS116"/>
    <mergeCell ref="BS103:BS104"/>
    <mergeCell ref="BU125:BU126"/>
    <mergeCell ref="BR25:BR26"/>
    <mergeCell ref="F281:F282"/>
    <mergeCell ref="H281:H282"/>
    <mergeCell ref="I281:I282"/>
    <mergeCell ref="J281:J282"/>
    <mergeCell ref="H127:H128"/>
    <mergeCell ref="BU25:BU26"/>
    <mergeCell ref="BU31:BU32"/>
    <mergeCell ref="BT45:BT46"/>
    <mergeCell ref="BU17:BU18"/>
    <mergeCell ref="BV17:BV18"/>
    <mergeCell ref="L29:L30"/>
    <mergeCell ref="N25:N26"/>
    <mergeCell ref="M23:M24"/>
    <mergeCell ref="BR27:BR28"/>
    <mergeCell ref="N27:N28"/>
    <mergeCell ref="BR21:BR22"/>
    <mergeCell ref="BS21:BS22"/>
    <mergeCell ref="BT21:BT22"/>
    <mergeCell ref="BU27:BU28"/>
    <mergeCell ref="BS25:BS26"/>
    <mergeCell ref="BU21:BU22"/>
    <mergeCell ref="BV21:BV22"/>
    <mergeCell ref="BR23:BR24"/>
    <mergeCell ref="BS23:BS24"/>
    <mergeCell ref="BT23:BT24"/>
    <mergeCell ref="BU23:BU24"/>
    <mergeCell ref="BV23:BV24"/>
    <mergeCell ref="BS123:BS124"/>
    <mergeCell ref="BR123:BR124"/>
    <mergeCell ref="BT115:BT116"/>
    <mergeCell ref="BT119:BT120"/>
    <mergeCell ref="BR71:BR72"/>
    <mergeCell ref="BT125:BT126"/>
    <mergeCell ref="BT123:BT124"/>
    <mergeCell ref="BR121:BR122"/>
    <mergeCell ref="BS117:BS118"/>
    <mergeCell ref="BS121:BS122"/>
    <mergeCell ref="BR117:BR118"/>
    <mergeCell ref="BR103:BR104"/>
    <mergeCell ref="BS79:BS80"/>
    <mergeCell ref="BR73:BR74"/>
    <mergeCell ref="K23:K24"/>
    <mergeCell ref="L23:L24"/>
    <mergeCell ref="BR105:BR106"/>
    <mergeCell ref="BS105:BS106"/>
    <mergeCell ref="BT105:BT106"/>
    <mergeCell ref="BR113:BR114"/>
    <mergeCell ref="BQ105:BQ106"/>
    <mergeCell ref="BN105:BN106"/>
    <mergeCell ref="BT25:BT26"/>
    <mergeCell ref="BN65:BN66"/>
    <mergeCell ref="BM73:BM74"/>
    <mergeCell ref="BO105:BO106"/>
    <mergeCell ref="BS119:BS120"/>
    <mergeCell ref="BP105:BP106"/>
    <mergeCell ref="BS109:BS110"/>
    <mergeCell ref="BR109:BR110"/>
    <mergeCell ref="BN117:BN118"/>
    <mergeCell ref="BR119:BR120"/>
    <mergeCell ref="M133:M134"/>
    <mergeCell ref="I131:I132"/>
    <mergeCell ref="H133:H134"/>
    <mergeCell ref="I125:I126"/>
    <mergeCell ref="I135:I136"/>
    <mergeCell ref="J135:J136"/>
    <mergeCell ref="I129:I130"/>
    <mergeCell ref="L131:L132"/>
    <mergeCell ref="BM117:BM118"/>
    <mergeCell ref="N123:N124"/>
    <mergeCell ref="M129:M130"/>
    <mergeCell ref="L135:L136"/>
    <mergeCell ref="N133:N134"/>
    <mergeCell ref="K133:K134"/>
    <mergeCell ref="BS127:BS128"/>
    <mergeCell ref="BR127:BR128"/>
    <mergeCell ref="BS125:BS126"/>
    <mergeCell ref="BM125:BM126"/>
    <mergeCell ref="N127:N128"/>
    <mergeCell ref="N125:N126"/>
    <mergeCell ref="BN125:BN126"/>
    <mergeCell ref="BO125:BO126"/>
    <mergeCell ref="BR125:BR126"/>
    <mergeCell ref="BQ125:BQ126"/>
    <mergeCell ref="H129:H130"/>
    <mergeCell ref="H131:H132"/>
    <mergeCell ref="I133:I134"/>
    <mergeCell ref="J131:J132"/>
    <mergeCell ref="J129:J130"/>
    <mergeCell ref="BP117:BP118"/>
    <mergeCell ref="BQ117:BQ118"/>
    <mergeCell ref="K135:K136"/>
    <mergeCell ref="I259:I260"/>
    <mergeCell ref="H255:H256"/>
    <mergeCell ref="F121:F122"/>
    <mergeCell ref="F137:F138"/>
    <mergeCell ref="E137:E138"/>
    <mergeCell ref="F197:F198"/>
    <mergeCell ref="D149:E150"/>
    <mergeCell ref="H139:H140"/>
    <mergeCell ref="H195:H196"/>
    <mergeCell ref="F143:F144"/>
    <mergeCell ref="F145:F146"/>
    <mergeCell ref="E143:E144"/>
    <mergeCell ref="H137:H138"/>
    <mergeCell ref="J137:J138"/>
    <mergeCell ref="I139:I140"/>
    <mergeCell ref="J127:J128"/>
    <mergeCell ref="J125:J126"/>
    <mergeCell ref="H125:H126"/>
    <mergeCell ref="F139:F140"/>
    <mergeCell ref="I137:I138"/>
    <mergeCell ref="H135:H136"/>
    <mergeCell ref="J133:J134"/>
    <mergeCell ref="I127:I128"/>
    <mergeCell ref="F133:F134"/>
    <mergeCell ref="D197:E198"/>
    <mergeCell ref="D195:E196"/>
    <mergeCell ref="D135:D136"/>
    <mergeCell ref="F125:F126"/>
    <mergeCell ref="F131:F132"/>
    <mergeCell ref="F129:F130"/>
    <mergeCell ref="F135:F136"/>
    <mergeCell ref="D119:D122"/>
    <mergeCell ref="I109:I110"/>
    <mergeCell ref="E115:E116"/>
    <mergeCell ref="E111:E112"/>
    <mergeCell ref="F127:F128"/>
    <mergeCell ref="E129:E130"/>
    <mergeCell ref="F107:F108"/>
    <mergeCell ref="F123:F124"/>
    <mergeCell ref="D129:D134"/>
    <mergeCell ref="D211:E212"/>
    <mergeCell ref="F209:F210"/>
    <mergeCell ref="I225:I226"/>
    <mergeCell ref="I237:I238"/>
    <mergeCell ref="F255:F256"/>
    <mergeCell ref="D261:E262"/>
    <mergeCell ref="D283:D284"/>
    <mergeCell ref="H217:H218"/>
    <mergeCell ref="I333:I334"/>
    <mergeCell ref="H213:H214"/>
    <mergeCell ref="D255:E256"/>
    <mergeCell ref="D233:E234"/>
    <mergeCell ref="E263:E264"/>
    <mergeCell ref="D259:E260"/>
    <mergeCell ref="D253:E254"/>
    <mergeCell ref="F239:F240"/>
    <mergeCell ref="H239:H240"/>
    <mergeCell ref="I239:I240"/>
    <mergeCell ref="I329:I330"/>
    <mergeCell ref="F233:F234"/>
    <mergeCell ref="D237:E238"/>
    <mergeCell ref="I209:I210"/>
    <mergeCell ref="I275:I276"/>
    <mergeCell ref="I273:I274"/>
    <mergeCell ref="H243:H244"/>
    <mergeCell ref="A197:A198"/>
    <mergeCell ref="D207:E208"/>
    <mergeCell ref="A223:A224"/>
    <mergeCell ref="A291:A292"/>
    <mergeCell ref="A267:A268"/>
    <mergeCell ref="A233:A234"/>
    <mergeCell ref="E113:E114"/>
    <mergeCell ref="C119:C124"/>
    <mergeCell ref="C107:C116"/>
    <mergeCell ref="B117:B118"/>
    <mergeCell ref="D117:E118"/>
    <mergeCell ref="H237:H238"/>
    <mergeCell ref="E109:E110"/>
    <mergeCell ref="F109:F110"/>
    <mergeCell ref="C233:C252"/>
    <mergeCell ref="E131:E132"/>
    <mergeCell ref="H109:H110"/>
    <mergeCell ref="E127:E128"/>
    <mergeCell ref="D107:D116"/>
    <mergeCell ref="D125:E126"/>
    <mergeCell ref="F119:F120"/>
    <mergeCell ref="D137:D138"/>
    <mergeCell ref="F249:F250"/>
    <mergeCell ref="H249:H250"/>
    <mergeCell ref="A375:A376"/>
    <mergeCell ref="F111:F112"/>
    <mergeCell ref="A235:A236"/>
    <mergeCell ref="A257:A258"/>
    <mergeCell ref="A259:A260"/>
    <mergeCell ref="A273:A274"/>
    <mergeCell ref="A263:A264"/>
    <mergeCell ref="A361:A362"/>
    <mergeCell ref="A357:A358"/>
    <mergeCell ref="A347:A348"/>
    <mergeCell ref="A341:A342"/>
    <mergeCell ref="D235:E236"/>
    <mergeCell ref="A299:A300"/>
    <mergeCell ref="A301:A302"/>
    <mergeCell ref="A283:A284"/>
    <mergeCell ref="D239:E240"/>
    <mergeCell ref="D241:E242"/>
    <mergeCell ref="D245:E246"/>
    <mergeCell ref="D247:E248"/>
    <mergeCell ref="D301:D302"/>
    <mergeCell ref="E285:E286"/>
    <mergeCell ref="D249:E250"/>
    <mergeCell ref="A271:A272"/>
    <mergeCell ref="F355:F356"/>
    <mergeCell ref="D333:E334"/>
    <mergeCell ref="E343:E344"/>
    <mergeCell ref="D337:E338"/>
    <mergeCell ref="F235:F236"/>
    <mergeCell ref="F211:F212"/>
    <mergeCell ref="D219:E220"/>
    <mergeCell ref="F199:F200"/>
    <mergeCell ref="F213:F214"/>
    <mergeCell ref="F361:F362"/>
    <mergeCell ref="A417:A418"/>
    <mergeCell ref="A409:A410"/>
    <mergeCell ref="A411:A412"/>
    <mergeCell ref="B409:B410"/>
    <mergeCell ref="B411:B418"/>
    <mergeCell ref="A415:A416"/>
    <mergeCell ref="A413:A414"/>
    <mergeCell ref="B382:B408"/>
    <mergeCell ref="E417:E418"/>
    <mergeCell ref="D371:E372"/>
    <mergeCell ref="E323:E324"/>
    <mergeCell ref="D325:D326"/>
    <mergeCell ref="F371:F372"/>
    <mergeCell ref="F353:F354"/>
    <mergeCell ref="F333:F334"/>
    <mergeCell ref="F349:F350"/>
    <mergeCell ref="F363:F364"/>
    <mergeCell ref="F357:F358"/>
    <mergeCell ref="F373:F374"/>
    <mergeCell ref="F385:F386"/>
    <mergeCell ref="D387:E388"/>
    <mergeCell ref="F387:F388"/>
    <mergeCell ref="D389:E390"/>
    <mergeCell ref="F389:F390"/>
    <mergeCell ref="D399:E400"/>
    <mergeCell ref="F399:F400"/>
    <mergeCell ref="D401:E402"/>
    <mergeCell ref="F401:F402"/>
    <mergeCell ref="D405:E406"/>
    <mergeCell ref="F405:F406"/>
    <mergeCell ref="D377:E378"/>
    <mergeCell ref="M409:M410"/>
    <mergeCell ref="D409:E410"/>
    <mergeCell ref="D379:E380"/>
    <mergeCell ref="D385:E386"/>
    <mergeCell ref="C370:C408"/>
    <mergeCell ref="N381:N382"/>
    <mergeCell ref="M383:M384"/>
    <mergeCell ref="L383:L384"/>
    <mergeCell ref="C411:C418"/>
    <mergeCell ref="D375:E376"/>
    <mergeCell ref="D381:E382"/>
    <mergeCell ref="D383:E384"/>
    <mergeCell ref="K415:K416"/>
    <mergeCell ref="K413:K414"/>
    <mergeCell ref="H385:H386"/>
    <mergeCell ref="I385:I386"/>
    <mergeCell ref="J385:J386"/>
    <mergeCell ref="K385:K386"/>
    <mergeCell ref="L385:L386"/>
    <mergeCell ref="M385:M386"/>
    <mergeCell ref="N385:N386"/>
    <mergeCell ref="H387:H388"/>
    <mergeCell ref="I387:I388"/>
    <mergeCell ref="J387:J388"/>
    <mergeCell ref="K387:K388"/>
    <mergeCell ref="L387:L388"/>
    <mergeCell ref="M387:M388"/>
    <mergeCell ref="N387:N388"/>
    <mergeCell ref="H389:H390"/>
    <mergeCell ref="L405:L406"/>
    <mergeCell ref="M405:M406"/>
    <mergeCell ref="N405:N406"/>
    <mergeCell ref="BP361:BP362"/>
    <mergeCell ref="BR419:BR420"/>
    <mergeCell ref="BQ361:BQ362"/>
    <mergeCell ref="BR411:BR412"/>
    <mergeCell ref="BQ253:BQ254"/>
    <mergeCell ref="BN361:BN362"/>
    <mergeCell ref="BQ325:BQ326"/>
    <mergeCell ref="BR351:BR352"/>
    <mergeCell ref="BQ271:BQ272"/>
    <mergeCell ref="BS351:BS352"/>
    <mergeCell ref="N361:N362"/>
    <mergeCell ref="BS419:BS420"/>
    <mergeCell ref="M233:M234"/>
    <mergeCell ref="BP343:BP344"/>
    <mergeCell ref="BR321:BR322"/>
    <mergeCell ref="BQ349:BQ350"/>
    <mergeCell ref="BR303:BR304"/>
    <mergeCell ref="BS311:BS312"/>
    <mergeCell ref="BS355:BS356"/>
    <mergeCell ref="BR379:BR380"/>
    <mergeCell ref="BS415:BS416"/>
    <mergeCell ref="BS381:BS382"/>
    <mergeCell ref="BR363:BR364"/>
    <mergeCell ref="BS387:BS388"/>
    <mergeCell ref="BS373:BS374"/>
    <mergeCell ref="BR387:BR388"/>
    <mergeCell ref="BS409:BS410"/>
    <mergeCell ref="BO361:BO362"/>
    <mergeCell ref="BS411:BS412"/>
    <mergeCell ref="BM361:BM362"/>
    <mergeCell ref="BR385:BR386"/>
    <mergeCell ref="BS385:BS386"/>
    <mergeCell ref="BQ11:BQ12"/>
    <mergeCell ref="BR69:BR70"/>
    <mergeCell ref="BR61:BR62"/>
    <mergeCell ref="BP11:BP12"/>
    <mergeCell ref="BR45:BR46"/>
    <mergeCell ref="BP61:BP62"/>
    <mergeCell ref="BQ61:BQ62"/>
    <mergeCell ref="BQ53:BQ54"/>
    <mergeCell ref="BR59:BR60"/>
    <mergeCell ref="BR55:BR56"/>
    <mergeCell ref="D53:E54"/>
    <mergeCell ref="F67:F68"/>
    <mergeCell ref="BQ65:BQ66"/>
    <mergeCell ref="BP65:BP66"/>
    <mergeCell ref="L35:L36"/>
    <mergeCell ref="K53:K54"/>
    <mergeCell ref="K63:K64"/>
    <mergeCell ref="I53:I54"/>
    <mergeCell ref="I63:I64"/>
    <mergeCell ref="K61:K62"/>
    <mergeCell ref="K59:K60"/>
    <mergeCell ref="J35:J36"/>
    <mergeCell ref="H17:H18"/>
    <mergeCell ref="F31:F32"/>
    <mergeCell ref="E27:E28"/>
    <mergeCell ref="E69:E70"/>
    <mergeCell ref="BV319:BV320"/>
    <mergeCell ref="BT291:BT292"/>
    <mergeCell ref="BV307:BV308"/>
    <mergeCell ref="BV323:BV324"/>
    <mergeCell ref="BV305:BV306"/>
    <mergeCell ref="D11:E12"/>
    <mergeCell ref="K229:K230"/>
    <mergeCell ref="M229:M230"/>
    <mergeCell ref="L237:L238"/>
    <mergeCell ref="H231:H232"/>
    <mergeCell ref="J235:J236"/>
    <mergeCell ref="L233:L234"/>
    <mergeCell ref="J231:J232"/>
    <mergeCell ref="K231:K232"/>
    <mergeCell ref="L231:L232"/>
    <mergeCell ref="H33:H34"/>
    <mergeCell ref="F15:F16"/>
    <mergeCell ref="E23:E24"/>
    <mergeCell ref="F23:F24"/>
    <mergeCell ref="J29:J30"/>
    <mergeCell ref="H23:H24"/>
    <mergeCell ref="E25:E26"/>
    <mergeCell ref="F25:F26"/>
    <mergeCell ref="H25:H26"/>
    <mergeCell ref="E29:E30"/>
    <mergeCell ref="I23:I24"/>
    <mergeCell ref="H45:H46"/>
    <mergeCell ref="E51:E52"/>
    <mergeCell ref="F45:F46"/>
    <mergeCell ref="H49:H50"/>
    <mergeCell ref="F49:F50"/>
    <mergeCell ref="F41:F42"/>
    <mergeCell ref="BN343:BN344"/>
    <mergeCell ref="BV345:BV346"/>
    <mergeCell ref="BT329:BT330"/>
    <mergeCell ref="BS337:BS338"/>
    <mergeCell ref="BR333:BR334"/>
    <mergeCell ref="BR327:BR328"/>
    <mergeCell ref="BR331:BR332"/>
    <mergeCell ref="BQ343:BQ344"/>
    <mergeCell ref="BO349:BO350"/>
    <mergeCell ref="BP349:BP350"/>
    <mergeCell ref="BN349:BN350"/>
    <mergeCell ref="BR355:BR356"/>
    <mergeCell ref="BM349:BM350"/>
    <mergeCell ref="BR347:BR348"/>
    <mergeCell ref="BT355:BT356"/>
    <mergeCell ref="BT357:BT358"/>
    <mergeCell ref="BU319:BU320"/>
    <mergeCell ref="BV341:BV342"/>
    <mergeCell ref="BS341:BS342"/>
    <mergeCell ref="BT341:BT342"/>
    <mergeCell ref="BV331:BV332"/>
    <mergeCell ref="BV337:BV338"/>
    <mergeCell ref="BT337:BT338"/>
    <mergeCell ref="BU355:BU356"/>
    <mergeCell ref="BU327:BU328"/>
    <mergeCell ref="BU323:BU324"/>
    <mergeCell ref="BR357:BR358"/>
    <mergeCell ref="BR353:BR354"/>
    <mergeCell ref="BR345:BR346"/>
    <mergeCell ref="BR343:BR344"/>
    <mergeCell ref="BO343:BO344"/>
    <mergeCell ref="BU351:BU352"/>
    <mergeCell ref="BO117:BO118"/>
    <mergeCell ref="BP233:BP234"/>
    <mergeCell ref="BP125:BP126"/>
    <mergeCell ref="BP253:BP254"/>
    <mergeCell ref="BO253:BO254"/>
    <mergeCell ref="BN253:BN254"/>
    <mergeCell ref="BO233:BO234"/>
    <mergeCell ref="BP271:BP272"/>
    <mergeCell ref="BR309:BR310"/>
    <mergeCell ref="BO301:BO302"/>
    <mergeCell ref="BN283:BN284"/>
    <mergeCell ref="BN261:BN262"/>
    <mergeCell ref="BO261:BO262"/>
    <mergeCell ref="BN271:BN272"/>
    <mergeCell ref="BR265:BR266"/>
    <mergeCell ref="BQ261:BQ262"/>
    <mergeCell ref="BP261:BP262"/>
    <mergeCell ref="BR281:BR282"/>
    <mergeCell ref="BR283:BR284"/>
    <mergeCell ref="BO271:BO272"/>
    <mergeCell ref="BO283:BO284"/>
    <mergeCell ref="BR273:BR274"/>
    <mergeCell ref="BQ283:BQ284"/>
    <mergeCell ref="BR227:BR228"/>
    <mergeCell ref="BR229:BR230"/>
    <mergeCell ref="BR259:BR260"/>
    <mergeCell ref="BR237:BR238"/>
    <mergeCell ref="BR267:BR268"/>
    <mergeCell ref="BR255:BR256"/>
    <mergeCell ref="BR269:BR270"/>
    <mergeCell ref="BT423:BT424"/>
    <mergeCell ref="BU423:BU424"/>
    <mergeCell ref="BV421:BV422"/>
    <mergeCell ref="BU415:BU416"/>
    <mergeCell ref="BT419:BT420"/>
    <mergeCell ref="BQ233:BQ234"/>
    <mergeCell ref="BQ225:BQ226"/>
    <mergeCell ref="BP207:BP208"/>
    <mergeCell ref="BN225:BN226"/>
    <mergeCell ref="BO225:BO226"/>
    <mergeCell ref="BM207:BM208"/>
    <mergeCell ref="BM225:BM226"/>
    <mergeCell ref="BO207:BO208"/>
    <mergeCell ref="BM233:BM234"/>
    <mergeCell ref="BP225:BP226"/>
    <mergeCell ref="BR257:BR258"/>
    <mergeCell ref="BS223:BS224"/>
    <mergeCell ref="BR223:BR224"/>
    <mergeCell ref="BS237:BS238"/>
    <mergeCell ref="BR261:BR262"/>
    <mergeCell ref="BS231:BS232"/>
    <mergeCell ref="BS257:BS258"/>
    <mergeCell ref="BS235:BS236"/>
    <mergeCell ref="BS253:BS254"/>
    <mergeCell ref="BS261:BS262"/>
    <mergeCell ref="BN233:BN234"/>
    <mergeCell ref="BR319:BR320"/>
    <mergeCell ref="BO325:BO326"/>
    <mergeCell ref="BN325:BN326"/>
    <mergeCell ref="BM325:BM326"/>
    <mergeCell ref="BP325:BP326"/>
    <mergeCell ref="BM343:BM344"/>
    <mergeCell ref="BT383:BT384"/>
    <mergeCell ref="BU383:BU384"/>
    <mergeCell ref="BV383:BV384"/>
    <mergeCell ref="BV381:BV382"/>
    <mergeCell ref="BT381:BT382"/>
    <mergeCell ref="BV409:BV410"/>
    <mergeCell ref="BT409:BT410"/>
    <mergeCell ref="BU409:BU410"/>
    <mergeCell ref="BV419:BV420"/>
    <mergeCell ref="BV411:BV412"/>
    <mergeCell ref="BV413:BV414"/>
    <mergeCell ref="BU419:BU420"/>
    <mergeCell ref="BT413:BT414"/>
    <mergeCell ref="BU411:BU412"/>
    <mergeCell ref="BT415:BT416"/>
    <mergeCell ref="BT417:BT418"/>
    <mergeCell ref="BU417:BU418"/>
    <mergeCell ref="BV417:BV418"/>
    <mergeCell ref="BV415:BV416"/>
    <mergeCell ref="BU413:BU414"/>
    <mergeCell ref="BT411:BT412"/>
    <mergeCell ref="BT387:BT388"/>
    <mergeCell ref="BT385:BT386"/>
    <mergeCell ref="BV385:BV386"/>
    <mergeCell ref="BU385:BU386"/>
    <mergeCell ref="BU387:BU388"/>
    <mergeCell ref="BV387:BV388"/>
    <mergeCell ref="BT399:BT400"/>
    <mergeCell ref="BU399:BU400"/>
    <mergeCell ref="BV399:BV400"/>
    <mergeCell ref="BV393:BV394"/>
    <mergeCell ref="BT395:BT396"/>
    <mergeCell ref="BV367:BV368"/>
    <mergeCell ref="BU369:BU370"/>
    <mergeCell ref="BV369:BV370"/>
    <mergeCell ref="BR369:BR370"/>
    <mergeCell ref="BS369:BS370"/>
    <mergeCell ref="BV377:BV378"/>
    <mergeCell ref="BT375:BT376"/>
    <mergeCell ref="BS375:BS376"/>
    <mergeCell ref="BU375:BU376"/>
    <mergeCell ref="BU373:BU374"/>
    <mergeCell ref="BV373:BV374"/>
    <mergeCell ref="BS379:BS380"/>
    <mergeCell ref="BT379:BT380"/>
    <mergeCell ref="BU379:BU380"/>
    <mergeCell ref="BU381:BU382"/>
    <mergeCell ref="BV375:BV376"/>
    <mergeCell ref="BS377:BS378"/>
    <mergeCell ref="BT377:BT378"/>
    <mergeCell ref="BU377:BU378"/>
    <mergeCell ref="BV379:BV380"/>
    <mergeCell ref="BV315:BV316"/>
    <mergeCell ref="BT285:BT286"/>
    <mergeCell ref="BU289:BU290"/>
    <mergeCell ref="BV321:BV322"/>
    <mergeCell ref="BT309:BT310"/>
    <mergeCell ref="BS333:BS334"/>
    <mergeCell ref="BU333:BU334"/>
    <mergeCell ref="BS309:BS310"/>
    <mergeCell ref="BT327:BT328"/>
    <mergeCell ref="BS327:BS328"/>
    <mergeCell ref="BU337:BU338"/>
    <mergeCell ref="BS323:BS324"/>
    <mergeCell ref="BS319:BS320"/>
    <mergeCell ref="BT323:BT324"/>
    <mergeCell ref="BV355:BV356"/>
    <mergeCell ref="BV359:BV360"/>
    <mergeCell ref="BS353:BS354"/>
    <mergeCell ref="BT353:BT354"/>
    <mergeCell ref="BU353:BU354"/>
    <mergeCell ref="BV353:BV354"/>
    <mergeCell ref="BS359:BS360"/>
    <mergeCell ref="BS357:BS358"/>
    <mergeCell ref="BU359:BU360"/>
    <mergeCell ref="BT359:BT360"/>
    <mergeCell ref="BU357:BU358"/>
    <mergeCell ref="BT317:BT318"/>
    <mergeCell ref="BS313:BS314"/>
    <mergeCell ref="BU311:BU312"/>
    <mergeCell ref="BS315:BS316"/>
    <mergeCell ref="BV313:BV314"/>
    <mergeCell ref="BV325:BV326"/>
    <mergeCell ref="BU341:BU342"/>
    <mergeCell ref="BU249:BU250"/>
    <mergeCell ref="BV309:BV310"/>
    <mergeCell ref="BV299:BV300"/>
    <mergeCell ref="BV301:BV302"/>
    <mergeCell ref="BU301:BU302"/>
    <mergeCell ref="BU275:BU276"/>
    <mergeCell ref="BU309:BU310"/>
    <mergeCell ref="BV281:BV282"/>
    <mergeCell ref="BV287:BV288"/>
    <mergeCell ref="BV291:BV292"/>
    <mergeCell ref="BV285:BV286"/>
    <mergeCell ref="BV311:BV312"/>
    <mergeCell ref="BU267:BU268"/>
    <mergeCell ref="BU299:BU300"/>
    <mergeCell ref="BT311:BT312"/>
    <mergeCell ref="BV295:BV296"/>
    <mergeCell ref="BT267:BT268"/>
    <mergeCell ref="BU269:BU270"/>
    <mergeCell ref="BU303:BU304"/>
    <mergeCell ref="BV303:BV304"/>
    <mergeCell ref="BT253:BT254"/>
    <mergeCell ref="BV273:BV274"/>
    <mergeCell ref="BV267:BV268"/>
    <mergeCell ref="BV253:BV254"/>
    <mergeCell ref="BV263:BV264"/>
    <mergeCell ref="BV197:BV198"/>
    <mergeCell ref="BV209:BV210"/>
    <mergeCell ref="BU201:BU202"/>
    <mergeCell ref="BV201:BV202"/>
    <mergeCell ref="BU223:BU224"/>
    <mergeCell ref="BV223:BV224"/>
    <mergeCell ref="BU215:BU216"/>
    <mergeCell ref="BV215:BV216"/>
    <mergeCell ref="BU211:BU212"/>
    <mergeCell ref="BV219:BV220"/>
    <mergeCell ref="BU231:BU232"/>
    <mergeCell ref="BT225:BT226"/>
    <mergeCell ref="BT223:BT224"/>
    <mergeCell ref="BV229:BV230"/>
    <mergeCell ref="BV231:BV232"/>
    <mergeCell ref="BV227:BV228"/>
    <mergeCell ref="BV225:BV226"/>
    <mergeCell ref="BU227:BU228"/>
    <mergeCell ref="BT231:BT232"/>
    <mergeCell ref="BT227:BT228"/>
    <mergeCell ref="BU225:BU226"/>
    <mergeCell ref="BV221:BV222"/>
    <mergeCell ref="BU219:BU220"/>
    <mergeCell ref="BV129:BV130"/>
    <mergeCell ref="BU127:BU128"/>
    <mergeCell ref="BV127:BV128"/>
    <mergeCell ref="BU135:BU136"/>
    <mergeCell ref="BV135:BV136"/>
    <mergeCell ref="BU131:BU132"/>
    <mergeCell ref="BV131:BV132"/>
    <mergeCell ref="BU123:BU124"/>
    <mergeCell ref="BV125:BV126"/>
    <mergeCell ref="BV141:BV142"/>
    <mergeCell ref="BU141:BU142"/>
    <mergeCell ref="BV133:BV134"/>
    <mergeCell ref="BU139:BU140"/>
    <mergeCell ref="BV139:BV140"/>
    <mergeCell ref="BT141:BT142"/>
    <mergeCell ref="BT139:BT140"/>
    <mergeCell ref="BU133:BU134"/>
    <mergeCell ref="BT133:BT134"/>
    <mergeCell ref="BV137:BV138"/>
    <mergeCell ref="BT127:BT128"/>
    <mergeCell ref="BT135:BT136"/>
    <mergeCell ref="BS49:BS50"/>
    <mergeCell ref="BT49:BT50"/>
    <mergeCell ref="BU49:BU50"/>
    <mergeCell ref="BV49:BV50"/>
    <mergeCell ref="BV59:BV60"/>
    <mergeCell ref="BS51:BS52"/>
    <mergeCell ref="BT51:BT52"/>
    <mergeCell ref="BU51:BU52"/>
    <mergeCell ref="BV71:BV72"/>
    <mergeCell ref="BS71:BS72"/>
    <mergeCell ref="BT71:BT72"/>
    <mergeCell ref="BU107:BU108"/>
    <mergeCell ref="BV107:BV108"/>
    <mergeCell ref="BR107:BR108"/>
    <mergeCell ref="BT103:BT104"/>
    <mergeCell ref="BV103:BV104"/>
    <mergeCell ref="BS107:BS108"/>
    <mergeCell ref="BT107:BT108"/>
    <mergeCell ref="BU103:BU104"/>
    <mergeCell ref="BV105:BV106"/>
    <mergeCell ref="BU105:BU106"/>
    <mergeCell ref="BR87:BR88"/>
    <mergeCell ref="BR93:BR94"/>
    <mergeCell ref="BR79:BR80"/>
    <mergeCell ref="BR83:BR84"/>
    <mergeCell ref="BR85:BR86"/>
    <mergeCell ref="BR89:BR90"/>
    <mergeCell ref="BR91:BR92"/>
    <mergeCell ref="BR77:BR78"/>
    <mergeCell ref="BS77:BS78"/>
    <mergeCell ref="BV89:BV90"/>
    <mergeCell ref="BT85:BT86"/>
    <mergeCell ref="A327:A328"/>
    <mergeCell ref="BS69:BS70"/>
    <mergeCell ref="BT73:BT74"/>
    <mergeCell ref="BU73:BU74"/>
    <mergeCell ref="BU69:BU70"/>
    <mergeCell ref="BS73:BS74"/>
    <mergeCell ref="BS75:BS76"/>
    <mergeCell ref="BT75:BT76"/>
    <mergeCell ref="BU75:BU76"/>
    <mergeCell ref="BV69:BV70"/>
    <mergeCell ref="BT69:BT70"/>
    <mergeCell ref="BV73:BV74"/>
    <mergeCell ref="BU115:BU116"/>
    <mergeCell ref="BV115:BV116"/>
    <mergeCell ref="BS113:BS114"/>
    <mergeCell ref="BT113:BT114"/>
    <mergeCell ref="BU113:BU114"/>
    <mergeCell ref="BV113:BV114"/>
    <mergeCell ref="BV111:BV112"/>
    <mergeCell ref="BU119:BU120"/>
    <mergeCell ref="BV119:BV120"/>
    <mergeCell ref="BT117:BT118"/>
    <mergeCell ref="BU117:BU118"/>
    <mergeCell ref="BU121:BU122"/>
    <mergeCell ref="BV121:BV122"/>
    <mergeCell ref="F267:F268"/>
    <mergeCell ref="F259:F260"/>
    <mergeCell ref="D327:E328"/>
    <mergeCell ref="A119:A120"/>
    <mergeCell ref="A115:A116"/>
    <mergeCell ref="F237:F238"/>
    <mergeCell ref="BV123:BV124"/>
    <mergeCell ref="A423:A424"/>
    <mergeCell ref="C409:C410"/>
    <mergeCell ref="A369:A370"/>
    <mergeCell ref="A353:A354"/>
    <mergeCell ref="A359:A360"/>
    <mergeCell ref="A321:A322"/>
    <mergeCell ref="A333:A334"/>
    <mergeCell ref="A351:A352"/>
    <mergeCell ref="B419:B420"/>
    <mergeCell ref="B421:B426"/>
    <mergeCell ref="A371:A372"/>
    <mergeCell ref="A349:A350"/>
    <mergeCell ref="BV55:BV56"/>
    <mergeCell ref="BS55:BS56"/>
    <mergeCell ref="BT55:BT56"/>
    <mergeCell ref="BR57:BR58"/>
    <mergeCell ref="BV63:BV64"/>
    <mergeCell ref="BU71:BU72"/>
    <mergeCell ref="A285:A286"/>
    <mergeCell ref="A313:A314"/>
    <mergeCell ref="A425:A426"/>
    <mergeCell ref="C255:C258"/>
    <mergeCell ref="C343:C348"/>
    <mergeCell ref="A419:A420"/>
    <mergeCell ref="A421:A422"/>
    <mergeCell ref="A377:A378"/>
    <mergeCell ref="A383:A384"/>
    <mergeCell ref="A379:A380"/>
    <mergeCell ref="A381:A382"/>
    <mergeCell ref="A343:A344"/>
    <mergeCell ref="A363:A364"/>
    <mergeCell ref="A373:A374"/>
    <mergeCell ref="F369:F370"/>
    <mergeCell ref="D329:E330"/>
    <mergeCell ref="D331:E332"/>
    <mergeCell ref="F351:F352"/>
    <mergeCell ref="F347:F348"/>
    <mergeCell ref="E359:E360"/>
    <mergeCell ref="E355:E356"/>
    <mergeCell ref="A303:A304"/>
    <mergeCell ref="A325:A326"/>
    <mergeCell ref="A305:A306"/>
    <mergeCell ref="A315:A316"/>
    <mergeCell ref="A317:A318"/>
    <mergeCell ref="A307:A308"/>
    <mergeCell ref="A311:A312"/>
    <mergeCell ref="A265:A266"/>
    <mergeCell ref="A121:A122"/>
    <mergeCell ref="E267:E268"/>
    <mergeCell ref="E121:E122"/>
    <mergeCell ref="D123:E124"/>
    <mergeCell ref="D145:E146"/>
    <mergeCell ref="A125:A126"/>
    <mergeCell ref="A123:A124"/>
    <mergeCell ref="B259:B260"/>
    <mergeCell ref="C327:C342"/>
    <mergeCell ref="F337:F338"/>
    <mergeCell ref="F319:F320"/>
    <mergeCell ref="F359:F360"/>
    <mergeCell ref="E313:E314"/>
    <mergeCell ref="E321:E322"/>
    <mergeCell ref="E315:E316"/>
    <mergeCell ref="D311:D324"/>
    <mergeCell ref="D263:D270"/>
    <mergeCell ref="A65:A66"/>
    <mergeCell ref="A103:A104"/>
    <mergeCell ref="A127:A128"/>
    <mergeCell ref="A135:A136"/>
    <mergeCell ref="F225:F226"/>
    <mergeCell ref="D65:E66"/>
    <mergeCell ref="A69:A70"/>
    <mergeCell ref="A139:A140"/>
    <mergeCell ref="A105:A106"/>
    <mergeCell ref="C105:C106"/>
    <mergeCell ref="D69:D70"/>
    <mergeCell ref="H65:H66"/>
    <mergeCell ref="B105:B106"/>
    <mergeCell ref="B103:B104"/>
    <mergeCell ref="A71:A72"/>
    <mergeCell ref="A137:A138"/>
    <mergeCell ref="H75:H76"/>
    <mergeCell ref="A109:A110"/>
    <mergeCell ref="A73:A74"/>
    <mergeCell ref="A93:A94"/>
    <mergeCell ref="A117:A118"/>
    <mergeCell ref="D139:D144"/>
    <mergeCell ref="B107:B116"/>
    <mergeCell ref="F113:F114"/>
    <mergeCell ref="E107:E108"/>
    <mergeCell ref="F117:F118"/>
    <mergeCell ref="E119:E120"/>
    <mergeCell ref="D85:E86"/>
    <mergeCell ref="D87:E88"/>
    <mergeCell ref="D89:E90"/>
    <mergeCell ref="D91:E92"/>
    <mergeCell ref="H323:H324"/>
    <mergeCell ref="H313:H314"/>
    <mergeCell ref="L305:L306"/>
    <mergeCell ref="K311:K312"/>
    <mergeCell ref="F115:F116"/>
    <mergeCell ref="A107:A108"/>
    <mergeCell ref="H331:H332"/>
    <mergeCell ref="F329:F330"/>
    <mergeCell ref="H315:H316"/>
    <mergeCell ref="H309:H310"/>
    <mergeCell ref="H303:H304"/>
    <mergeCell ref="H317:H318"/>
    <mergeCell ref="F317:F318"/>
    <mergeCell ref="F313:F314"/>
    <mergeCell ref="F331:F332"/>
    <mergeCell ref="F303:F304"/>
    <mergeCell ref="F287:F288"/>
    <mergeCell ref="F283:F284"/>
    <mergeCell ref="F275:F276"/>
    <mergeCell ref="H263:H264"/>
    <mergeCell ref="H287:H288"/>
    <mergeCell ref="F273:F274"/>
    <mergeCell ref="H275:H276"/>
    <mergeCell ref="F271:F272"/>
    <mergeCell ref="H273:H274"/>
    <mergeCell ref="H271:H272"/>
    <mergeCell ref="F265:F266"/>
    <mergeCell ref="H267:H268"/>
    <mergeCell ref="F263:F264"/>
    <mergeCell ref="H123:H124"/>
    <mergeCell ref="H149:H150"/>
    <mergeCell ref="H265:H266"/>
    <mergeCell ref="I315:I316"/>
    <mergeCell ref="I313:I314"/>
    <mergeCell ref="J315:J316"/>
    <mergeCell ref="I307:I308"/>
    <mergeCell ref="K341:K342"/>
    <mergeCell ref="J327:J328"/>
    <mergeCell ref="J323:J324"/>
    <mergeCell ref="K307:K308"/>
    <mergeCell ref="I321:I322"/>
    <mergeCell ref="J309:J310"/>
    <mergeCell ref="K305:K306"/>
    <mergeCell ref="H329:H330"/>
    <mergeCell ref="F321:F322"/>
    <mergeCell ref="J329:J330"/>
    <mergeCell ref="K327:K328"/>
    <mergeCell ref="L325:L326"/>
    <mergeCell ref="I317:I318"/>
    <mergeCell ref="H327:H328"/>
    <mergeCell ref="H321:H322"/>
    <mergeCell ref="F325:F326"/>
    <mergeCell ref="J311:J312"/>
    <mergeCell ref="F309:F310"/>
    <mergeCell ref="I305:I306"/>
    <mergeCell ref="F305:F306"/>
    <mergeCell ref="J307:J308"/>
    <mergeCell ref="J305:J306"/>
    <mergeCell ref="I311:I312"/>
    <mergeCell ref="H311:H312"/>
    <mergeCell ref="I319:I320"/>
    <mergeCell ref="H319:H320"/>
    <mergeCell ref="F323:F324"/>
    <mergeCell ref="H305:H306"/>
    <mergeCell ref="BT195:BT196"/>
    <mergeCell ref="N209:N210"/>
    <mergeCell ref="L209:L210"/>
    <mergeCell ref="BT209:BT210"/>
    <mergeCell ref="L197:L198"/>
    <mergeCell ref="M203:M204"/>
    <mergeCell ref="BR201:BR202"/>
    <mergeCell ref="BR199:BR200"/>
    <mergeCell ref="J195:J196"/>
    <mergeCell ref="N203:N204"/>
    <mergeCell ref="BR207:BR208"/>
    <mergeCell ref="J197:J198"/>
    <mergeCell ref="N195:N196"/>
    <mergeCell ref="L211:L212"/>
    <mergeCell ref="BR195:BR196"/>
    <mergeCell ref="BQ207:BQ208"/>
    <mergeCell ref="K333:K334"/>
    <mergeCell ref="K329:K330"/>
    <mergeCell ref="L333:L334"/>
    <mergeCell ref="L329:L330"/>
    <mergeCell ref="K317:K318"/>
    <mergeCell ref="K331:K332"/>
    <mergeCell ref="L323:L324"/>
    <mergeCell ref="K323:K324"/>
    <mergeCell ref="BR263:BR264"/>
    <mergeCell ref="BM253:BM254"/>
    <mergeCell ref="BM261:BM262"/>
    <mergeCell ref="J233:J234"/>
    <mergeCell ref="J239:J240"/>
    <mergeCell ref="BT239:BT240"/>
    <mergeCell ref="L213:L214"/>
    <mergeCell ref="L219:L220"/>
    <mergeCell ref="L215:L216"/>
    <mergeCell ref="J213:J214"/>
    <mergeCell ref="K217:K218"/>
    <mergeCell ref="K215:K216"/>
    <mergeCell ref="M225:M226"/>
    <mergeCell ref="M223:M224"/>
    <mergeCell ref="L227:L228"/>
    <mergeCell ref="K221:K222"/>
    <mergeCell ref="J207:J208"/>
    <mergeCell ref="M211:M212"/>
    <mergeCell ref="J211:J212"/>
    <mergeCell ref="L207:L208"/>
    <mergeCell ref="K209:K210"/>
    <mergeCell ref="BT197:BT198"/>
    <mergeCell ref="BT203:BT204"/>
    <mergeCell ref="M205:M206"/>
    <mergeCell ref="BT211:BT212"/>
    <mergeCell ref="N211:N212"/>
    <mergeCell ref="M199:M200"/>
    <mergeCell ref="M201:M202"/>
    <mergeCell ref="N199:N200"/>
    <mergeCell ref="BS201:BS202"/>
    <mergeCell ref="BS205:BS206"/>
    <mergeCell ref="N137:N138"/>
    <mergeCell ref="M137:M138"/>
    <mergeCell ref="K149:K150"/>
    <mergeCell ref="L141:L142"/>
    <mergeCell ref="N143:N144"/>
    <mergeCell ref="L143:L144"/>
    <mergeCell ref="BQ145:BQ146"/>
    <mergeCell ref="BR143:BR144"/>
    <mergeCell ref="N149:N150"/>
    <mergeCell ref="BT149:BT150"/>
    <mergeCell ref="M149:M150"/>
    <mergeCell ref="K141:K142"/>
    <mergeCell ref="J141:J142"/>
    <mergeCell ref="J139:J140"/>
    <mergeCell ref="I145:I146"/>
    <mergeCell ref="K145:K146"/>
    <mergeCell ref="J145:J146"/>
    <mergeCell ref="I143:I144"/>
    <mergeCell ref="J143:J144"/>
    <mergeCell ref="I141:I142"/>
    <mergeCell ref="I149:I150"/>
    <mergeCell ref="L343:L344"/>
    <mergeCell ref="M207:M208"/>
    <mergeCell ref="BR341:BR342"/>
    <mergeCell ref="N213:N214"/>
    <mergeCell ref="M215:M216"/>
    <mergeCell ref="M221:M222"/>
    <mergeCell ref="N231:N232"/>
    <mergeCell ref="M231:M232"/>
    <mergeCell ref="N197:N198"/>
    <mergeCell ref="M209:M210"/>
    <mergeCell ref="M213:M214"/>
    <mergeCell ref="K211:K212"/>
    <mergeCell ref="BT333:BT334"/>
    <mergeCell ref="BT315:BT316"/>
    <mergeCell ref="BS321:BS322"/>
    <mergeCell ref="BT321:BT322"/>
    <mergeCell ref="BT319:BT320"/>
    <mergeCell ref="BS329:BS330"/>
    <mergeCell ref="N205:N206"/>
    <mergeCell ref="K207:K208"/>
    <mergeCell ref="N215:N216"/>
    <mergeCell ref="K233:K234"/>
    <mergeCell ref="N227:N228"/>
    <mergeCell ref="N221:N222"/>
    <mergeCell ref="N223:N224"/>
    <mergeCell ref="N229:N230"/>
    <mergeCell ref="L235:L236"/>
    <mergeCell ref="N235:N236"/>
    <mergeCell ref="N225:N226"/>
    <mergeCell ref="N219:N220"/>
    <mergeCell ref="K337:K338"/>
    <mergeCell ref="BS197:BS198"/>
    <mergeCell ref="BU315:BU316"/>
    <mergeCell ref="BR221:BR222"/>
    <mergeCell ref="BU293:BU294"/>
    <mergeCell ref="BT137:BT138"/>
    <mergeCell ref="BU137:BU138"/>
    <mergeCell ref="BS221:BS222"/>
    <mergeCell ref="BT221:BT222"/>
    <mergeCell ref="BT229:BT230"/>
    <mergeCell ref="BS225:BS226"/>
    <mergeCell ref="BS227:BS228"/>
    <mergeCell ref="BT307:BT308"/>
    <mergeCell ref="BR299:BR300"/>
    <mergeCell ref="BS137:BS138"/>
    <mergeCell ref="BT121:BT122"/>
    <mergeCell ref="BU257:BU258"/>
    <mergeCell ref="BU237:BU238"/>
    <mergeCell ref="BT243:BT244"/>
    <mergeCell ref="BU243:BU244"/>
    <mergeCell ref="BU253:BU254"/>
    <mergeCell ref="BT299:BT300"/>
    <mergeCell ref="BT283:BT284"/>
    <mergeCell ref="BU287:BU288"/>
    <mergeCell ref="BU273:BU274"/>
    <mergeCell ref="BR131:BR132"/>
    <mergeCell ref="BR145:BR146"/>
    <mergeCell ref="BS139:BS140"/>
    <mergeCell ref="BS135:BS136"/>
    <mergeCell ref="BS143:BS144"/>
    <mergeCell ref="BS145:BS146"/>
    <mergeCell ref="BS133:BS134"/>
    <mergeCell ref="BT207:BT208"/>
    <mergeCell ref="BS195:BS196"/>
    <mergeCell ref="BM105:BM106"/>
    <mergeCell ref="BO65:BO66"/>
    <mergeCell ref="N51:N52"/>
    <mergeCell ref="BP53:BP54"/>
    <mergeCell ref="BO61:BO62"/>
    <mergeCell ref="BM61:BM62"/>
    <mergeCell ref="BN61:BN62"/>
    <mergeCell ref="N61:N62"/>
    <mergeCell ref="N59:N60"/>
    <mergeCell ref="BM65:BM66"/>
    <mergeCell ref="I41:I44"/>
    <mergeCell ref="J41:J44"/>
    <mergeCell ref="J45:J46"/>
    <mergeCell ref="I45:I46"/>
    <mergeCell ref="BM11:BM12"/>
    <mergeCell ref="BN11:BN12"/>
    <mergeCell ref="BO11:BO12"/>
    <mergeCell ref="L19:L20"/>
    <mergeCell ref="I19:I20"/>
    <mergeCell ref="I17:I18"/>
    <mergeCell ref="J17:J18"/>
    <mergeCell ref="I21:I22"/>
    <mergeCell ref="K33:K34"/>
    <mergeCell ref="J33:J34"/>
    <mergeCell ref="I33:I34"/>
    <mergeCell ref="I31:I32"/>
    <mergeCell ref="N39:N40"/>
    <mergeCell ref="L49:L50"/>
    <mergeCell ref="L55:L56"/>
    <mergeCell ref="L51:L52"/>
    <mergeCell ref="N55:N56"/>
    <mergeCell ref="BO53:BO54"/>
    <mergeCell ref="O7:R7"/>
    <mergeCell ref="J31:J32"/>
    <mergeCell ref="A4:BV5"/>
    <mergeCell ref="L37:L38"/>
    <mergeCell ref="M25:M26"/>
    <mergeCell ref="L25:L26"/>
    <mergeCell ref="J25:J26"/>
    <mergeCell ref="M37:M38"/>
    <mergeCell ref="K29:K30"/>
    <mergeCell ref="J37:J38"/>
    <mergeCell ref="K35:K36"/>
    <mergeCell ref="BM31:BM32"/>
    <mergeCell ref="N53:N54"/>
    <mergeCell ref="N31:N32"/>
    <mergeCell ref="M51:M52"/>
    <mergeCell ref="L47:L48"/>
    <mergeCell ref="N45:N46"/>
    <mergeCell ref="L53:L54"/>
    <mergeCell ref="N37:N38"/>
    <mergeCell ref="M31:M32"/>
    <mergeCell ref="M49:M50"/>
    <mergeCell ref="I49:I50"/>
    <mergeCell ref="K41:K44"/>
    <mergeCell ref="N41:N42"/>
    <mergeCell ref="N43:N44"/>
    <mergeCell ref="N47:N48"/>
    <mergeCell ref="K45:K46"/>
    <mergeCell ref="N49:N50"/>
    <mergeCell ref="K49:K50"/>
    <mergeCell ref="M6:N7"/>
    <mergeCell ref="O6:BL6"/>
    <mergeCell ref="AB7:AE7"/>
    <mergeCell ref="L9:L10"/>
    <mergeCell ref="N9:N10"/>
    <mergeCell ref="M9:M10"/>
    <mergeCell ref="L7:L8"/>
    <mergeCell ref="J7:J8"/>
    <mergeCell ref="A6:A8"/>
    <mergeCell ref="J15:J16"/>
    <mergeCell ref="B9:B10"/>
    <mergeCell ref="I9:I10"/>
    <mergeCell ref="J9:J10"/>
    <mergeCell ref="J13:J14"/>
    <mergeCell ref="H7:H8"/>
    <mergeCell ref="H6:L6"/>
    <mergeCell ref="I7:I8"/>
    <mergeCell ref="K9:K10"/>
    <mergeCell ref="C11:C12"/>
    <mergeCell ref="K11:K12"/>
    <mergeCell ref="M11:M12"/>
    <mergeCell ref="N11:N12"/>
    <mergeCell ref="H9:H10"/>
    <mergeCell ref="I15:I16"/>
    <mergeCell ref="G13:G14"/>
    <mergeCell ref="B11:B12"/>
    <mergeCell ref="AZ7:BD7"/>
    <mergeCell ref="A11:A12"/>
    <mergeCell ref="AN7:AQ7"/>
    <mergeCell ref="AR7:AU7"/>
    <mergeCell ref="AF7:AI7"/>
    <mergeCell ref="AV7:AY7"/>
    <mergeCell ref="BI7:BL7"/>
    <mergeCell ref="AJ7:AM7"/>
    <mergeCell ref="BE7:BH7"/>
    <mergeCell ref="I11:I12"/>
    <mergeCell ref="J11:J12"/>
    <mergeCell ref="L11:L12"/>
    <mergeCell ref="F13:F14"/>
    <mergeCell ref="H13:H14"/>
    <mergeCell ref="F11:F12"/>
    <mergeCell ref="I13:I14"/>
    <mergeCell ref="F21:F22"/>
    <mergeCell ref="F17:F18"/>
    <mergeCell ref="A9:A10"/>
    <mergeCell ref="K7:K8"/>
    <mergeCell ref="B6:B8"/>
    <mergeCell ref="F6:F8"/>
    <mergeCell ref="E6:E8"/>
    <mergeCell ref="D6:D8"/>
    <mergeCell ref="H11:H12"/>
    <mergeCell ref="F9:F10"/>
    <mergeCell ref="K19:K20"/>
    <mergeCell ref="K21:K22"/>
    <mergeCell ref="H15:H16"/>
    <mergeCell ref="J19:J20"/>
    <mergeCell ref="S7:V7"/>
    <mergeCell ref="W7:AA7"/>
    <mergeCell ref="BT15:BT16"/>
    <mergeCell ref="M15:M16"/>
    <mergeCell ref="BR15:BR16"/>
    <mergeCell ref="N15:N16"/>
    <mergeCell ref="BR17:BR18"/>
    <mergeCell ref="L15:L16"/>
    <mergeCell ref="BS17:BS18"/>
    <mergeCell ref="L17:L18"/>
    <mergeCell ref="M17:M18"/>
    <mergeCell ref="BU13:BU14"/>
    <mergeCell ref="BV13:BV14"/>
    <mergeCell ref="K13:K14"/>
    <mergeCell ref="L13:L14"/>
    <mergeCell ref="BT13:BT14"/>
    <mergeCell ref="M13:M14"/>
    <mergeCell ref="N13:N14"/>
    <mergeCell ref="BR13:BR14"/>
    <mergeCell ref="BS13:BS14"/>
    <mergeCell ref="K15:K16"/>
    <mergeCell ref="K17:K18"/>
    <mergeCell ref="BV15:BV16"/>
    <mergeCell ref="BU15:BU16"/>
    <mergeCell ref="A17:A18"/>
    <mergeCell ref="A21:A22"/>
    <mergeCell ref="A19:A20"/>
    <mergeCell ref="E19:E20"/>
    <mergeCell ref="D13:D28"/>
    <mergeCell ref="E13:E14"/>
    <mergeCell ref="E17:E18"/>
    <mergeCell ref="A15:A16"/>
    <mergeCell ref="E15:E16"/>
    <mergeCell ref="A27:A28"/>
    <mergeCell ref="J23:J24"/>
    <mergeCell ref="K25:K26"/>
    <mergeCell ref="A31:A32"/>
    <mergeCell ref="N17:N18"/>
    <mergeCell ref="BR19:BR20"/>
    <mergeCell ref="C13:C28"/>
    <mergeCell ref="BS15:BS16"/>
    <mergeCell ref="BS19:BS20"/>
    <mergeCell ref="M21:M22"/>
    <mergeCell ref="N21:N22"/>
    <mergeCell ref="H21:H22"/>
    <mergeCell ref="BS27:BS28"/>
    <mergeCell ref="J27:J28"/>
    <mergeCell ref="M19:M20"/>
    <mergeCell ref="N19:N20"/>
    <mergeCell ref="J21:J22"/>
    <mergeCell ref="I25:I26"/>
    <mergeCell ref="M27:M28"/>
    <mergeCell ref="N23:N24"/>
    <mergeCell ref="L21:L22"/>
    <mergeCell ref="D31:E32"/>
    <mergeCell ref="H31:H32"/>
    <mergeCell ref="F27:F28"/>
    <mergeCell ref="H27:H28"/>
    <mergeCell ref="I27:I28"/>
    <mergeCell ref="F29:F30"/>
    <mergeCell ref="H29:H30"/>
    <mergeCell ref="I29:I30"/>
    <mergeCell ref="F19:F20"/>
    <mergeCell ref="H19:H20"/>
    <mergeCell ref="K27:K28"/>
    <mergeCell ref="L27:L28"/>
    <mergeCell ref="BR35:BR36"/>
    <mergeCell ref="BN31:BN32"/>
    <mergeCell ref="BO31:BO32"/>
    <mergeCell ref="M35:M36"/>
    <mergeCell ref="N35:N36"/>
    <mergeCell ref="BR37:BR38"/>
    <mergeCell ref="BS37:BS38"/>
    <mergeCell ref="BM37:BM38"/>
    <mergeCell ref="BP37:BP38"/>
    <mergeCell ref="BQ37:BQ38"/>
    <mergeCell ref="BO37:BO38"/>
    <mergeCell ref="BN37:BN38"/>
    <mergeCell ref="N29:N30"/>
    <mergeCell ref="A35:A36"/>
    <mergeCell ref="F33:F34"/>
    <mergeCell ref="M33:M34"/>
    <mergeCell ref="N33:N34"/>
    <mergeCell ref="C33:C36"/>
    <mergeCell ref="BS35:BS36"/>
    <mergeCell ref="E33:E34"/>
    <mergeCell ref="BS31:BS32"/>
    <mergeCell ref="BP31:BP32"/>
    <mergeCell ref="BQ31:BQ32"/>
    <mergeCell ref="E35:E36"/>
    <mergeCell ref="A33:A34"/>
    <mergeCell ref="L33:L34"/>
    <mergeCell ref="K31:K32"/>
    <mergeCell ref="L31:L32"/>
    <mergeCell ref="C31:C32"/>
    <mergeCell ref="BS33:BS34"/>
    <mergeCell ref="F35:F36"/>
    <mergeCell ref="M47:M48"/>
    <mergeCell ref="L39:L40"/>
    <mergeCell ref="F53:F54"/>
    <mergeCell ref="H53:H54"/>
    <mergeCell ref="J53:J54"/>
    <mergeCell ref="K47:K48"/>
    <mergeCell ref="K55:K56"/>
    <mergeCell ref="J51:J52"/>
    <mergeCell ref="J49:J50"/>
    <mergeCell ref="J47:J48"/>
    <mergeCell ref="J55:J56"/>
    <mergeCell ref="I37:I38"/>
    <mergeCell ref="K37:K38"/>
    <mergeCell ref="I39:I40"/>
    <mergeCell ref="M41:M44"/>
    <mergeCell ref="M45:M46"/>
    <mergeCell ref="L41:L44"/>
    <mergeCell ref="L45:L46"/>
    <mergeCell ref="M39:M40"/>
    <mergeCell ref="J39:J40"/>
    <mergeCell ref="K39:K40"/>
    <mergeCell ref="H37:H38"/>
    <mergeCell ref="H41:H44"/>
    <mergeCell ref="H39:H40"/>
    <mergeCell ref="F51:F52"/>
    <mergeCell ref="F43:F44"/>
    <mergeCell ref="F47:F48"/>
    <mergeCell ref="L61:L62"/>
    <mergeCell ref="M55:M56"/>
    <mergeCell ref="BV57:BV58"/>
    <mergeCell ref="H63:H64"/>
    <mergeCell ref="C61:C62"/>
    <mergeCell ref="C63:C64"/>
    <mergeCell ref="N63:N64"/>
    <mergeCell ref="BT63:BT64"/>
    <mergeCell ref="BS63:BS64"/>
    <mergeCell ref="BV53:BV54"/>
    <mergeCell ref="I59:I60"/>
    <mergeCell ref="BR53:BR54"/>
    <mergeCell ref="BS53:BS54"/>
    <mergeCell ref="BT53:BT54"/>
    <mergeCell ref="BU53:BU54"/>
    <mergeCell ref="BM53:BM54"/>
    <mergeCell ref="BN53:BN54"/>
    <mergeCell ref="BU59:BU60"/>
    <mergeCell ref="N57:N58"/>
    <mergeCell ref="I55:I56"/>
    <mergeCell ref="BT57:BT58"/>
    <mergeCell ref="BS59:BS60"/>
    <mergeCell ref="BU55:BU56"/>
    <mergeCell ref="BT59:BT60"/>
    <mergeCell ref="BS61:BS62"/>
    <mergeCell ref="BT61:BT62"/>
    <mergeCell ref="BU61:BU62"/>
    <mergeCell ref="BU57:BU58"/>
    <mergeCell ref="J57:J58"/>
    <mergeCell ref="BV61:BV62"/>
    <mergeCell ref="I85:I86"/>
    <mergeCell ref="I103:I104"/>
    <mergeCell ref="I105:I106"/>
    <mergeCell ref="J83:J84"/>
    <mergeCell ref="J103:J104"/>
    <mergeCell ref="L69:L70"/>
    <mergeCell ref="K73:K74"/>
    <mergeCell ref="I61:I62"/>
    <mergeCell ref="L63:L64"/>
    <mergeCell ref="J63:J64"/>
    <mergeCell ref="J61:J62"/>
    <mergeCell ref="K69:K70"/>
    <mergeCell ref="J69:J70"/>
    <mergeCell ref="K65:K66"/>
    <mergeCell ref="J65:J66"/>
    <mergeCell ref="A61:A62"/>
    <mergeCell ref="B13:B72"/>
    <mergeCell ref="A47:A48"/>
    <mergeCell ref="F61:F62"/>
    <mergeCell ref="C53:C54"/>
    <mergeCell ref="D37:E38"/>
    <mergeCell ref="F37:F38"/>
    <mergeCell ref="E55:E56"/>
    <mergeCell ref="F55:F56"/>
    <mergeCell ref="A63:A64"/>
    <mergeCell ref="H47:H48"/>
    <mergeCell ref="E59:E60"/>
    <mergeCell ref="F59:F60"/>
    <mergeCell ref="H59:H60"/>
    <mergeCell ref="H57:H58"/>
    <mergeCell ref="I51:I52"/>
    <mergeCell ref="K51:K52"/>
    <mergeCell ref="N113:N114"/>
    <mergeCell ref="N111:N112"/>
    <mergeCell ref="N103:N104"/>
    <mergeCell ref="K81:K82"/>
    <mergeCell ref="M111:M112"/>
    <mergeCell ref="N105:N106"/>
    <mergeCell ref="K105:K106"/>
    <mergeCell ref="M109:M110"/>
    <mergeCell ref="K103:K104"/>
    <mergeCell ref="K111:K112"/>
    <mergeCell ref="M103:M104"/>
    <mergeCell ref="M91:M92"/>
    <mergeCell ref="J107:J108"/>
    <mergeCell ref="N107:N108"/>
    <mergeCell ref="K107:K108"/>
    <mergeCell ref="J109:J110"/>
    <mergeCell ref="N65:N66"/>
    <mergeCell ref="M65:M66"/>
    <mergeCell ref="M71:M72"/>
    <mergeCell ref="N67:N68"/>
    <mergeCell ref="N71:N72"/>
    <mergeCell ref="J71:J72"/>
    <mergeCell ref="J105:J106"/>
    <mergeCell ref="M99:M100"/>
    <mergeCell ref="K129:K130"/>
    <mergeCell ref="K127:K128"/>
    <mergeCell ref="M127:M128"/>
    <mergeCell ref="M125:M126"/>
    <mergeCell ref="K125:K126"/>
    <mergeCell ref="L123:L124"/>
    <mergeCell ref="K113:K114"/>
    <mergeCell ref="L105:L106"/>
    <mergeCell ref="L117:L118"/>
    <mergeCell ref="K109:K110"/>
    <mergeCell ref="M113:M114"/>
    <mergeCell ref="L113:L114"/>
    <mergeCell ref="J95:J96"/>
    <mergeCell ref="K95:K96"/>
    <mergeCell ref="K77:K78"/>
    <mergeCell ref="L77:L78"/>
    <mergeCell ref="K91:K92"/>
    <mergeCell ref="J93:J94"/>
    <mergeCell ref="L87:L88"/>
    <mergeCell ref="K93:K94"/>
    <mergeCell ref="L91:L92"/>
    <mergeCell ref="L81:L82"/>
    <mergeCell ref="K79:K80"/>
    <mergeCell ref="M81:M82"/>
    <mergeCell ref="K87:K88"/>
    <mergeCell ref="J87:J88"/>
    <mergeCell ref="M79:M80"/>
    <mergeCell ref="M85:M86"/>
    <mergeCell ref="M117:M118"/>
    <mergeCell ref="M105:M106"/>
    <mergeCell ref="L109:L110"/>
    <mergeCell ref="M123:M124"/>
    <mergeCell ref="K123:K124"/>
    <mergeCell ref="M121:M122"/>
    <mergeCell ref="J119:J120"/>
    <mergeCell ref="K121:K122"/>
    <mergeCell ref="K119:K120"/>
    <mergeCell ref="I123:I124"/>
    <mergeCell ref="I121:I122"/>
    <mergeCell ref="J123:J124"/>
    <mergeCell ref="L125:L126"/>
    <mergeCell ref="J121:J122"/>
    <mergeCell ref="I119:I120"/>
    <mergeCell ref="L133:L134"/>
    <mergeCell ref="N131:N132"/>
    <mergeCell ref="K131:K132"/>
    <mergeCell ref="L127:L128"/>
    <mergeCell ref="N121:N122"/>
    <mergeCell ref="C6:C8"/>
    <mergeCell ref="J75:J76"/>
    <mergeCell ref="M67:M68"/>
    <mergeCell ref="M63:M64"/>
    <mergeCell ref="K57:K58"/>
    <mergeCell ref="M59:M60"/>
    <mergeCell ref="L71:L72"/>
    <mergeCell ref="L57:L58"/>
    <mergeCell ref="L65:L66"/>
    <mergeCell ref="L67:L68"/>
    <mergeCell ref="M69:M70"/>
    <mergeCell ref="L59:L60"/>
    <mergeCell ref="I47:I48"/>
    <mergeCell ref="F57:F58"/>
    <mergeCell ref="H55:H56"/>
    <mergeCell ref="J59:J60"/>
    <mergeCell ref="A1:B2"/>
    <mergeCell ref="I115:I116"/>
    <mergeCell ref="K117:K118"/>
    <mergeCell ref="J115:J116"/>
    <mergeCell ref="K115:K116"/>
    <mergeCell ref="I113:I114"/>
    <mergeCell ref="J111:J112"/>
    <mergeCell ref="J113:J114"/>
    <mergeCell ref="H117:H118"/>
    <mergeCell ref="I111:I112"/>
    <mergeCell ref="L115:L116"/>
    <mergeCell ref="N117:N118"/>
    <mergeCell ref="L121:L122"/>
    <mergeCell ref="J117:J118"/>
    <mergeCell ref="L119:L120"/>
    <mergeCell ref="I117:I118"/>
    <mergeCell ref="M119:M120"/>
    <mergeCell ref="M115:M116"/>
    <mergeCell ref="H119:H120"/>
    <mergeCell ref="H121:H122"/>
    <mergeCell ref="N119:N120"/>
    <mergeCell ref="I83:I84"/>
    <mergeCell ref="N73:N74"/>
    <mergeCell ref="N75:N76"/>
    <mergeCell ref="I87:I88"/>
    <mergeCell ref="N115:N116"/>
    <mergeCell ref="L73:L74"/>
    <mergeCell ref="L75:L76"/>
    <mergeCell ref="L111:L112"/>
    <mergeCell ref="N109:N110"/>
    <mergeCell ref="C9:E10"/>
    <mergeCell ref="C39:C52"/>
    <mergeCell ref="A39:A40"/>
    <mergeCell ref="A13:A14"/>
    <mergeCell ref="A37:A38"/>
    <mergeCell ref="A41:A42"/>
    <mergeCell ref="E47:E48"/>
    <mergeCell ref="E49:E50"/>
    <mergeCell ref="E21:E22"/>
    <mergeCell ref="E39:E40"/>
    <mergeCell ref="A49:A50"/>
    <mergeCell ref="A51:A52"/>
    <mergeCell ref="A113:A114"/>
    <mergeCell ref="D61:E62"/>
    <mergeCell ref="H61:H62"/>
    <mergeCell ref="C55:C60"/>
    <mergeCell ref="H51:H52"/>
    <mergeCell ref="F105:F106"/>
    <mergeCell ref="H105:H106"/>
    <mergeCell ref="F103:F104"/>
    <mergeCell ref="H71:H72"/>
    <mergeCell ref="A59:A60"/>
    <mergeCell ref="A55:A56"/>
    <mergeCell ref="A53:A54"/>
    <mergeCell ref="A45:A46"/>
    <mergeCell ref="A57:A58"/>
    <mergeCell ref="A43:A44"/>
    <mergeCell ref="E41:E42"/>
    <mergeCell ref="E43:E44"/>
    <mergeCell ref="E45:E46"/>
    <mergeCell ref="D39:D52"/>
    <mergeCell ref="H35:H36"/>
    <mergeCell ref="E57:E58"/>
    <mergeCell ref="F63:F64"/>
    <mergeCell ref="E67:E68"/>
    <mergeCell ref="I35:I36"/>
    <mergeCell ref="I57:I58"/>
    <mergeCell ref="M61:M62"/>
    <mergeCell ref="I65:I66"/>
    <mergeCell ref="F65:F66"/>
    <mergeCell ref="H69:H70"/>
    <mergeCell ref="F71:F72"/>
    <mergeCell ref="K71:K72"/>
    <mergeCell ref="I69:I70"/>
    <mergeCell ref="I71:I72"/>
    <mergeCell ref="M53:M54"/>
    <mergeCell ref="M57:M58"/>
    <mergeCell ref="H113:H114"/>
    <mergeCell ref="H115:H116"/>
    <mergeCell ref="H103:H104"/>
    <mergeCell ref="I93:I94"/>
    <mergeCell ref="F87:F88"/>
    <mergeCell ref="H91:H92"/>
    <mergeCell ref="I91:I92"/>
    <mergeCell ref="H89:H90"/>
    <mergeCell ref="H107:H108"/>
    <mergeCell ref="H111:H112"/>
    <mergeCell ref="M75:M76"/>
    <mergeCell ref="M107:M108"/>
    <mergeCell ref="L107:L108"/>
    <mergeCell ref="J81:J82"/>
    <mergeCell ref="J85:J86"/>
    <mergeCell ref="H83:H84"/>
    <mergeCell ref="K83:K84"/>
    <mergeCell ref="L83:L84"/>
    <mergeCell ref="M83:M84"/>
    <mergeCell ref="I89:I90"/>
    <mergeCell ref="J89:J90"/>
    <mergeCell ref="K89:K90"/>
    <mergeCell ref="I107:I108"/>
    <mergeCell ref="L101:L102"/>
    <mergeCell ref="M101:M102"/>
    <mergeCell ref="K97:K98"/>
    <mergeCell ref="J91:J92"/>
    <mergeCell ref="L97:L98"/>
    <mergeCell ref="K101:K102"/>
    <mergeCell ref="K75:K76"/>
    <mergeCell ref="L103:L104"/>
    <mergeCell ref="M237:M238"/>
    <mergeCell ref="M235:M236"/>
    <mergeCell ref="M241:M242"/>
    <mergeCell ref="N241:N242"/>
    <mergeCell ref="M245:M246"/>
    <mergeCell ref="N245:N246"/>
    <mergeCell ref="I207:I208"/>
    <mergeCell ref="L145:L146"/>
    <mergeCell ref="L149:L150"/>
    <mergeCell ref="L153:L154"/>
    <mergeCell ref="N207:N208"/>
    <mergeCell ref="I195:I196"/>
    <mergeCell ref="M89:M90"/>
    <mergeCell ref="N89:N90"/>
    <mergeCell ref="K185:K186"/>
    <mergeCell ref="M189:M190"/>
    <mergeCell ref="L189:L190"/>
    <mergeCell ref="L191:L192"/>
    <mergeCell ref="N169:N170"/>
    <mergeCell ref="I179:I180"/>
    <mergeCell ref="K197:K198"/>
    <mergeCell ref="I235:I236"/>
    <mergeCell ref="I233:I234"/>
    <mergeCell ref="I231:I232"/>
    <mergeCell ref="L229:L230"/>
    <mergeCell ref="M227:M228"/>
    <mergeCell ref="J209:J210"/>
    <mergeCell ref="M197:M198"/>
    <mergeCell ref="M217:M218"/>
    <mergeCell ref="K227:K228"/>
    <mergeCell ref="K225:K226"/>
    <mergeCell ref="K223:K224"/>
    <mergeCell ref="J223:J224"/>
    <mergeCell ref="K213:K214"/>
    <mergeCell ref="H235:H236"/>
    <mergeCell ref="H223:H224"/>
    <mergeCell ref="H209:H210"/>
    <mergeCell ref="I215:I216"/>
    <mergeCell ref="H225:H226"/>
    <mergeCell ref="I219:I220"/>
    <mergeCell ref="H215:H216"/>
    <mergeCell ref="H219:H220"/>
    <mergeCell ref="I227:I228"/>
    <mergeCell ref="I223:I224"/>
    <mergeCell ref="H233:H234"/>
    <mergeCell ref="H229:H230"/>
    <mergeCell ref="H227:H228"/>
    <mergeCell ref="I197:I198"/>
    <mergeCell ref="J227:J228"/>
    <mergeCell ref="I221:I222"/>
    <mergeCell ref="J221:J222"/>
    <mergeCell ref="J217:J218"/>
    <mergeCell ref="BV235:BV236"/>
    <mergeCell ref="BU221:BU222"/>
    <mergeCell ref="BV317:BV318"/>
    <mergeCell ref="BU283:BU284"/>
    <mergeCell ref="BV283:BV284"/>
    <mergeCell ref="BT313:BT314"/>
    <mergeCell ref="BU291:BU292"/>
    <mergeCell ref="BT289:BT290"/>
    <mergeCell ref="BT305:BT306"/>
    <mergeCell ref="BU285:BU286"/>
    <mergeCell ref="BU317:BU318"/>
    <mergeCell ref="BU307:BU308"/>
    <mergeCell ref="BU233:BU234"/>
    <mergeCell ref="BU259:BU260"/>
    <mergeCell ref="BT255:BT256"/>
    <mergeCell ref="BT233:BT234"/>
    <mergeCell ref="BV259:BV260"/>
    <mergeCell ref="BV237:BV238"/>
    <mergeCell ref="BV243:BV244"/>
    <mergeCell ref="BV255:BV256"/>
    <mergeCell ref="BT257:BT258"/>
    <mergeCell ref="BV233:BV234"/>
    <mergeCell ref="BT261:BT262"/>
    <mergeCell ref="BU255:BU256"/>
    <mergeCell ref="BT259:BT260"/>
    <mergeCell ref="BT269:BT270"/>
    <mergeCell ref="BV297:BV298"/>
    <mergeCell ref="BV275:BV276"/>
    <mergeCell ref="BU265:BU266"/>
    <mergeCell ref="BU263:BU264"/>
    <mergeCell ref="BU229:BU230"/>
    <mergeCell ref="BV269:BV270"/>
    <mergeCell ref="BS307:BS308"/>
    <mergeCell ref="BM283:BM284"/>
    <mergeCell ref="N275:N276"/>
    <mergeCell ref="BR275:BR276"/>
    <mergeCell ref="N293:N294"/>
    <mergeCell ref="BR295:BR296"/>
    <mergeCell ref="BS295:BS296"/>
    <mergeCell ref="BR289:BR290"/>
    <mergeCell ref="BS289:BS290"/>
    <mergeCell ref="N291:N292"/>
    <mergeCell ref="BP283:BP284"/>
    <mergeCell ref="N287:N288"/>
    <mergeCell ref="BQ301:BQ302"/>
    <mergeCell ref="BR305:BR306"/>
    <mergeCell ref="BR285:BR286"/>
    <mergeCell ref="BR293:BR294"/>
    <mergeCell ref="BR291:BR292"/>
    <mergeCell ref="BS297:BS298"/>
    <mergeCell ref="BS299:BS300"/>
    <mergeCell ref="N283:N284"/>
    <mergeCell ref="N341:N342"/>
    <mergeCell ref="N337:N338"/>
    <mergeCell ref="N329:N330"/>
    <mergeCell ref="I345:I346"/>
    <mergeCell ref="K347:K348"/>
    <mergeCell ref="I323:I324"/>
    <mergeCell ref="N353:N354"/>
    <mergeCell ref="M353:M354"/>
    <mergeCell ref="K353:K354"/>
    <mergeCell ref="M343:M344"/>
    <mergeCell ref="K345:K346"/>
    <mergeCell ref="L347:L348"/>
    <mergeCell ref="J349:J350"/>
    <mergeCell ref="M431:N431"/>
    <mergeCell ref="M351:M352"/>
    <mergeCell ref="N409:N410"/>
    <mergeCell ref="N411:N412"/>
    <mergeCell ref="N417:N418"/>
    <mergeCell ref="N347:N348"/>
    <mergeCell ref="N355:N356"/>
    <mergeCell ref="M381:M382"/>
    <mergeCell ref="N389:N390"/>
    <mergeCell ref="M399:M400"/>
    <mergeCell ref="N345:N346"/>
    <mergeCell ref="M355:M356"/>
    <mergeCell ref="L337:L338"/>
    <mergeCell ref="M337:M338"/>
    <mergeCell ref="N343:N344"/>
    <mergeCell ref="L345:L346"/>
    <mergeCell ref="L341:L342"/>
    <mergeCell ref="M345:M346"/>
    <mergeCell ref="M341:M342"/>
    <mergeCell ref="J347:J348"/>
    <mergeCell ref="I349:I350"/>
    <mergeCell ref="H349:H350"/>
    <mergeCell ref="H347:H348"/>
    <mergeCell ref="J357:J358"/>
    <mergeCell ref="L357:L358"/>
    <mergeCell ref="I355:I356"/>
    <mergeCell ref="L353:L354"/>
    <mergeCell ref="I347:I348"/>
    <mergeCell ref="N357:N358"/>
    <mergeCell ref="N359:N360"/>
    <mergeCell ref="K357:K358"/>
    <mergeCell ref="L349:L350"/>
    <mergeCell ref="M349:M350"/>
    <mergeCell ref="K355:K356"/>
    <mergeCell ref="K349:K350"/>
    <mergeCell ref="L355:L356"/>
    <mergeCell ref="M357:M358"/>
    <mergeCell ref="M359:M360"/>
    <mergeCell ref="H359:H360"/>
    <mergeCell ref="L359:L360"/>
    <mergeCell ref="J359:J360"/>
    <mergeCell ref="N349:N350"/>
    <mergeCell ref="N351:N352"/>
    <mergeCell ref="I371:I372"/>
    <mergeCell ref="K375:K376"/>
    <mergeCell ref="N375:N376"/>
    <mergeCell ref="K369:K370"/>
    <mergeCell ref="M369:M370"/>
    <mergeCell ref="L375:L376"/>
    <mergeCell ref="M375:M376"/>
    <mergeCell ref="J369:J370"/>
    <mergeCell ref="L371:L372"/>
    <mergeCell ref="K363:K364"/>
    <mergeCell ref="H351:H352"/>
    <mergeCell ref="J351:J352"/>
    <mergeCell ref="K351:K352"/>
    <mergeCell ref="L351:L352"/>
    <mergeCell ref="L361:L362"/>
    <mergeCell ref="I353:I354"/>
    <mergeCell ref="I351:I352"/>
    <mergeCell ref="K359:K360"/>
    <mergeCell ref="H363:H364"/>
    <mergeCell ref="M371:M372"/>
    <mergeCell ref="L373:L374"/>
    <mergeCell ref="K361:K362"/>
    <mergeCell ref="I361:I362"/>
    <mergeCell ref="J361:J362"/>
    <mergeCell ref="H371:H372"/>
    <mergeCell ref="I369:I370"/>
    <mergeCell ref="M361:M362"/>
    <mergeCell ref="M367:M368"/>
    <mergeCell ref="L379:L380"/>
    <mergeCell ref="K377:K378"/>
    <mergeCell ref="N379:N380"/>
    <mergeCell ref="N377:N378"/>
    <mergeCell ref="M379:M380"/>
    <mergeCell ref="J379:J380"/>
    <mergeCell ref="L377:L378"/>
    <mergeCell ref="K379:K380"/>
    <mergeCell ref="N363:N364"/>
    <mergeCell ref="L369:L370"/>
    <mergeCell ref="K373:K374"/>
    <mergeCell ref="K371:K372"/>
    <mergeCell ref="N373:N374"/>
    <mergeCell ref="M373:M374"/>
    <mergeCell ref="N369:N370"/>
    <mergeCell ref="L363:L364"/>
    <mergeCell ref="M363:M364"/>
    <mergeCell ref="N371:N372"/>
    <mergeCell ref="J371:J372"/>
    <mergeCell ref="N383:N384"/>
    <mergeCell ref="J383:J384"/>
    <mergeCell ref="L409:L410"/>
    <mergeCell ref="F409:F410"/>
    <mergeCell ref="F381:F382"/>
    <mergeCell ref="H381:H382"/>
    <mergeCell ref="J381:J382"/>
    <mergeCell ref="K381:K382"/>
    <mergeCell ref="L381:L382"/>
    <mergeCell ref="K383:K384"/>
    <mergeCell ref="H415:H416"/>
    <mergeCell ref="I415:I416"/>
    <mergeCell ref="F413:F414"/>
    <mergeCell ref="I411:I412"/>
    <mergeCell ref="F411:F412"/>
    <mergeCell ref="E415:E416"/>
    <mergeCell ref="I413:I414"/>
    <mergeCell ref="H413:H414"/>
    <mergeCell ref="E413:E414"/>
    <mergeCell ref="F415:F416"/>
    <mergeCell ref="I389:I390"/>
    <mergeCell ref="J389:J390"/>
    <mergeCell ref="K389:K390"/>
    <mergeCell ref="L389:L390"/>
    <mergeCell ref="M389:M390"/>
    <mergeCell ref="H399:H400"/>
    <mergeCell ref="I399:I400"/>
    <mergeCell ref="J399:J400"/>
    <mergeCell ref="K399:K400"/>
    <mergeCell ref="L399:L400"/>
    <mergeCell ref="H401:H402"/>
    <mergeCell ref="I401:I402"/>
    <mergeCell ref="E423:E424"/>
    <mergeCell ref="F417:F418"/>
    <mergeCell ref="L417:L418"/>
    <mergeCell ref="I423:I424"/>
    <mergeCell ref="L423:L424"/>
    <mergeCell ref="H419:H420"/>
    <mergeCell ref="K421:K422"/>
    <mergeCell ref="K419:K420"/>
    <mergeCell ref="F423:F424"/>
    <mergeCell ref="J419:J420"/>
    <mergeCell ref="D419:E420"/>
    <mergeCell ref="J421:J422"/>
    <mergeCell ref="F425:F426"/>
    <mergeCell ref="J423:J424"/>
    <mergeCell ref="J417:J418"/>
    <mergeCell ref="D421:D426"/>
    <mergeCell ref="E421:E422"/>
    <mergeCell ref="F421:F422"/>
    <mergeCell ref="D411:D418"/>
    <mergeCell ref="F419:F420"/>
    <mergeCell ref="H425:H426"/>
    <mergeCell ref="M423:M424"/>
    <mergeCell ref="K423:K424"/>
    <mergeCell ref="M411:M412"/>
    <mergeCell ref="M415:M416"/>
    <mergeCell ref="L411:L412"/>
    <mergeCell ref="N415:N416"/>
    <mergeCell ref="N419:N420"/>
    <mergeCell ref="H417:H418"/>
    <mergeCell ref="M417:M418"/>
    <mergeCell ref="M419:M420"/>
    <mergeCell ref="L419:L420"/>
    <mergeCell ref="I419:I420"/>
    <mergeCell ref="H421:H422"/>
    <mergeCell ref="I421:I422"/>
    <mergeCell ref="M421:M422"/>
    <mergeCell ref="N421:N422"/>
    <mergeCell ref="H423:H424"/>
    <mergeCell ref="L421:L422"/>
    <mergeCell ref="I417:I418"/>
    <mergeCell ref="L413:L414"/>
    <mergeCell ref="M413:M414"/>
    <mergeCell ref="N413:N414"/>
    <mergeCell ref="N423:N424"/>
    <mergeCell ref="J415:J416"/>
    <mergeCell ref="K417:K418"/>
    <mergeCell ref="L415:L416"/>
    <mergeCell ref="K411:K412"/>
    <mergeCell ref="H411:H412"/>
    <mergeCell ref="J411:J412"/>
    <mergeCell ref="BI429:BL429"/>
    <mergeCell ref="O430:R430"/>
    <mergeCell ref="S430:V430"/>
    <mergeCell ref="W430:AA430"/>
    <mergeCell ref="AB430:AE430"/>
    <mergeCell ref="BE430:BH430"/>
    <mergeCell ref="BI430:BL430"/>
    <mergeCell ref="K425:K426"/>
    <mergeCell ref="M429:N429"/>
    <mergeCell ref="N425:N426"/>
    <mergeCell ref="M430:N430"/>
    <mergeCell ref="O429:R429"/>
    <mergeCell ref="L425:L426"/>
    <mergeCell ref="S429:V429"/>
    <mergeCell ref="W429:AA429"/>
    <mergeCell ref="M425:M426"/>
    <mergeCell ref="I425:I426"/>
    <mergeCell ref="J425:J426"/>
    <mergeCell ref="M377:M378"/>
    <mergeCell ref="J377:J378"/>
    <mergeCell ref="I379:I380"/>
    <mergeCell ref="I383:I384"/>
    <mergeCell ref="K409:K410"/>
    <mergeCell ref="J409:J410"/>
    <mergeCell ref="H409:H410"/>
    <mergeCell ref="I409:I410"/>
    <mergeCell ref="J397:J398"/>
    <mergeCell ref="K397:K398"/>
    <mergeCell ref="BI431:BL431"/>
    <mergeCell ref="AZ431:BD431"/>
    <mergeCell ref="J413:J414"/>
    <mergeCell ref="AJ429:AM429"/>
    <mergeCell ref="AN429:AQ429"/>
    <mergeCell ref="AR429:AU429"/>
    <mergeCell ref="AV429:AY429"/>
    <mergeCell ref="BE431:BH431"/>
    <mergeCell ref="AV431:AY431"/>
    <mergeCell ref="AR431:AU431"/>
    <mergeCell ref="AF431:AI431"/>
    <mergeCell ref="AN431:AQ431"/>
    <mergeCell ref="AZ429:BD429"/>
    <mergeCell ref="BE429:BH429"/>
    <mergeCell ref="AF430:AI430"/>
    <mergeCell ref="AJ430:AM430"/>
    <mergeCell ref="AN430:AQ430"/>
    <mergeCell ref="AR430:AU430"/>
    <mergeCell ref="AV430:AY430"/>
    <mergeCell ref="AZ430:BD430"/>
    <mergeCell ref="O431:R431"/>
    <mergeCell ref="W431:AA431"/>
    <mergeCell ref="L331:L332"/>
    <mergeCell ref="L327:L328"/>
    <mergeCell ref="M317:M318"/>
    <mergeCell ref="H337:H338"/>
    <mergeCell ref="I325:I326"/>
    <mergeCell ref="H353:H354"/>
    <mergeCell ref="M333:M334"/>
    <mergeCell ref="H345:H346"/>
    <mergeCell ref="M347:M348"/>
    <mergeCell ref="M327:M328"/>
    <mergeCell ref="H325:H326"/>
    <mergeCell ref="H341:H342"/>
    <mergeCell ref="K343:K344"/>
    <mergeCell ref="I381:I382"/>
    <mergeCell ref="F377:F378"/>
    <mergeCell ref="H383:H384"/>
    <mergeCell ref="H375:H376"/>
    <mergeCell ref="H373:H374"/>
    <mergeCell ref="H379:H380"/>
    <mergeCell ref="H377:H378"/>
    <mergeCell ref="I363:I364"/>
    <mergeCell ref="J355:J356"/>
    <mergeCell ref="I359:I360"/>
    <mergeCell ref="J353:J354"/>
    <mergeCell ref="H361:H362"/>
    <mergeCell ref="I357:I358"/>
    <mergeCell ref="H357:H358"/>
    <mergeCell ref="H355:H356"/>
    <mergeCell ref="J363:J364"/>
    <mergeCell ref="J373:J374"/>
    <mergeCell ref="I377:I378"/>
    <mergeCell ref="I375:I376"/>
    <mergeCell ref="K319:K320"/>
    <mergeCell ref="K313:K314"/>
    <mergeCell ref="J317:J318"/>
    <mergeCell ref="K315:K316"/>
    <mergeCell ref="L315:L316"/>
    <mergeCell ref="L313:L314"/>
    <mergeCell ref="L317:L318"/>
    <mergeCell ref="N323:N324"/>
    <mergeCell ref="J319:J320"/>
    <mergeCell ref="K321:K322"/>
    <mergeCell ref="K325:K326"/>
    <mergeCell ref="M323:M324"/>
    <mergeCell ref="N325:N326"/>
    <mergeCell ref="N321:N322"/>
    <mergeCell ref="M325:M326"/>
    <mergeCell ref="J325:J326"/>
    <mergeCell ref="L321:L322"/>
    <mergeCell ref="M315:M316"/>
    <mergeCell ref="N317:N318"/>
    <mergeCell ref="N333:N334"/>
    <mergeCell ref="N281:N282"/>
    <mergeCell ref="M299:M300"/>
    <mergeCell ref="M259:M260"/>
    <mergeCell ref="N315:N316"/>
    <mergeCell ref="M287:M288"/>
    <mergeCell ref="N267:N268"/>
    <mergeCell ref="N265:N266"/>
    <mergeCell ref="N261:N262"/>
    <mergeCell ref="M289:M290"/>
    <mergeCell ref="K273:K274"/>
    <mergeCell ref="L271:L272"/>
    <mergeCell ref="M295:M296"/>
    <mergeCell ref="K295:K296"/>
    <mergeCell ref="M291:M292"/>
    <mergeCell ref="L301:L302"/>
    <mergeCell ref="K271:K272"/>
    <mergeCell ref="K287:K288"/>
    <mergeCell ref="L295:L296"/>
    <mergeCell ref="L311:L312"/>
    <mergeCell ref="L319:L320"/>
    <mergeCell ref="N285:N286"/>
    <mergeCell ref="L289:L290"/>
    <mergeCell ref="M309:M310"/>
    <mergeCell ref="M307:M308"/>
    <mergeCell ref="L293:L294"/>
    <mergeCell ref="L287:L288"/>
    <mergeCell ref="N303:N304"/>
    <mergeCell ref="M305:M306"/>
    <mergeCell ref="N289:N290"/>
    <mergeCell ref="M285:M286"/>
    <mergeCell ref="N331:N332"/>
    <mergeCell ref="BQ311:BQ312"/>
    <mergeCell ref="M267:M268"/>
    <mergeCell ref="L285:L286"/>
    <mergeCell ref="M301:M302"/>
    <mergeCell ref="L291:L292"/>
    <mergeCell ref="M273:M274"/>
    <mergeCell ref="M293:M294"/>
    <mergeCell ref="M283:M284"/>
    <mergeCell ref="L309:L310"/>
    <mergeCell ref="L303:L304"/>
    <mergeCell ref="N327:N328"/>
    <mergeCell ref="BM301:BM302"/>
    <mergeCell ref="N307:N308"/>
    <mergeCell ref="N301:N302"/>
    <mergeCell ref="BN301:BN302"/>
    <mergeCell ref="BP301:BP302"/>
    <mergeCell ref="BO311:BO312"/>
    <mergeCell ref="N305:N306"/>
    <mergeCell ref="BM311:BM312"/>
    <mergeCell ref="BN311:BN312"/>
    <mergeCell ref="N311:N312"/>
    <mergeCell ref="N309:N310"/>
    <mergeCell ref="M311:M312"/>
    <mergeCell ref="N319:N320"/>
    <mergeCell ref="N313:N314"/>
    <mergeCell ref="M313:M314"/>
    <mergeCell ref="M303:M304"/>
    <mergeCell ref="M319:M320"/>
    <mergeCell ref="M321:M322"/>
    <mergeCell ref="BP311:BP312"/>
    <mergeCell ref="N299:N300"/>
    <mergeCell ref="C65:C66"/>
    <mergeCell ref="C103:E104"/>
    <mergeCell ref="C117:C118"/>
    <mergeCell ref="D105:E106"/>
    <mergeCell ref="D209:E210"/>
    <mergeCell ref="E319:E320"/>
    <mergeCell ref="E317:E318"/>
    <mergeCell ref="E283:E284"/>
    <mergeCell ref="E345:E346"/>
    <mergeCell ref="E351:E352"/>
    <mergeCell ref="E357:E358"/>
    <mergeCell ref="D369:E370"/>
    <mergeCell ref="E363:E364"/>
    <mergeCell ref="D361:E362"/>
    <mergeCell ref="D351:D360"/>
    <mergeCell ref="E367:E368"/>
    <mergeCell ref="E353:E354"/>
    <mergeCell ref="D349:E350"/>
    <mergeCell ref="C69:C70"/>
    <mergeCell ref="C71:C72"/>
    <mergeCell ref="E325:E326"/>
    <mergeCell ref="D305:E306"/>
    <mergeCell ref="E269:E270"/>
    <mergeCell ref="D339:E340"/>
    <mergeCell ref="C207:C224"/>
    <mergeCell ref="D213:E214"/>
    <mergeCell ref="E133:E134"/>
    <mergeCell ref="D205:E206"/>
    <mergeCell ref="D71:E72"/>
    <mergeCell ref="C67:C68"/>
    <mergeCell ref="D95:E96"/>
    <mergeCell ref="D97:E98"/>
    <mergeCell ref="M271:M272"/>
    <mergeCell ref="M281:M282"/>
    <mergeCell ref="M275:M276"/>
    <mergeCell ref="N273:N274"/>
    <mergeCell ref="BM271:BM272"/>
    <mergeCell ref="N271:N272"/>
    <mergeCell ref="K265:K266"/>
    <mergeCell ref="C367:C368"/>
    <mergeCell ref="C421:C426"/>
    <mergeCell ref="C349:C350"/>
    <mergeCell ref="C351:C360"/>
    <mergeCell ref="C361:C362"/>
    <mergeCell ref="C363:C364"/>
    <mergeCell ref="C419:C420"/>
    <mergeCell ref="C365:C366"/>
    <mergeCell ref="E347:E348"/>
    <mergeCell ref="I283:I284"/>
    <mergeCell ref="I293:I294"/>
    <mergeCell ref="K285:K286"/>
    <mergeCell ref="J287:J288"/>
    <mergeCell ref="F345:F346"/>
    <mergeCell ref="F343:F344"/>
    <mergeCell ref="K301:K302"/>
    <mergeCell ref="H333:H334"/>
    <mergeCell ref="I327:I328"/>
    <mergeCell ref="I299:I300"/>
    <mergeCell ref="K299:K300"/>
    <mergeCell ref="M269:M270"/>
    <mergeCell ref="L281:L282"/>
    <mergeCell ref="L275:L276"/>
    <mergeCell ref="J271:J272"/>
    <mergeCell ref="F327:F328"/>
    <mergeCell ref="K155:K156"/>
    <mergeCell ref="K159:K160"/>
    <mergeCell ref="K163:K164"/>
    <mergeCell ref="BS267:BS268"/>
    <mergeCell ref="BS259:BS260"/>
    <mergeCell ref="M265:M266"/>
    <mergeCell ref="L257:L258"/>
    <mergeCell ref="K291:K292"/>
    <mergeCell ref="M263:M264"/>
    <mergeCell ref="K261:K262"/>
    <mergeCell ref="L265:L266"/>
    <mergeCell ref="L283:L284"/>
    <mergeCell ref="M257:M258"/>
    <mergeCell ref="BR231:BR232"/>
    <mergeCell ref="BS219:BS220"/>
    <mergeCell ref="BS229:BS230"/>
    <mergeCell ref="BR225:BR226"/>
    <mergeCell ref="BR219:BR220"/>
    <mergeCell ref="BS215:BS216"/>
    <mergeCell ref="BS217:BS218"/>
    <mergeCell ref="BR197:BR198"/>
    <mergeCell ref="BS209:BS210"/>
    <mergeCell ref="BR209:BR210"/>
    <mergeCell ref="BR205:BR206"/>
    <mergeCell ref="BR217:BR218"/>
    <mergeCell ref="BR215:BR216"/>
    <mergeCell ref="M255:M256"/>
    <mergeCell ref="L273:L274"/>
    <mergeCell ref="K267:K268"/>
    <mergeCell ref="K289:K290"/>
    <mergeCell ref="K275:K276"/>
    <mergeCell ref="M261:M262"/>
    <mergeCell ref="BR213:BR214"/>
    <mergeCell ref="BR211:BR212"/>
    <mergeCell ref="N259:N260"/>
    <mergeCell ref="BS255:BS256"/>
    <mergeCell ref="N257:N258"/>
    <mergeCell ref="BR235:BR236"/>
    <mergeCell ref="L263:L264"/>
    <mergeCell ref="K263:K264"/>
    <mergeCell ref="K257:K258"/>
    <mergeCell ref="J267:J268"/>
    <mergeCell ref="J273:J274"/>
    <mergeCell ref="J275:J276"/>
    <mergeCell ref="I267:I268"/>
    <mergeCell ref="I271:I272"/>
    <mergeCell ref="I265:I266"/>
    <mergeCell ref="E291:E292"/>
    <mergeCell ref="J293:J294"/>
    <mergeCell ref="F285:F286"/>
    <mergeCell ref="F291:F292"/>
    <mergeCell ref="H293:H294"/>
    <mergeCell ref="F289:F290"/>
    <mergeCell ref="J291:J292"/>
    <mergeCell ref="E289:E290"/>
    <mergeCell ref="I291:I292"/>
    <mergeCell ref="H285:H286"/>
    <mergeCell ref="I289:I290"/>
    <mergeCell ref="I287:I288"/>
    <mergeCell ref="H289:H290"/>
    <mergeCell ref="F293:F294"/>
    <mergeCell ref="H291:H292"/>
    <mergeCell ref="H283:H284"/>
    <mergeCell ref="J285:J286"/>
    <mergeCell ref="L259:L260"/>
    <mergeCell ref="J225:J226"/>
    <mergeCell ref="K235:K236"/>
    <mergeCell ref="J229:J230"/>
    <mergeCell ref="BR233:BR234"/>
    <mergeCell ref="BS233:BS234"/>
    <mergeCell ref="K253:K254"/>
    <mergeCell ref="L253:L254"/>
    <mergeCell ref="N253:N254"/>
    <mergeCell ref="N233:N234"/>
    <mergeCell ref="L267:L268"/>
    <mergeCell ref="N217:N218"/>
    <mergeCell ref="L261:L262"/>
    <mergeCell ref="J261:J262"/>
    <mergeCell ref="J253:J254"/>
    <mergeCell ref="K255:K256"/>
    <mergeCell ref="L255:L256"/>
    <mergeCell ref="J265:J266"/>
    <mergeCell ref="J263:J264"/>
    <mergeCell ref="K237:K238"/>
    <mergeCell ref="M253:M254"/>
    <mergeCell ref="BS263:BS264"/>
    <mergeCell ref="L221:L222"/>
    <mergeCell ref="K219:K220"/>
    <mergeCell ref="L225:L226"/>
    <mergeCell ref="J219:J220"/>
    <mergeCell ref="M219:M220"/>
    <mergeCell ref="L223:L224"/>
    <mergeCell ref="J259:J260"/>
    <mergeCell ref="I261:I262"/>
    <mergeCell ref="I257:I258"/>
    <mergeCell ref="J257:J258"/>
    <mergeCell ref="K259:K260"/>
    <mergeCell ref="I263:I264"/>
    <mergeCell ref="I229:I230"/>
    <mergeCell ref="I255:I256"/>
    <mergeCell ref="H221:H222"/>
    <mergeCell ref="J237:J238"/>
    <mergeCell ref="F261:F262"/>
    <mergeCell ref="F253:F254"/>
    <mergeCell ref="H261:H262"/>
    <mergeCell ref="H253:H254"/>
    <mergeCell ref="H257:H258"/>
    <mergeCell ref="H207:H208"/>
    <mergeCell ref="A207:A208"/>
    <mergeCell ref="I213:I214"/>
    <mergeCell ref="H211:H212"/>
    <mergeCell ref="D231:E232"/>
    <mergeCell ref="A229:A230"/>
    <mergeCell ref="J255:J256"/>
    <mergeCell ref="I253:I254"/>
    <mergeCell ref="I217:I218"/>
    <mergeCell ref="I211:I212"/>
    <mergeCell ref="J215:J216"/>
    <mergeCell ref="F217:F218"/>
    <mergeCell ref="F219:F220"/>
    <mergeCell ref="D215:E216"/>
    <mergeCell ref="H259:H260"/>
    <mergeCell ref="D257:E258"/>
    <mergeCell ref="F257:F258"/>
    <mergeCell ref="H197:H198"/>
    <mergeCell ref="F201:F202"/>
    <mergeCell ref="A345:A346"/>
    <mergeCell ref="A331:A332"/>
    <mergeCell ref="A329:A330"/>
    <mergeCell ref="A253:A254"/>
    <mergeCell ref="C259:C260"/>
    <mergeCell ref="A225:A226"/>
    <mergeCell ref="A227:A228"/>
    <mergeCell ref="B253:B254"/>
    <mergeCell ref="B255:B258"/>
    <mergeCell ref="C225:C232"/>
    <mergeCell ref="C263:C268"/>
    <mergeCell ref="C261:C262"/>
    <mergeCell ref="B233:B234"/>
    <mergeCell ref="A255:A256"/>
    <mergeCell ref="A261:A262"/>
    <mergeCell ref="B225:B226"/>
    <mergeCell ref="B261:B364"/>
    <mergeCell ref="A309:A310"/>
    <mergeCell ref="A289:A290"/>
    <mergeCell ref="A319:A320"/>
    <mergeCell ref="E311:E312"/>
    <mergeCell ref="C271:C282"/>
    <mergeCell ref="E275:E276"/>
    <mergeCell ref="A219:A220"/>
    <mergeCell ref="D221:E222"/>
    <mergeCell ref="A221:A222"/>
    <mergeCell ref="A231:A232"/>
    <mergeCell ref="A337:A338"/>
    <mergeCell ref="A323:A324"/>
    <mergeCell ref="F307:F308"/>
    <mergeCell ref="B127:B144"/>
    <mergeCell ref="E135:E136"/>
    <mergeCell ref="D147:E148"/>
    <mergeCell ref="BU129:BU130"/>
    <mergeCell ref="M131:M132"/>
    <mergeCell ref="L129:L130"/>
    <mergeCell ref="BT131:BT132"/>
    <mergeCell ref="BS131:BS132"/>
    <mergeCell ref="BR141:BR142"/>
    <mergeCell ref="N139:N140"/>
    <mergeCell ref="N129:N130"/>
    <mergeCell ref="BR133:BR134"/>
    <mergeCell ref="BR129:BR130"/>
    <mergeCell ref="M139:M140"/>
    <mergeCell ref="K139:K140"/>
    <mergeCell ref="K137:K138"/>
    <mergeCell ref="L139:L140"/>
    <mergeCell ref="BR139:BR140"/>
    <mergeCell ref="M135:M136"/>
    <mergeCell ref="L137:L138"/>
    <mergeCell ref="N135:N136"/>
    <mergeCell ref="BR135:BR136"/>
    <mergeCell ref="BR137:BR138"/>
    <mergeCell ref="H143:H144"/>
    <mergeCell ref="K143:K144"/>
    <mergeCell ref="M141:M142"/>
    <mergeCell ref="M145:M146"/>
    <mergeCell ref="N145:N146"/>
    <mergeCell ref="M143:M144"/>
    <mergeCell ref="M147:M148"/>
    <mergeCell ref="N147:N148"/>
    <mergeCell ref="BP145:BP146"/>
    <mergeCell ref="D201:E202"/>
    <mergeCell ref="B195:B196"/>
    <mergeCell ref="F227:F228"/>
    <mergeCell ref="F223:F224"/>
    <mergeCell ref="D203:E204"/>
    <mergeCell ref="B227:B232"/>
    <mergeCell ref="D225:E226"/>
    <mergeCell ref="B207:B208"/>
    <mergeCell ref="D223:E224"/>
    <mergeCell ref="F207:F208"/>
    <mergeCell ref="A213:A214"/>
    <mergeCell ref="D229:E230"/>
    <mergeCell ref="E273:E274"/>
    <mergeCell ref="D271:E272"/>
    <mergeCell ref="E293:E294"/>
    <mergeCell ref="C283:C325"/>
    <mergeCell ref="E287:E288"/>
    <mergeCell ref="E265:E266"/>
    <mergeCell ref="D217:E218"/>
    <mergeCell ref="F215:F216"/>
    <mergeCell ref="F221:F222"/>
    <mergeCell ref="D227:E228"/>
    <mergeCell ref="F299:F300"/>
    <mergeCell ref="D303:E304"/>
    <mergeCell ref="F195:F196"/>
    <mergeCell ref="F311:F312"/>
    <mergeCell ref="F203:F204"/>
    <mergeCell ref="E281:E282"/>
    <mergeCell ref="D309:E310"/>
    <mergeCell ref="F231:F232"/>
    <mergeCell ref="D243:E244"/>
    <mergeCell ref="F243:F244"/>
    <mergeCell ref="A365:A366"/>
    <mergeCell ref="A367:A368"/>
    <mergeCell ref="M365:M366"/>
    <mergeCell ref="BR287:BR288"/>
    <mergeCell ref="BS287:BS288"/>
    <mergeCell ref="BR301:BR302"/>
    <mergeCell ref="BS301:BS302"/>
    <mergeCell ref="F297:F298"/>
    <mergeCell ref="E295:E296"/>
    <mergeCell ref="BR311:BR312"/>
    <mergeCell ref="BV143:BV144"/>
    <mergeCell ref="BU213:BU214"/>
    <mergeCell ref="BV211:BV212"/>
    <mergeCell ref="BU143:BU144"/>
    <mergeCell ref="BV199:BV200"/>
    <mergeCell ref="BU197:BU198"/>
    <mergeCell ref="BU209:BU210"/>
    <mergeCell ref="BV149:BV150"/>
    <mergeCell ref="BU203:BU204"/>
    <mergeCell ref="BV203:BV204"/>
    <mergeCell ref="BU149:BU150"/>
    <mergeCell ref="D307:E308"/>
    <mergeCell ref="A275:A276"/>
    <mergeCell ref="L217:L218"/>
    <mergeCell ref="F229:F230"/>
    <mergeCell ref="B235:B252"/>
    <mergeCell ref="A237:A238"/>
    <mergeCell ref="C253:C254"/>
    <mergeCell ref="A209:A210"/>
    <mergeCell ref="B209:B224"/>
    <mergeCell ref="A355:A356"/>
    <mergeCell ref="D343:D344"/>
    <mergeCell ref="D67:D68"/>
    <mergeCell ref="F39:F40"/>
    <mergeCell ref="D33:D36"/>
    <mergeCell ref="B73:B74"/>
    <mergeCell ref="C73:C74"/>
    <mergeCell ref="D73:E74"/>
    <mergeCell ref="F73:F74"/>
    <mergeCell ref="D55:D60"/>
    <mergeCell ref="C37:C38"/>
    <mergeCell ref="A141:A142"/>
    <mergeCell ref="A215:A216"/>
    <mergeCell ref="A143:A144"/>
    <mergeCell ref="A195:A196"/>
    <mergeCell ref="B145:B146"/>
    <mergeCell ref="A217:A218"/>
    <mergeCell ref="A211:A212"/>
    <mergeCell ref="A145:A146"/>
    <mergeCell ref="B119:B124"/>
    <mergeCell ref="B197:B206"/>
    <mergeCell ref="C125:C126"/>
    <mergeCell ref="D199:E200"/>
    <mergeCell ref="C127:C144"/>
    <mergeCell ref="C195:C206"/>
    <mergeCell ref="E139:E140"/>
    <mergeCell ref="D127:D128"/>
    <mergeCell ref="E141:E142"/>
    <mergeCell ref="B125:B126"/>
    <mergeCell ref="F141:F142"/>
    <mergeCell ref="C145:C194"/>
    <mergeCell ref="A149:A150"/>
    <mergeCell ref="B149:B194"/>
    <mergeCell ref="F149:F150"/>
    <mergeCell ref="D363:D368"/>
    <mergeCell ref="F365:F366"/>
    <mergeCell ref="E365:E366"/>
    <mergeCell ref="N365:N366"/>
    <mergeCell ref="N367:N368"/>
    <mergeCell ref="E297:E298"/>
    <mergeCell ref="E79:E80"/>
    <mergeCell ref="E425:E426"/>
    <mergeCell ref="E411:E412"/>
    <mergeCell ref="D373:E374"/>
    <mergeCell ref="H369:H370"/>
    <mergeCell ref="J375:J376"/>
    <mergeCell ref="BR377:BR378"/>
    <mergeCell ref="F375:F376"/>
    <mergeCell ref="F379:F380"/>
    <mergeCell ref="F383:F384"/>
    <mergeCell ref="I373:I374"/>
    <mergeCell ref="H141:H142"/>
    <mergeCell ref="H145:H146"/>
    <mergeCell ref="J149:J150"/>
    <mergeCell ref="N151:N152"/>
    <mergeCell ref="BO145:BO146"/>
    <mergeCell ref="BM145:BM146"/>
    <mergeCell ref="BN145:BN146"/>
    <mergeCell ref="N141:N142"/>
    <mergeCell ref="BR149:BR150"/>
    <mergeCell ref="BR147:BR148"/>
    <mergeCell ref="BQ195:BQ196"/>
    <mergeCell ref="N201:N202"/>
    <mergeCell ref="M195:M196"/>
    <mergeCell ref="K195:K196"/>
    <mergeCell ref="L195:L196"/>
    <mergeCell ref="A77:A78"/>
    <mergeCell ref="E77:E78"/>
    <mergeCell ref="F77:F78"/>
    <mergeCell ref="H77:H78"/>
    <mergeCell ref="I77:I78"/>
    <mergeCell ref="BT77:BT78"/>
    <mergeCell ref="BU77:BU78"/>
    <mergeCell ref="BV77:BV78"/>
    <mergeCell ref="M77:M78"/>
    <mergeCell ref="BO73:BO74"/>
    <mergeCell ref="BP73:BP74"/>
    <mergeCell ref="BQ73:BQ74"/>
    <mergeCell ref="A75:A76"/>
    <mergeCell ref="B75:B82"/>
    <mergeCell ref="C75:C82"/>
    <mergeCell ref="D75:D82"/>
    <mergeCell ref="E75:E76"/>
    <mergeCell ref="N77:N78"/>
    <mergeCell ref="A79:A80"/>
    <mergeCell ref="M73:M74"/>
    <mergeCell ref="J77:J78"/>
    <mergeCell ref="BN73:BN74"/>
    <mergeCell ref="F75:F76"/>
    <mergeCell ref="I75:I76"/>
    <mergeCell ref="I73:I74"/>
    <mergeCell ref="J73:J74"/>
    <mergeCell ref="H73:H74"/>
    <mergeCell ref="BR75:BR76"/>
    <mergeCell ref="BN83:BN84"/>
    <mergeCell ref="BS83:BS84"/>
    <mergeCell ref="BV79:BV80"/>
    <mergeCell ref="A81:A82"/>
    <mergeCell ref="E81:E82"/>
    <mergeCell ref="F81:F82"/>
    <mergeCell ref="H81:H82"/>
    <mergeCell ref="I81:I82"/>
    <mergeCell ref="N81:N82"/>
    <mergeCell ref="BR81:BR82"/>
    <mergeCell ref="BS81:BS82"/>
    <mergeCell ref="BT81:BT82"/>
    <mergeCell ref="F79:F80"/>
    <mergeCell ref="H79:H80"/>
    <mergeCell ref="I79:I80"/>
    <mergeCell ref="J79:J80"/>
    <mergeCell ref="BU79:BU80"/>
    <mergeCell ref="N79:N80"/>
    <mergeCell ref="L79:L80"/>
    <mergeCell ref="BT79:BT80"/>
    <mergeCell ref="BU85:BU86"/>
    <mergeCell ref="BV85:BV86"/>
    <mergeCell ref="BS87:BS88"/>
    <mergeCell ref="BT87:BT88"/>
    <mergeCell ref="BU87:BU88"/>
    <mergeCell ref="BV87:BV88"/>
    <mergeCell ref="N91:N92"/>
    <mergeCell ref="N87:N88"/>
    <mergeCell ref="A89:A90"/>
    <mergeCell ref="F89:F90"/>
    <mergeCell ref="BT83:BT84"/>
    <mergeCell ref="K85:K86"/>
    <mergeCell ref="L85:L86"/>
    <mergeCell ref="F91:F92"/>
    <mergeCell ref="H87:H88"/>
    <mergeCell ref="BS85:BS86"/>
    <mergeCell ref="BV83:BV84"/>
    <mergeCell ref="A85:A86"/>
    <mergeCell ref="B85:B92"/>
    <mergeCell ref="C85:C92"/>
    <mergeCell ref="A87:A88"/>
    <mergeCell ref="A91:A92"/>
    <mergeCell ref="N85:N86"/>
    <mergeCell ref="L89:L90"/>
    <mergeCell ref="F85:F86"/>
    <mergeCell ref="H85:H86"/>
    <mergeCell ref="A83:A84"/>
    <mergeCell ref="B83:B84"/>
    <mergeCell ref="C83:C84"/>
    <mergeCell ref="D83:E84"/>
    <mergeCell ref="F83:F84"/>
    <mergeCell ref="N83:N84"/>
    <mergeCell ref="BO93:BO94"/>
    <mergeCell ref="L95:L96"/>
    <mergeCell ref="M95:M96"/>
    <mergeCell ref="N95:N96"/>
    <mergeCell ref="N93:N94"/>
    <mergeCell ref="L93:L94"/>
    <mergeCell ref="BU93:BU94"/>
    <mergeCell ref="BP93:BP94"/>
    <mergeCell ref="BQ93:BQ94"/>
    <mergeCell ref="BU95:BU96"/>
    <mergeCell ref="BT95:BT96"/>
    <mergeCell ref="BR95:BR96"/>
    <mergeCell ref="BS95:BS96"/>
    <mergeCell ref="BS93:BS94"/>
    <mergeCell ref="BT93:BT94"/>
    <mergeCell ref="A95:A96"/>
    <mergeCell ref="B95:B102"/>
    <mergeCell ref="C95:C102"/>
    <mergeCell ref="F95:F96"/>
    <mergeCell ref="H95:H96"/>
    <mergeCell ref="M93:M94"/>
    <mergeCell ref="BM93:BM94"/>
    <mergeCell ref="BN93:BN94"/>
    <mergeCell ref="B93:B94"/>
    <mergeCell ref="C93:C94"/>
    <mergeCell ref="D93:E94"/>
    <mergeCell ref="F93:F94"/>
    <mergeCell ref="H93:H94"/>
    <mergeCell ref="D99:E100"/>
    <mergeCell ref="D101:E102"/>
    <mergeCell ref="A101:A102"/>
    <mergeCell ref="F101:F102"/>
    <mergeCell ref="H101:H102"/>
    <mergeCell ref="I101:I102"/>
    <mergeCell ref="J101:J102"/>
    <mergeCell ref="L99:L100"/>
    <mergeCell ref="BV97:BV98"/>
    <mergeCell ref="BV95:BV96"/>
    <mergeCell ref="A99:A100"/>
    <mergeCell ref="F99:F100"/>
    <mergeCell ref="H99:H100"/>
    <mergeCell ref="I99:I100"/>
    <mergeCell ref="J99:J100"/>
    <mergeCell ref="J97:J98"/>
    <mergeCell ref="N99:N100"/>
    <mergeCell ref="BR99:BR100"/>
    <mergeCell ref="A97:A98"/>
    <mergeCell ref="F97:F98"/>
    <mergeCell ref="H97:H98"/>
    <mergeCell ref="I97:I98"/>
    <mergeCell ref="I95:I96"/>
    <mergeCell ref="BU97:BU98"/>
    <mergeCell ref="BS97:BS98"/>
    <mergeCell ref="BT97:BT98"/>
    <mergeCell ref="N97:N98"/>
    <mergeCell ref="M97:M98"/>
    <mergeCell ref="N101:N102"/>
    <mergeCell ref="BR101:BR102"/>
    <mergeCell ref="BS101:BS102"/>
    <mergeCell ref="K99:K100"/>
    <mergeCell ref="BS269:BS270"/>
    <mergeCell ref="BR111:BR112"/>
    <mergeCell ref="BS149:BS150"/>
    <mergeCell ref="BS147:BS148"/>
    <mergeCell ref="BP195:BP196"/>
    <mergeCell ref="BN195:BN196"/>
    <mergeCell ref="BO195:BO196"/>
    <mergeCell ref="BM195:BM196"/>
    <mergeCell ref="N263:N264"/>
    <mergeCell ref="BR203:BR204"/>
    <mergeCell ref="BT213:BT214"/>
    <mergeCell ref="BT217:BT218"/>
    <mergeCell ref="BT215:BT216"/>
    <mergeCell ref="BT219:BT220"/>
    <mergeCell ref="BR253:BR254"/>
    <mergeCell ref="N255:N256"/>
    <mergeCell ref="N237:N238"/>
    <mergeCell ref="BT263:BT264"/>
    <mergeCell ref="BT147:BT148"/>
    <mergeCell ref="N157:N158"/>
    <mergeCell ref="BS159:BS160"/>
    <mergeCell ref="BT159:BT160"/>
    <mergeCell ref="BR189:BR190"/>
    <mergeCell ref="BS189:BS190"/>
    <mergeCell ref="N189:N190"/>
    <mergeCell ref="BT189:BT190"/>
    <mergeCell ref="BR191:BR192"/>
    <mergeCell ref="BS191:BS192"/>
    <mergeCell ref="BR161:BR162"/>
    <mergeCell ref="BN207:BN208"/>
    <mergeCell ref="BS213:BS214"/>
    <mergeCell ref="BS211:BS212"/>
    <mergeCell ref="BT17:BT18"/>
    <mergeCell ref="BP83:BP84"/>
    <mergeCell ref="BQ83:BQ84"/>
    <mergeCell ref="BR6:BV7"/>
    <mergeCell ref="BR11:BR12"/>
    <mergeCell ref="BS11:BS12"/>
    <mergeCell ref="BT11:BT12"/>
    <mergeCell ref="BU11:BU12"/>
    <mergeCell ref="BV11:BV12"/>
    <mergeCell ref="BM6:BQ7"/>
    <mergeCell ref="BU83:BU84"/>
    <mergeCell ref="BR271:BR272"/>
    <mergeCell ref="BS271:BS272"/>
    <mergeCell ref="BT271:BT272"/>
    <mergeCell ref="BU271:BU272"/>
    <mergeCell ref="BV271:BV272"/>
    <mergeCell ref="BM83:BM84"/>
    <mergeCell ref="BO83:BO84"/>
    <mergeCell ref="BR97:BR98"/>
    <mergeCell ref="BU99:BU100"/>
    <mergeCell ref="BV99:BV100"/>
    <mergeCell ref="BS99:BS100"/>
    <mergeCell ref="BV109:BV110"/>
    <mergeCell ref="BS111:BS112"/>
    <mergeCell ref="BT111:BT112"/>
    <mergeCell ref="BU111:BU112"/>
    <mergeCell ref="BT101:BT102"/>
    <mergeCell ref="BV43:BV44"/>
    <mergeCell ref="BS45:BS46"/>
    <mergeCell ref="BS207:BS208"/>
    <mergeCell ref="BT145:BT146"/>
    <mergeCell ref="BS141:BS142"/>
    <mergeCell ref="BR65:BR66"/>
    <mergeCell ref="BS65:BS66"/>
    <mergeCell ref="BT65:BT66"/>
    <mergeCell ref="BU65:BU66"/>
    <mergeCell ref="BV65:BV66"/>
    <mergeCell ref="BR63:BR64"/>
    <mergeCell ref="BU63:BU64"/>
    <mergeCell ref="BT19:BT20"/>
    <mergeCell ref="BV33:BV34"/>
    <mergeCell ref="BT39:BT40"/>
    <mergeCell ref="BR39:BR40"/>
    <mergeCell ref="BU43:BU44"/>
    <mergeCell ref="BU47:BU48"/>
    <mergeCell ref="BV47:BV48"/>
    <mergeCell ref="BV39:BV40"/>
    <mergeCell ref="BU39:BU40"/>
    <mergeCell ref="BR47:BR48"/>
    <mergeCell ref="BU37:BU38"/>
    <mergeCell ref="BV37:BV38"/>
    <mergeCell ref="BV27:BV28"/>
    <mergeCell ref="BT27:BT28"/>
    <mergeCell ref="BS47:BS48"/>
    <mergeCell ref="BR51:BR52"/>
    <mergeCell ref="BT47:BT48"/>
    <mergeCell ref="BR33:BR34"/>
    <mergeCell ref="BV35:BV36"/>
    <mergeCell ref="BT35:BT36"/>
    <mergeCell ref="BU35:BU36"/>
    <mergeCell ref="BR49:BR50"/>
    <mergeCell ref="BU19:BU20"/>
    <mergeCell ref="BV19:BV20"/>
    <mergeCell ref="BT37:BT38"/>
    <mergeCell ref="BV195:BV196"/>
    <mergeCell ref="BU199:BU200"/>
    <mergeCell ref="BT199:BT200"/>
    <mergeCell ref="BS199:BS200"/>
    <mergeCell ref="BT205:BT206"/>
    <mergeCell ref="BU205:BU206"/>
    <mergeCell ref="BV205:BV206"/>
    <mergeCell ref="BS203:BS204"/>
    <mergeCell ref="BT201:BT202"/>
    <mergeCell ref="BV51:BV52"/>
    <mergeCell ref="BS57:BS58"/>
    <mergeCell ref="BU109:BU110"/>
    <mergeCell ref="BU145:BU146"/>
    <mergeCell ref="BV145:BV146"/>
    <mergeCell ref="BT109:BT110"/>
    <mergeCell ref="BV101:BV102"/>
    <mergeCell ref="BT99:BT100"/>
    <mergeCell ref="BU101:BU102"/>
    <mergeCell ref="BT143:BT144"/>
    <mergeCell ref="BT129:BT130"/>
    <mergeCell ref="BS129:BS130"/>
    <mergeCell ref="BS91:BS92"/>
    <mergeCell ref="BT91:BT92"/>
    <mergeCell ref="BU91:BU92"/>
    <mergeCell ref="BV91:BV92"/>
    <mergeCell ref="BV93:BV94"/>
    <mergeCell ref="BS89:BS90"/>
    <mergeCell ref="BT89:BT90"/>
    <mergeCell ref="BU89:BU90"/>
    <mergeCell ref="BU81:BU82"/>
    <mergeCell ref="BV81:BV82"/>
    <mergeCell ref="BV75:BV76"/>
    <mergeCell ref="BR315:BR316"/>
    <mergeCell ref="BS275:BS276"/>
    <mergeCell ref="BS293:BS294"/>
    <mergeCell ref="BT303:BT304"/>
    <mergeCell ref="BR307:BR308"/>
    <mergeCell ref="BT293:BT294"/>
    <mergeCell ref="BT287:BT288"/>
    <mergeCell ref="BR313:BR314"/>
    <mergeCell ref="BS273:BS274"/>
    <mergeCell ref="BT275:BT276"/>
    <mergeCell ref="BU313:BU314"/>
    <mergeCell ref="BR325:BR326"/>
    <mergeCell ref="BS325:BS326"/>
    <mergeCell ref="BT325:BT326"/>
    <mergeCell ref="BU325:BU326"/>
    <mergeCell ref="BS317:BS318"/>
    <mergeCell ref="BU321:BU322"/>
    <mergeCell ref="BS291:BS292"/>
    <mergeCell ref="BT273:BT274"/>
    <mergeCell ref="BT281:BT282"/>
    <mergeCell ref="BU281:BU282"/>
    <mergeCell ref="BU305:BU306"/>
    <mergeCell ref="BT301:BT302"/>
    <mergeCell ref="BR323:BR324"/>
    <mergeCell ref="BR317:BR318"/>
    <mergeCell ref="BT297:BT298"/>
    <mergeCell ref="BU297:BU298"/>
    <mergeCell ref="BS283:BS284"/>
    <mergeCell ref="BS281:BS282"/>
    <mergeCell ref="BS305:BS306"/>
    <mergeCell ref="BS303:BS304"/>
    <mergeCell ref="BS285:BS286"/>
    <mergeCell ref="BV351:BV352"/>
    <mergeCell ref="BV327:BV328"/>
    <mergeCell ref="BV357:BV358"/>
    <mergeCell ref="BV343:BV344"/>
    <mergeCell ref="BR349:BR350"/>
    <mergeCell ref="BS349:BS350"/>
    <mergeCell ref="BT349:BT350"/>
    <mergeCell ref="BU349:BU350"/>
    <mergeCell ref="BV349:BV350"/>
    <mergeCell ref="BS345:BS346"/>
    <mergeCell ref="BS347:BS348"/>
    <mergeCell ref="BT347:BT348"/>
    <mergeCell ref="BU345:BU346"/>
    <mergeCell ref="BT343:BT344"/>
    <mergeCell ref="BU343:BU344"/>
    <mergeCell ref="BS331:BS332"/>
    <mergeCell ref="BR329:BR330"/>
    <mergeCell ref="BT331:BT332"/>
    <mergeCell ref="BR337:BR338"/>
    <mergeCell ref="BT345:BT346"/>
    <mergeCell ref="BS343:BS344"/>
    <mergeCell ref="BV329:BV330"/>
    <mergeCell ref="BU331:BU332"/>
    <mergeCell ref="BV333:BV334"/>
    <mergeCell ref="BU329:BU330"/>
    <mergeCell ref="BV425:BV426"/>
    <mergeCell ref="BU425:BU426"/>
    <mergeCell ref="BT425:BT426"/>
    <mergeCell ref="BT421:BT422"/>
    <mergeCell ref="BU421:BU422"/>
    <mergeCell ref="BR425:BR426"/>
    <mergeCell ref="BV423:BV424"/>
    <mergeCell ref="BR421:BR422"/>
    <mergeCell ref="BV371:BV372"/>
    <mergeCell ref="BS425:BS426"/>
    <mergeCell ref="BS421:BS422"/>
    <mergeCell ref="BR409:BR410"/>
    <mergeCell ref="BS413:BS414"/>
    <mergeCell ref="BU347:BU348"/>
    <mergeCell ref="BT361:BT362"/>
    <mergeCell ref="BU361:BU362"/>
    <mergeCell ref="BV361:BV362"/>
    <mergeCell ref="BT365:BT366"/>
    <mergeCell ref="BV365:BV366"/>
    <mergeCell ref="BV363:BV364"/>
    <mergeCell ref="BU363:BU364"/>
    <mergeCell ref="BV347:BV348"/>
    <mergeCell ref="BS371:BS372"/>
    <mergeCell ref="BU371:BU372"/>
    <mergeCell ref="BT371:BT372"/>
    <mergeCell ref="BR371:BR372"/>
    <mergeCell ref="BU367:BU368"/>
    <mergeCell ref="BU365:BU366"/>
    <mergeCell ref="BT367:BT368"/>
    <mergeCell ref="BT369:BT370"/>
    <mergeCell ref="BT363:BT364"/>
    <mergeCell ref="BR365:BR366"/>
    <mergeCell ref="O434:BL434"/>
    <mergeCell ref="O432:AA432"/>
    <mergeCell ref="AB432:AM432"/>
    <mergeCell ref="AN432:AY432"/>
    <mergeCell ref="AZ432:BL432"/>
    <mergeCell ref="O433:AM433"/>
    <mergeCell ref="AN433:BL433"/>
    <mergeCell ref="BT351:BT352"/>
    <mergeCell ref="BT373:BT374"/>
    <mergeCell ref="BS361:BS362"/>
    <mergeCell ref="BS365:BS366"/>
    <mergeCell ref="BR373:BR374"/>
    <mergeCell ref="BS363:BS364"/>
    <mergeCell ref="BR359:BR360"/>
    <mergeCell ref="BR367:BR368"/>
    <mergeCell ref="BR361:BR362"/>
    <mergeCell ref="BS367:BS368"/>
    <mergeCell ref="BR417:BR418"/>
    <mergeCell ref="BR423:BR424"/>
    <mergeCell ref="BR381:BR382"/>
    <mergeCell ref="BR375:BR376"/>
    <mergeCell ref="BS423:BS424"/>
    <mergeCell ref="BS417:BS418"/>
    <mergeCell ref="BR383:BR384"/>
    <mergeCell ref="BS383:BS384"/>
    <mergeCell ref="BR415:BR416"/>
    <mergeCell ref="BR413:BR414"/>
    <mergeCell ref="AB429:AE429"/>
    <mergeCell ref="AF429:AI429"/>
    <mergeCell ref="AB431:AE431"/>
    <mergeCell ref="AJ431:AM431"/>
    <mergeCell ref="S431:V431"/>
    <mergeCell ref="E277:E278"/>
    <mergeCell ref="N297:N298"/>
    <mergeCell ref="BR297:BR298"/>
    <mergeCell ref="N295:N296"/>
    <mergeCell ref="BT295:BT296"/>
    <mergeCell ref="BU295:BU296"/>
    <mergeCell ref="M297:M298"/>
    <mergeCell ref="A287:A288"/>
    <mergeCell ref="A293:A294"/>
    <mergeCell ref="A295:A296"/>
    <mergeCell ref="BV293:BV294"/>
    <mergeCell ref="BV289:BV290"/>
    <mergeCell ref="H295:H296"/>
    <mergeCell ref="I295:I296"/>
    <mergeCell ref="J295:J296"/>
    <mergeCell ref="J279:J280"/>
    <mergeCell ref="K277:K278"/>
    <mergeCell ref="K279:K280"/>
    <mergeCell ref="L277:L278"/>
    <mergeCell ref="L279:L280"/>
    <mergeCell ref="E279:E280"/>
    <mergeCell ref="N277:N278"/>
    <mergeCell ref="N279:N280"/>
    <mergeCell ref="F279:F280"/>
    <mergeCell ref="H277:H278"/>
    <mergeCell ref="H279:H280"/>
    <mergeCell ref="I277:I278"/>
    <mergeCell ref="I279:I280"/>
    <mergeCell ref="M277:M278"/>
    <mergeCell ref="J289:J290"/>
    <mergeCell ref="J283:J284"/>
    <mergeCell ref="I285:I286"/>
    <mergeCell ref="M279:M280"/>
    <mergeCell ref="D341:E342"/>
    <mergeCell ref="D335:E336"/>
    <mergeCell ref="H301:H302"/>
    <mergeCell ref="H299:H300"/>
    <mergeCell ref="E299:E300"/>
    <mergeCell ref="E301:E302"/>
    <mergeCell ref="I301:I302"/>
    <mergeCell ref="F315:F316"/>
    <mergeCell ref="F301:F302"/>
    <mergeCell ref="H307:H308"/>
    <mergeCell ref="I303:I304"/>
    <mergeCell ref="I309:I310"/>
    <mergeCell ref="J301:J302"/>
    <mergeCell ref="J299:J300"/>
    <mergeCell ref="H297:H298"/>
    <mergeCell ref="I297:I298"/>
    <mergeCell ref="K303:K304"/>
    <mergeCell ref="J297:J298"/>
    <mergeCell ref="K297:K298"/>
    <mergeCell ref="L297:L298"/>
    <mergeCell ref="K281:K282"/>
    <mergeCell ref="K283:K284"/>
    <mergeCell ref="K293:K294"/>
    <mergeCell ref="K309:K310"/>
    <mergeCell ref="J303:J304"/>
    <mergeCell ref="J313:J314"/>
    <mergeCell ref="L307:L308"/>
    <mergeCell ref="L299:L300"/>
    <mergeCell ref="M331:M332"/>
    <mergeCell ref="M329:M330"/>
    <mergeCell ref="J321:J322"/>
    <mergeCell ref="BU147:BU148"/>
    <mergeCell ref="BV147:BV148"/>
    <mergeCell ref="D151:E152"/>
    <mergeCell ref="F151:F152"/>
    <mergeCell ref="H151:H152"/>
    <mergeCell ref="I151:I152"/>
    <mergeCell ref="J151:J152"/>
    <mergeCell ref="K151:K152"/>
    <mergeCell ref="L151:L152"/>
    <mergeCell ref="F147:F148"/>
    <mergeCell ref="H147:H148"/>
    <mergeCell ref="I147:I148"/>
    <mergeCell ref="J147:J148"/>
    <mergeCell ref="K147:K148"/>
    <mergeCell ref="L147:L148"/>
    <mergeCell ref="J277:J278"/>
    <mergeCell ref="BV257:BV258"/>
    <mergeCell ref="BV265:BV266"/>
    <mergeCell ref="BV261:BV262"/>
    <mergeCell ref="BU261:BU262"/>
    <mergeCell ref="BS265:BS266"/>
    <mergeCell ref="BT237:BT238"/>
    <mergeCell ref="BT235:BT236"/>
    <mergeCell ref="BT265:BT266"/>
    <mergeCell ref="BU207:BU208"/>
    <mergeCell ref="BV207:BV208"/>
    <mergeCell ref="BV213:BV214"/>
    <mergeCell ref="BV217:BV218"/>
    <mergeCell ref="BU217:BU218"/>
    <mergeCell ref="BU235:BU236"/>
    <mergeCell ref="BU195:BU196"/>
    <mergeCell ref="BV153:BV154"/>
    <mergeCell ref="D155:E156"/>
    <mergeCell ref="F155:F156"/>
    <mergeCell ref="H155:H156"/>
    <mergeCell ref="I155:I156"/>
    <mergeCell ref="J155:J156"/>
    <mergeCell ref="BV157:BV158"/>
    <mergeCell ref="L155:L156"/>
    <mergeCell ref="M155:M156"/>
    <mergeCell ref="N155:N156"/>
    <mergeCell ref="M153:M154"/>
    <mergeCell ref="N153:N154"/>
    <mergeCell ref="BU155:BU156"/>
    <mergeCell ref="BS153:BS154"/>
    <mergeCell ref="BT153:BT154"/>
    <mergeCell ref="BU153:BU154"/>
    <mergeCell ref="BS151:BS152"/>
    <mergeCell ref="BT151:BT152"/>
    <mergeCell ref="BU151:BU152"/>
    <mergeCell ref="M151:M152"/>
    <mergeCell ref="BR151:BR152"/>
    <mergeCell ref="BV151:BV152"/>
    <mergeCell ref="D153:E154"/>
    <mergeCell ref="F153:F154"/>
    <mergeCell ref="H153:H154"/>
    <mergeCell ref="I153:I154"/>
    <mergeCell ref="J153:J154"/>
    <mergeCell ref="K153:K154"/>
    <mergeCell ref="BR153:BR154"/>
    <mergeCell ref="BR157:BR158"/>
    <mergeCell ref="K157:K158"/>
    <mergeCell ref="L157:L158"/>
    <mergeCell ref="M157:M158"/>
    <mergeCell ref="BV155:BV156"/>
    <mergeCell ref="D157:E158"/>
    <mergeCell ref="F157:F158"/>
    <mergeCell ref="H157:H158"/>
    <mergeCell ref="I157:I158"/>
    <mergeCell ref="J157:J158"/>
    <mergeCell ref="BR155:BR156"/>
    <mergeCell ref="BS155:BS156"/>
    <mergeCell ref="BT155:BT156"/>
    <mergeCell ref="BS157:BS158"/>
    <mergeCell ref="BT157:BT158"/>
    <mergeCell ref="BU157:BU158"/>
    <mergeCell ref="N183:N184"/>
    <mergeCell ref="BR183:BR184"/>
    <mergeCell ref="BS183:BS184"/>
    <mergeCell ref="BT183:BT184"/>
    <mergeCell ref="BU183:BU184"/>
    <mergeCell ref="BV183:BV184"/>
    <mergeCell ref="BU159:BU160"/>
    <mergeCell ref="BV159:BV160"/>
    <mergeCell ref="D183:E184"/>
    <mergeCell ref="F183:F184"/>
    <mergeCell ref="H183:H184"/>
    <mergeCell ref="I183:I184"/>
    <mergeCell ref="J183:J184"/>
    <mergeCell ref="K183:K184"/>
    <mergeCell ref="L183:L184"/>
    <mergeCell ref="M183:M184"/>
    <mergeCell ref="L159:L160"/>
    <mergeCell ref="M159:M160"/>
    <mergeCell ref="N159:N160"/>
    <mergeCell ref="BR159:BR160"/>
    <mergeCell ref="D159:E160"/>
    <mergeCell ref="F159:F160"/>
    <mergeCell ref="H159:H160"/>
    <mergeCell ref="I159:I160"/>
    <mergeCell ref="J159:J160"/>
    <mergeCell ref="N187:N188"/>
    <mergeCell ref="BR187:BR188"/>
    <mergeCell ref="BS187:BS188"/>
    <mergeCell ref="BT187:BT188"/>
    <mergeCell ref="BU187:BU188"/>
    <mergeCell ref="BV187:BV188"/>
    <mergeCell ref="BU185:BU186"/>
    <mergeCell ref="BV185:BV186"/>
    <mergeCell ref="D187:E188"/>
    <mergeCell ref="F187:F188"/>
    <mergeCell ref="H187:H188"/>
    <mergeCell ref="I187:I188"/>
    <mergeCell ref="J187:J188"/>
    <mergeCell ref="K187:K188"/>
    <mergeCell ref="L187:L188"/>
    <mergeCell ref="M187:M188"/>
    <mergeCell ref="L185:L186"/>
    <mergeCell ref="M185:M186"/>
    <mergeCell ref="N185:N186"/>
    <mergeCell ref="BR185:BR186"/>
    <mergeCell ref="BS185:BS186"/>
    <mergeCell ref="BT185:BT186"/>
    <mergeCell ref="D185:E186"/>
    <mergeCell ref="F185:F186"/>
    <mergeCell ref="H185:H186"/>
    <mergeCell ref="I185:I186"/>
    <mergeCell ref="J185:J186"/>
    <mergeCell ref="BU189:BU190"/>
    <mergeCell ref="BV189:BV190"/>
    <mergeCell ref="D191:E192"/>
    <mergeCell ref="F191:F192"/>
    <mergeCell ref="H191:H192"/>
    <mergeCell ref="I191:I192"/>
    <mergeCell ref="J191:J192"/>
    <mergeCell ref="M191:M192"/>
    <mergeCell ref="D189:E190"/>
    <mergeCell ref="F189:F190"/>
    <mergeCell ref="H189:H190"/>
    <mergeCell ref="I189:I190"/>
    <mergeCell ref="J189:J190"/>
    <mergeCell ref="K189:K190"/>
    <mergeCell ref="BV193:BV194"/>
    <mergeCell ref="M193:M194"/>
    <mergeCell ref="N193:N194"/>
    <mergeCell ref="BR193:BR194"/>
    <mergeCell ref="BS193:BS194"/>
    <mergeCell ref="BT193:BT194"/>
    <mergeCell ref="BU193:BU194"/>
    <mergeCell ref="BT191:BT192"/>
    <mergeCell ref="BU191:BU192"/>
    <mergeCell ref="BV191:BV192"/>
    <mergeCell ref="D193:E194"/>
    <mergeCell ref="F193:F194"/>
    <mergeCell ref="H193:H194"/>
    <mergeCell ref="I193:I194"/>
    <mergeCell ref="J193:J194"/>
    <mergeCell ref="K193:K194"/>
    <mergeCell ref="L193:L194"/>
    <mergeCell ref="N191:N192"/>
    <mergeCell ref="BS161:BS162"/>
    <mergeCell ref="BT161:BT162"/>
    <mergeCell ref="BU161:BU162"/>
    <mergeCell ref="BV161:BV162"/>
    <mergeCell ref="D163:E164"/>
    <mergeCell ref="F163:F164"/>
    <mergeCell ref="H163:H164"/>
    <mergeCell ref="I163:I164"/>
    <mergeCell ref="J163:J164"/>
    <mergeCell ref="BV181:BV182"/>
    <mergeCell ref="D161:E162"/>
    <mergeCell ref="F161:F162"/>
    <mergeCell ref="H161:H162"/>
    <mergeCell ref="I161:I162"/>
    <mergeCell ref="J161:J162"/>
    <mergeCell ref="K161:K162"/>
    <mergeCell ref="L161:L162"/>
    <mergeCell ref="M161:M162"/>
    <mergeCell ref="N161:N162"/>
    <mergeCell ref="BS181:BS182"/>
    <mergeCell ref="BT181:BT182"/>
    <mergeCell ref="BU181:BU182"/>
    <mergeCell ref="D181:E182"/>
    <mergeCell ref="F181:F182"/>
    <mergeCell ref="H181:H182"/>
    <mergeCell ref="I181:I182"/>
    <mergeCell ref="J181:J182"/>
    <mergeCell ref="K181:K182"/>
    <mergeCell ref="L181:L182"/>
    <mergeCell ref="N165:N166"/>
    <mergeCell ref="BR165:BR166"/>
    <mergeCell ref="BS165:BS166"/>
    <mergeCell ref="BT165:BT166"/>
    <mergeCell ref="BU165:BU166"/>
    <mergeCell ref="BV165:BV166"/>
    <mergeCell ref="BU163:BU164"/>
    <mergeCell ref="BV163:BV164"/>
    <mergeCell ref="D165:E166"/>
    <mergeCell ref="F165:F166"/>
    <mergeCell ref="H165:H166"/>
    <mergeCell ref="I165:I166"/>
    <mergeCell ref="J165:J166"/>
    <mergeCell ref="K165:K166"/>
    <mergeCell ref="L165:L166"/>
    <mergeCell ref="M165:M166"/>
    <mergeCell ref="L163:L164"/>
    <mergeCell ref="M163:M164"/>
    <mergeCell ref="N163:N164"/>
    <mergeCell ref="BR163:BR164"/>
    <mergeCell ref="BS163:BS164"/>
    <mergeCell ref="BT163:BT164"/>
    <mergeCell ref="BR169:BR170"/>
    <mergeCell ref="BS169:BS170"/>
    <mergeCell ref="BT169:BT170"/>
    <mergeCell ref="BU169:BU170"/>
    <mergeCell ref="BV169:BV170"/>
    <mergeCell ref="BU167:BU168"/>
    <mergeCell ref="BV167:BV168"/>
    <mergeCell ref="D169:E170"/>
    <mergeCell ref="F169:F170"/>
    <mergeCell ref="H169:H170"/>
    <mergeCell ref="I169:I170"/>
    <mergeCell ref="J169:J170"/>
    <mergeCell ref="K169:K170"/>
    <mergeCell ref="L169:L170"/>
    <mergeCell ref="M169:M170"/>
    <mergeCell ref="L167:L168"/>
    <mergeCell ref="M167:M168"/>
    <mergeCell ref="N167:N168"/>
    <mergeCell ref="BR167:BR168"/>
    <mergeCell ref="BS167:BS168"/>
    <mergeCell ref="BT167:BT168"/>
    <mergeCell ref="D167:E168"/>
    <mergeCell ref="F167:F168"/>
    <mergeCell ref="H167:H168"/>
    <mergeCell ref="I167:I168"/>
    <mergeCell ref="J167:J168"/>
    <mergeCell ref="K167:K168"/>
    <mergeCell ref="BU171:BU172"/>
    <mergeCell ref="BV171:BV172"/>
    <mergeCell ref="D173:E174"/>
    <mergeCell ref="F173:F174"/>
    <mergeCell ref="H173:H174"/>
    <mergeCell ref="I173:I174"/>
    <mergeCell ref="J173:J174"/>
    <mergeCell ref="K173:K174"/>
    <mergeCell ref="L173:L174"/>
    <mergeCell ref="M173:M174"/>
    <mergeCell ref="L171:L172"/>
    <mergeCell ref="M171:M172"/>
    <mergeCell ref="N171:N172"/>
    <mergeCell ref="BR171:BR172"/>
    <mergeCell ref="BS171:BS172"/>
    <mergeCell ref="BT171:BT172"/>
    <mergeCell ref="D171:E172"/>
    <mergeCell ref="F171:F172"/>
    <mergeCell ref="H171:H172"/>
    <mergeCell ref="I171:I172"/>
    <mergeCell ref="J171:J172"/>
    <mergeCell ref="K171:K172"/>
    <mergeCell ref="J179:J180"/>
    <mergeCell ref="BT179:BT180"/>
    <mergeCell ref="L177:L178"/>
    <mergeCell ref="K175:K176"/>
    <mergeCell ref="L175:L176"/>
    <mergeCell ref="BR177:BR178"/>
    <mergeCell ref="BS177:BS178"/>
    <mergeCell ref="BR175:BR176"/>
    <mergeCell ref="BS175:BS176"/>
    <mergeCell ref="BS173:BS174"/>
    <mergeCell ref="BV175:BV176"/>
    <mergeCell ref="D177:E178"/>
    <mergeCell ref="F177:F178"/>
    <mergeCell ref="H177:H178"/>
    <mergeCell ref="I177:I178"/>
    <mergeCell ref="J177:J178"/>
    <mergeCell ref="BT173:BT174"/>
    <mergeCell ref="BU173:BU174"/>
    <mergeCell ref="K177:K178"/>
    <mergeCell ref="N173:N174"/>
    <mergeCell ref="BV173:BV174"/>
    <mergeCell ref="D175:E176"/>
    <mergeCell ref="F175:F176"/>
    <mergeCell ref="H175:H176"/>
    <mergeCell ref="I175:I176"/>
    <mergeCell ref="J175:J176"/>
    <mergeCell ref="M175:M176"/>
    <mergeCell ref="N175:N176"/>
    <mergeCell ref="BR173:BR174"/>
    <mergeCell ref="C1:BV1"/>
    <mergeCell ref="BQ2:BV2"/>
    <mergeCell ref="C2:BP2"/>
    <mergeCell ref="A3:BV3"/>
    <mergeCell ref="D29:D30"/>
    <mergeCell ref="A67:A68"/>
    <mergeCell ref="A147:A148"/>
    <mergeCell ref="C29:C30"/>
    <mergeCell ref="D63:E64"/>
    <mergeCell ref="BV177:BV178"/>
    <mergeCell ref="BU179:BU180"/>
    <mergeCell ref="BV179:BV180"/>
    <mergeCell ref="M177:M178"/>
    <mergeCell ref="N177:N178"/>
    <mergeCell ref="BS179:BS180"/>
    <mergeCell ref="BR335:BR336"/>
    <mergeCell ref="K179:K180"/>
    <mergeCell ref="L179:L180"/>
    <mergeCell ref="M179:M180"/>
    <mergeCell ref="N179:N180"/>
    <mergeCell ref="BR179:BR180"/>
    <mergeCell ref="M181:M182"/>
    <mergeCell ref="N181:N182"/>
    <mergeCell ref="BR181:BR182"/>
    <mergeCell ref="K191:K192"/>
    <mergeCell ref="BT177:BT178"/>
    <mergeCell ref="BU177:BU178"/>
    <mergeCell ref="BT175:BT176"/>
    <mergeCell ref="BU175:BU176"/>
    <mergeCell ref="D179:E180"/>
    <mergeCell ref="F179:F180"/>
    <mergeCell ref="H179:H180"/>
  </mergeCells>
  <conditionalFormatting sqref="AJ636:AJ637 AJ639:AK648 AJ656:AJ660 AK441 AK632:AK637 AK656:AK657 AK659 AL535:AM535 AL630:AM648 AL650:AM652 AL656:AM660 AN443 AN445:AN463 W645:W647 W649:W659 X435 X437 X630 X632:X638 X641:X643 X645:X657 X659 Y588:Y626 Y629:Y630 Y632:Y636 Y638 Y640 Y642 Y644:AA645 Y647:AB648 Y650:AC650 Y652:AB660 Z535 Z588:AB636 Z638:Z639 Z641 AB439:AB443 AB445:AB463 AB645 AC547:AC636 AC645:AC648 AC652:AC657 AC659 AD535:AE535 AD547:AE626 AD629:AE644 AD646:AE648 AD650:AE660 AF439:AF443 AF445:AF463 AF633:AF636 AF647:AG648 AF652:AF660 AG633:AG637 AG641:AG642 AG652:AG657 AG659 AH634:AH637 AH639 AH641:AH643 AH645 AH648 AH652:AI660 AI535 AI636:AI648 AI664 AJ443:AM463 AJ632 AJ652:AK652 M435:N437 O629:P643 O645:P660 P465:P469 P471:P504 Q629:Q636 Q639:Q640 Q643:Q657 Q659:Q660 R588:T628 R632:S638 R643:S647 R649:S659 T632:W632 T634:W634 T636:U643 T645:U660 U588:U626 V588:X628 V630 V636:W637 V639:V641 V643:V660 W533:W534 W643 L429:L430 P258:T258 BL263 O465:O504 O547:AB586 O588:Q626 O71:U71 O107:AA107 O113:U113 AJ439:AJ441 AK439 X438:Z438 AC439:AE463 AG439:AI463 U435:W437 U439:AA463 U438:V438 AF547:AF630 S39:AH39 AF47:AG47 O51:AG51 AD107:AI107 AQ47:AT47 AB275 BE47:BG47 O337:Q337 AF650:AK650 AG630:AK630 AH540:AM540 AI634:AJ634 AB438:AM438 AI47:AK47 AJ71:AM71 AJ113:AM113 AI305:AJ305 AJ299 AI291:AK291 AJ654:AO654 AN630:AO652 AL439:AN441 AJ537:AR537 AG547:AP628 Q465:AQ504 AM47:AO47 AL107:AQ107 AM291:AO291 O59:BE59 AJ341:BD341 R67:BH67 AV47:BC47 AV305:BC305 AV291:BC291 AJ352:BL352 AJ360:BL360 V258:BL258 O506:BL531 O115:BL115 O123:BL123 O49:BL49 O33:BL33 O35:BL35 O15:BL15 O19:BL19 O27:BL27 W63:BL63 Z273:BI273 AJ39:BL39 O55:BL55 AD275 O197:BL197 S267:BL267 W285:BL285 O57:BL57 BI59:BL59 BI47:BK47 BI305:BK305 O219:BL219 BG223:BI223 O289:BJ289 AN299:BL299 BE291:BJ291 O329:AO329 O331:U331 X337:BL337 O227:AE227 O231:AE231 AJ435 O435:T463 Y435:AI437 O303:BL303 O307:BL307 O229:AE229 O327:BL327 W331:Y331 AQ329:AS329 AV329:AW329 AZ329 BB329:BL329 O333:BL333 W13:Y13 AA13 AN13:AO13 AQ13:AW13 AY13:BE13 O281:BI282 AI275:AL275 AZ275:BC275 BE275:BI275 Y431:AA431 AJ229:AQ229 AJ231:AQ231 AJ227:AQ227 AB432 M432:O433 AK435:AN436 BE227:BL227 BE231:BL231 BE229:BL229 AJ437:AM437 AZ432 BG13:BL13 AG211:AI211 AC211:AE211 AL211:BL211 O213:Q213 S213:BL213 O217:Q217 S217:BL217 O215:BL215 BK223:BL223 O211:V211 AA211 W345:Z345 AN275:AS275 AJ51:BL51 O427:BL428 AN432:AN433">
    <cfRule type="cellIs" dxfId="3353" priority="12412" stopIfTrue="1" operator="equal">
      <formula>"e"</formula>
    </cfRule>
    <cfRule type="cellIs" dxfId="3352" priority="12413" stopIfTrue="1" operator="equal">
      <formula>"p"</formula>
    </cfRule>
    <cfRule type="cellIs" dxfId="3351" priority="12414" stopIfTrue="1" operator="equal">
      <formula>"e"</formula>
    </cfRule>
  </conditionalFormatting>
  <conditionalFormatting sqref="AJ436 AJ542:AK542 AJ638:AK638 AK440 AK658 AK660 AN444 AN658 AN660 AO440 AO657 AP657:AP658 AP660 AQ657 AR440:AS440 AR657:AR660 AS657:AS658 AS660 AT659 AU658 AU660 AV436 AV542:AW542 AW440 AW658 AW660 BA440 BF440 W629:W631 W638:W642 W648 W660:X660 X436 W438 X542:Y542 X629 X631:Y631 X639:X640 X658 Y627:Y628 Y637:Z637 Y639 Y641 Y643 Y646:AB646 Y651:AC651 Z640 Z642:Z643 AA637:AA643 AA438 AB444 AB637:AC644 AC658 AC660 AD627:AE628 AD645:AE645 AF444 AF637:AF646 AG638:AG640 AG643:AG646 AG658 AG660 AH631:AI633 AH638 AH640 AH644 AH646:AH647 AI665 AJ631:AK631 AJ633 O644:P644 P470 Q637:Q638 Q641:Q642 Q658 R629:T631 R639:S642 R648:S648 R660:S660 T633:W633 T635:W635 T644:U644 U627:U631 V629 V631 V638 V642 W544 W644:X644 A429 AA359 R359:S359 W359 O258:O262 U258:U262 AK119 AK121 AO119 AO121 AQ119:AR119 AX119 AQ121:AS121 AU119 AU121 BA119 BA121 BD119 BD121 Y119:Z119 Y121:Z121 AD119 AI119 P119 P121 R119:S119 R121:W121 U119:W119 AK107 AR107:AS107 BA107 AO20:AO26 AQ20:AS26 AU20:AU26 AW20:AW26 AK21 W14 Y20:Z26 AA16:AA18 AI21 P20:P26 R17:S18 R20:S26 U20:U26 W16:W18 W20:W26 AY117:AY119 AE117:AE119 AI121 O627:Q628 O14 O28:S30 O120:U120 AL343:AM346 AT343:AT346 AV343:AV346 X343:Y345 U264 M434:O434 G137:G138 AF631:AG632 AF359 AD21:AG21 AF17 AF119:AG119 AD121:AG121 AC343:AF346 O347:AF348 AB275 G417:G426 G11:G12 G343:G344 U266 AD133:AE136 AF134 AF136 W209:W210 O209:S210 G215:G222 AF651:AK651 AI635:AJ635 AH343:AJ346 Y649:AM649 O308:AK308 AJ655:AO655 AJ653:AO653 AG629:AP629 O338:AQ338 AJ442:AY442 AN308:AY308 AZ20:BD26 AX343:BD346 O342:BD342 AZ332:BD332 O108:BL112 O114:BL114 O122:BL122 W345:BL345 AB346:BL346 O48:BL48 O50:BL50 O56:Q56 O58:BL58 O34:BL34 O36:BL36 R257:BL257 Z273:BI274 AB348:BL348 O72:BL72 AD275 AG133:BL136 BE306:BL306 BE308:BL308 O220:BL222 O290:BJ290 BE292:BJ298 BE300:BL300 O334:BL336 BE338:BL338 G409:G414 AN305:BL305 O305:AM306 G15:G22 G27:G68 O273 T273 V273:Y273 O274:Y282 Z276:BI282 BJ281:BL282 AI275:AL275 AZ275:BC275 BE275:BI275 G349:G370 G283:G298 G71:G72 G145:G146 AA206 R205:S206 W205:W206 AN206:AQ206 G103:G134 G301:G340 G428:G429 S431:X431 S429:S430 AB429:AB431 BI429:BI431 W429:W430 U56:BL56 O41:BL46 G253:G280 AD23:AG23 AI23 AK23 AK25:AK26 AI25:AI26 AD25:AG26 O40:AA40 AI40:BL40 O52:AA52 AL52:BL52 O292:AJ298 O309:Q309 P223 BE340:BL340 O340:AQ340 AN275:AS275 AF191:AU191 AX191:BL191 O161:AE180 G161:G180 O183:AE186 G183:G212 O409:BL410 O419:BL420 O369:BJ370 O349:BL351 O361:BL361 O362:BA362 BC362:BL362 O283:BL284 O9:BL10 O53:BL54 O60:BL62 O64:BL68 O103:BL106 O116:BL118 O124:BL132 O137:BL146 O195:BL196 O207:BL208 O224:BL226 O233:BL234 O253:BL256 P259:BL262 O268:BL272 O301:BL302 O310:BL312 O325:BL326 O343:BL344">
    <cfRule type="cellIs" dxfId="3350" priority="12415" stopIfTrue="1" operator="equal">
      <formula>"E"</formula>
    </cfRule>
    <cfRule type="cellIs" dxfId="3349" priority="12416" stopIfTrue="1" operator="equal">
      <formula>"P"</formula>
    </cfRule>
  </conditionalFormatting>
  <conditionalFormatting sqref="BF59:BH59">
    <cfRule type="cellIs" dxfId="3348" priority="9096" stopIfTrue="1" operator="equal">
      <formula>"e"</formula>
    </cfRule>
    <cfRule type="cellIs" dxfId="3347" priority="9097" stopIfTrue="1" operator="equal">
      <formula>"p"</formula>
    </cfRule>
    <cfRule type="cellIs" dxfId="3346" priority="9098" stopIfTrue="1" operator="equal">
      <formula>"e"</formula>
    </cfRule>
  </conditionalFormatting>
  <conditionalFormatting sqref="O39:Q39">
    <cfRule type="cellIs" dxfId="3345" priority="9093" stopIfTrue="1" operator="equal">
      <formula>"e"</formula>
    </cfRule>
    <cfRule type="cellIs" dxfId="3344" priority="9094" stopIfTrue="1" operator="equal">
      <formula>"p"</formula>
    </cfRule>
    <cfRule type="cellIs" dxfId="3343" priority="9095" stopIfTrue="1" operator="equal">
      <formula>"e"</formula>
    </cfRule>
  </conditionalFormatting>
  <conditionalFormatting sqref="R39">
    <cfRule type="cellIs" dxfId="3342" priority="9084" stopIfTrue="1" operator="equal">
      <formula>"e"</formula>
    </cfRule>
    <cfRule type="cellIs" dxfId="3341" priority="9085" stopIfTrue="1" operator="equal">
      <formula>"p"</formula>
    </cfRule>
    <cfRule type="cellIs" dxfId="3340" priority="9086" stopIfTrue="1" operator="equal">
      <formula>"e"</formula>
    </cfRule>
  </conditionalFormatting>
  <conditionalFormatting sqref="AI39">
    <cfRule type="cellIs" dxfId="3339" priority="9081" stopIfTrue="1" operator="equal">
      <formula>"e"</formula>
    </cfRule>
    <cfRule type="cellIs" dxfId="3338" priority="9082" stopIfTrue="1" operator="equal">
      <formula>"p"</formula>
    </cfRule>
    <cfRule type="cellIs" dxfId="3337" priority="9083" stopIfTrue="1" operator="equal">
      <formula>"e"</formula>
    </cfRule>
  </conditionalFormatting>
  <conditionalFormatting sqref="Q47">
    <cfRule type="cellIs" dxfId="3336" priority="9078" stopIfTrue="1" operator="equal">
      <formula>"e"</formula>
    </cfRule>
    <cfRule type="cellIs" dxfId="3335" priority="9079" stopIfTrue="1" operator="equal">
      <formula>"p"</formula>
    </cfRule>
    <cfRule type="cellIs" dxfId="3334" priority="9080" stopIfTrue="1" operator="equal">
      <formula>"e"</formula>
    </cfRule>
  </conditionalFormatting>
  <conditionalFormatting sqref="U47">
    <cfRule type="cellIs" dxfId="3333" priority="9075" stopIfTrue="1" operator="equal">
      <formula>"e"</formula>
    </cfRule>
    <cfRule type="cellIs" dxfId="3332" priority="9076" stopIfTrue="1" operator="equal">
      <formula>"p"</formula>
    </cfRule>
    <cfRule type="cellIs" dxfId="3331" priority="9077" stopIfTrue="1" operator="equal">
      <formula>"e"</formula>
    </cfRule>
  </conditionalFormatting>
  <conditionalFormatting sqref="Z47">
    <cfRule type="cellIs" dxfId="3330" priority="9069" stopIfTrue="1" operator="equal">
      <formula>"e"</formula>
    </cfRule>
    <cfRule type="cellIs" dxfId="3329" priority="9070" stopIfTrue="1" operator="equal">
      <formula>"p"</formula>
    </cfRule>
    <cfRule type="cellIs" dxfId="3328" priority="9071" stopIfTrue="1" operator="equal">
      <formula>"e"</formula>
    </cfRule>
  </conditionalFormatting>
  <conditionalFormatting sqref="AE47">
    <cfRule type="cellIs" dxfId="3327" priority="9066" stopIfTrue="1" operator="equal">
      <formula>"e"</formula>
    </cfRule>
    <cfRule type="cellIs" dxfId="3326" priority="9067" stopIfTrue="1" operator="equal">
      <formula>"p"</formula>
    </cfRule>
    <cfRule type="cellIs" dxfId="3325" priority="9068" stopIfTrue="1" operator="equal">
      <formula>"e"</formula>
    </cfRule>
  </conditionalFormatting>
  <conditionalFormatting sqref="AH47">
    <cfRule type="cellIs" dxfId="3324" priority="9063" stopIfTrue="1" operator="equal">
      <formula>"e"</formula>
    </cfRule>
    <cfRule type="cellIs" dxfId="3323" priority="9064" stopIfTrue="1" operator="equal">
      <formula>"p"</formula>
    </cfRule>
    <cfRule type="cellIs" dxfId="3322" priority="9065" stopIfTrue="1" operator="equal">
      <formula>"e"</formula>
    </cfRule>
  </conditionalFormatting>
  <conditionalFormatting sqref="AH51:AI51">
    <cfRule type="cellIs" dxfId="3321" priority="9060" stopIfTrue="1" operator="equal">
      <formula>"e"</formula>
    </cfRule>
    <cfRule type="cellIs" dxfId="3320" priority="9061" stopIfTrue="1" operator="equal">
      <formula>"p"</formula>
    </cfRule>
    <cfRule type="cellIs" dxfId="3319" priority="9062" stopIfTrue="1" operator="equal">
      <formula>"e"</formula>
    </cfRule>
  </conditionalFormatting>
  <conditionalFormatting sqref="AL47">
    <cfRule type="cellIs" dxfId="3318" priority="9054" stopIfTrue="1" operator="equal">
      <formula>"e"</formula>
    </cfRule>
    <cfRule type="cellIs" dxfId="3317" priority="9055" stopIfTrue="1" operator="equal">
      <formula>"p"</formula>
    </cfRule>
    <cfRule type="cellIs" dxfId="3316" priority="9056" stopIfTrue="1" operator="equal">
      <formula>"e"</formula>
    </cfRule>
  </conditionalFormatting>
  <conditionalFormatting sqref="AP47">
    <cfRule type="cellIs" dxfId="3315" priority="9051" stopIfTrue="1" operator="equal">
      <formula>"e"</formula>
    </cfRule>
    <cfRule type="cellIs" dxfId="3314" priority="9052" stopIfTrue="1" operator="equal">
      <formula>"p"</formula>
    </cfRule>
    <cfRule type="cellIs" dxfId="3313" priority="9053" stopIfTrue="1" operator="equal">
      <formula>"e"</formula>
    </cfRule>
  </conditionalFormatting>
  <conditionalFormatting sqref="AU47">
    <cfRule type="cellIs" dxfId="3312" priority="9048" stopIfTrue="1" operator="equal">
      <formula>"e"</formula>
    </cfRule>
    <cfRule type="cellIs" dxfId="3311" priority="9049" stopIfTrue="1" operator="equal">
      <formula>"p"</formula>
    </cfRule>
    <cfRule type="cellIs" dxfId="3310" priority="9050" stopIfTrue="1" operator="equal">
      <formula>"e"</formula>
    </cfRule>
  </conditionalFormatting>
  <conditionalFormatting sqref="BD47">
    <cfRule type="cellIs" dxfId="3309" priority="9042" stopIfTrue="1" operator="equal">
      <formula>"e"</formula>
    </cfRule>
    <cfRule type="cellIs" dxfId="3308" priority="9043" stopIfTrue="1" operator="equal">
      <formula>"p"</formula>
    </cfRule>
    <cfRule type="cellIs" dxfId="3307" priority="9044" stopIfTrue="1" operator="equal">
      <formula>"e"</formula>
    </cfRule>
  </conditionalFormatting>
  <conditionalFormatting sqref="BH47">
    <cfRule type="cellIs" dxfId="3306" priority="9039" stopIfTrue="1" operator="equal">
      <formula>"e"</formula>
    </cfRule>
    <cfRule type="cellIs" dxfId="3305" priority="9040" stopIfTrue="1" operator="equal">
      <formula>"p"</formula>
    </cfRule>
    <cfRule type="cellIs" dxfId="3304" priority="9041" stopIfTrue="1" operator="equal">
      <formula>"e"</formula>
    </cfRule>
  </conditionalFormatting>
  <conditionalFormatting sqref="BL47">
    <cfRule type="cellIs" dxfId="3303" priority="9036" stopIfTrue="1" operator="equal">
      <formula>"e"</formula>
    </cfRule>
    <cfRule type="cellIs" dxfId="3302" priority="9037" stopIfTrue="1" operator="equal">
      <formula>"p"</formula>
    </cfRule>
    <cfRule type="cellIs" dxfId="3301" priority="9038" stopIfTrue="1" operator="equal">
      <formula>"e"</formula>
    </cfRule>
  </conditionalFormatting>
  <conditionalFormatting sqref="O47:P47">
    <cfRule type="cellIs" dxfId="3300" priority="9033" stopIfTrue="1" operator="equal">
      <formula>"e"</formula>
    </cfRule>
    <cfRule type="cellIs" dxfId="3299" priority="9034" stopIfTrue="1" operator="equal">
      <formula>"p"</formula>
    </cfRule>
    <cfRule type="cellIs" dxfId="3298" priority="9035" stopIfTrue="1" operator="equal">
      <formula>"e"</formula>
    </cfRule>
  </conditionalFormatting>
  <conditionalFormatting sqref="R47:T47">
    <cfRule type="cellIs" dxfId="3297" priority="9030" stopIfTrue="1" operator="equal">
      <formula>"e"</formula>
    </cfRule>
    <cfRule type="cellIs" dxfId="3296" priority="9031" stopIfTrue="1" operator="equal">
      <formula>"p"</formula>
    </cfRule>
    <cfRule type="cellIs" dxfId="3295" priority="9032" stopIfTrue="1" operator="equal">
      <formula>"e"</formula>
    </cfRule>
  </conditionalFormatting>
  <conditionalFormatting sqref="V47:Y47">
    <cfRule type="cellIs" dxfId="3294" priority="9027" stopIfTrue="1" operator="equal">
      <formula>"e"</formula>
    </cfRule>
    <cfRule type="cellIs" dxfId="3293" priority="9028" stopIfTrue="1" operator="equal">
      <formula>"p"</formula>
    </cfRule>
    <cfRule type="cellIs" dxfId="3292" priority="9029" stopIfTrue="1" operator="equal">
      <formula>"e"</formula>
    </cfRule>
  </conditionalFormatting>
  <conditionalFormatting sqref="AA47:AD47">
    <cfRule type="cellIs" dxfId="3291" priority="9024" stopIfTrue="1" operator="equal">
      <formula>"e"</formula>
    </cfRule>
    <cfRule type="cellIs" dxfId="3290" priority="9025" stopIfTrue="1" operator="equal">
      <formula>"p"</formula>
    </cfRule>
    <cfRule type="cellIs" dxfId="3289" priority="9026" stopIfTrue="1" operator="equal">
      <formula>"e"</formula>
    </cfRule>
  </conditionalFormatting>
  <conditionalFormatting sqref="V63">
    <cfRule type="cellIs" dxfId="3288" priority="8930" stopIfTrue="1" operator="equal">
      <formula>"e"</formula>
    </cfRule>
    <cfRule type="cellIs" dxfId="3287" priority="8931" stopIfTrue="1" operator="equal">
      <formula>"p"</formula>
    </cfRule>
    <cfRule type="cellIs" dxfId="3286" priority="8932" stopIfTrue="1" operator="equal">
      <formula>"e"</formula>
    </cfRule>
  </conditionalFormatting>
  <conditionalFormatting sqref="T63">
    <cfRule type="cellIs" dxfId="3285" priority="8927" stopIfTrue="1" operator="equal">
      <formula>"e"</formula>
    </cfRule>
    <cfRule type="cellIs" dxfId="3284" priority="8928" stopIfTrue="1" operator="equal">
      <formula>"p"</formula>
    </cfRule>
    <cfRule type="cellIs" dxfId="3283" priority="8929" stopIfTrue="1" operator="equal">
      <formula>"e"</formula>
    </cfRule>
  </conditionalFormatting>
  <conditionalFormatting sqref="U63">
    <cfRule type="cellIs" dxfId="3282" priority="8924" stopIfTrue="1" operator="equal">
      <formula>"e"</formula>
    </cfRule>
    <cfRule type="cellIs" dxfId="3281" priority="8925" stopIfTrue="1" operator="equal">
      <formula>"p"</formula>
    </cfRule>
    <cfRule type="cellIs" dxfId="3280" priority="8926" stopIfTrue="1" operator="equal">
      <formula>"e"</formula>
    </cfRule>
  </conditionalFormatting>
  <conditionalFormatting sqref="O63:S63">
    <cfRule type="cellIs" dxfId="3279" priority="8918" stopIfTrue="1" operator="equal">
      <formula>"e"</formula>
    </cfRule>
    <cfRule type="cellIs" dxfId="3278" priority="8919" stopIfTrue="1" operator="equal">
      <formula>"p"</formula>
    </cfRule>
    <cfRule type="cellIs" dxfId="3277" priority="8920" stopIfTrue="1" operator="equal">
      <formula>"e"</formula>
    </cfRule>
  </conditionalFormatting>
  <conditionalFormatting sqref="V71">
    <cfRule type="cellIs" dxfId="3276" priority="8903" stopIfTrue="1" operator="equal">
      <formula>"e"</formula>
    </cfRule>
    <cfRule type="cellIs" dxfId="3275" priority="8904" stopIfTrue="1" operator="equal">
      <formula>"p"</formula>
    </cfRule>
    <cfRule type="cellIs" dxfId="3274" priority="8905" stopIfTrue="1" operator="equal">
      <formula>"e"</formula>
    </cfRule>
  </conditionalFormatting>
  <conditionalFormatting sqref="AA71">
    <cfRule type="cellIs" dxfId="3273" priority="8900" stopIfTrue="1" operator="equal">
      <formula>"e"</formula>
    </cfRule>
    <cfRule type="cellIs" dxfId="3272" priority="8901" stopIfTrue="1" operator="equal">
      <formula>"p"</formula>
    </cfRule>
    <cfRule type="cellIs" dxfId="3271" priority="8902" stopIfTrue="1" operator="equal">
      <formula>"e"</formula>
    </cfRule>
  </conditionalFormatting>
  <conditionalFormatting sqref="AI71">
    <cfRule type="cellIs" dxfId="3270" priority="8894" stopIfTrue="1" operator="equal">
      <formula>"e"</formula>
    </cfRule>
    <cfRule type="cellIs" dxfId="3269" priority="8895" stopIfTrue="1" operator="equal">
      <formula>"p"</formula>
    </cfRule>
    <cfRule type="cellIs" dxfId="3268" priority="8896" stopIfTrue="1" operator="equal">
      <formula>"e"</formula>
    </cfRule>
  </conditionalFormatting>
  <conditionalFormatting sqref="BL71">
    <cfRule type="cellIs" dxfId="3267" priority="8873" stopIfTrue="1" operator="equal">
      <formula>"e"</formula>
    </cfRule>
    <cfRule type="cellIs" dxfId="3266" priority="8874" stopIfTrue="1" operator="equal">
      <formula>"p"</formula>
    </cfRule>
    <cfRule type="cellIs" dxfId="3265" priority="8875" stopIfTrue="1" operator="equal">
      <formula>"e"</formula>
    </cfRule>
  </conditionalFormatting>
  <conditionalFormatting sqref="W71:Z71">
    <cfRule type="cellIs" dxfId="3264" priority="8867" stopIfTrue="1" operator="equal">
      <formula>"e"</formula>
    </cfRule>
    <cfRule type="cellIs" dxfId="3263" priority="8868" stopIfTrue="1" operator="equal">
      <formula>"p"</formula>
    </cfRule>
    <cfRule type="cellIs" dxfId="3262" priority="8869" stopIfTrue="1" operator="equal">
      <formula>"e"</formula>
    </cfRule>
  </conditionalFormatting>
  <conditionalFormatting sqref="AB71:AE71">
    <cfRule type="cellIs" dxfId="3261" priority="8864" stopIfTrue="1" operator="equal">
      <formula>"e"</formula>
    </cfRule>
    <cfRule type="cellIs" dxfId="3260" priority="8865" stopIfTrue="1" operator="equal">
      <formula>"p"</formula>
    </cfRule>
    <cfRule type="cellIs" dxfId="3259" priority="8866" stopIfTrue="1" operator="equal">
      <formula>"e"</formula>
    </cfRule>
  </conditionalFormatting>
  <conditionalFormatting sqref="AF71:AH71">
    <cfRule type="cellIs" dxfId="3258" priority="8861" stopIfTrue="1" operator="equal">
      <formula>"e"</formula>
    </cfRule>
    <cfRule type="cellIs" dxfId="3257" priority="8862" stopIfTrue="1" operator="equal">
      <formula>"p"</formula>
    </cfRule>
    <cfRule type="cellIs" dxfId="3256" priority="8863" stopIfTrue="1" operator="equal">
      <formula>"e"</formula>
    </cfRule>
  </conditionalFormatting>
  <conditionalFormatting sqref="AN71:AQ71">
    <cfRule type="cellIs" dxfId="3255" priority="8855" stopIfTrue="1" operator="equal">
      <formula>"e"</formula>
    </cfRule>
    <cfRule type="cellIs" dxfId="3254" priority="8856" stopIfTrue="1" operator="equal">
      <formula>"p"</formula>
    </cfRule>
    <cfRule type="cellIs" dxfId="3253" priority="8857" stopIfTrue="1" operator="equal">
      <formula>"e"</formula>
    </cfRule>
  </conditionalFormatting>
  <conditionalFormatting sqref="AR71:AU71">
    <cfRule type="cellIs" dxfId="3252" priority="8852" stopIfTrue="1" operator="equal">
      <formula>"e"</formula>
    </cfRule>
    <cfRule type="cellIs" dxfId="3251" priority="8853" stopIfTrue="1" operator="equal">
      <formula>"p"</formula>
    </cfRule>
    <cfRule type="cellIs" dxfId="3250" priority="8854" stopIfTrue="1" operator="equal">
      <formula>"e"</formula>
    </cfRule>
  </conditionalFormatting>
  <conditionalFormatting sqref="AW71:AY71">
    <cfRule type="cellIs" dxfId="3249" priority="8849" stopIfTrue="1" operator="equal">
      <formula>"e"</formula>
    </cfRule>
    <cfRule type="cellIs" dxfId="3248" priority="8850" stopIfTrue="1" operator="equal">
      <formula>"p"</formula>
    </cfRule>
    <cfRule type="cellIs" dxfId="3247" priority="8851" stopIfTrue="1" operator="equal">
      <formula>"e"</formula>
    </cfRule>
  </conditionalFormatting>
  <conditionalFormatting sqref="BA71:BD71">
    <cfRule type="cellIs" dxfId="3246" priority="8846" stopIfTrue="1" operator="equal">
      <formula>"e"</formula>
    </cfRule>
    <cfRule type="cellIs" dxfId="3245" priority="8847" stopIfTrue="1" operator="equal">
      <formula>"p"</formula>
    </cfRule>
    <cfRule type="cellIs" dxfId="3244" priority="8848" stopIfTrue="1" operator="equal">
      <formula>"e"</formula>
    </cfRule>
  </conditionalFormatting>
  <conditionalFormatting sqref="BF71:BH71">
    <cfRule type="cellIs" dxfId="3243" priority="8843" stopIfTrue="1" operator="equal">
      <formula>"e"</formula>
    </cfRule>
    <cfRule type="cellIs" dxfId="3242" priority="8844" stopIfTrue="1" operator="equal">
      <formula>"p"</formula>
    </cfRule>
    <cfRule type="cellIs" dxfId="3241" priority="8845" stopIfTrue="1" operator="equal">
      <formula>"e"</formula>
    </cfRule>
  </conditionalFormatting>
  <conditionalFormatting sqref="BJ71:BK71">
    <cfRule type="cellIs" dxfId="3240" priority="8840" stopIfTrue="1" operator="equal">
      <formula>"e"</formula>
    </cfRule>
    <cfRule type="cellIs" dxfId="3239" priority="8841" stopIfTrue="1" operator="equal">
      <formula>"p"</formula>
    </cfRule>
    <cfRule type="cellIs" dxfId="3238" priority="8842" stopIfTrue="1" operator="equal">
      <formula>"e"</formula>
    </cfRule>
  </conditionalFormatting>
  <conditionalFormatting sqref="V113">
    <cfRule type="cellIs" dxfId="3237" priority="8831" stopIfTrue="1" operator="equal">
      <formula>"e"</formula>
    </cfRule>
    <cfRule type="cellIs" dxfId="3236" priority="8832" stopIfTrue="1" operator="equal">
      <formula>"p"</formula>
    </cfRule>
    <cfRule type="cellIs" dxfId="3235" priority="8833" stopIfTrue="1" operator="equal">
      <formula>"e"</formula>
    </cfRule>
  </conditionalFormatting>
  <conditionalFormatting sqref="AA113">
    <cfRule type="cellIs" dxfId="3234" priority="8828" stopIfTrue="1" operator="equal">
      <formula>"e"</formula>
    </cfRule>
    <cfRule type="cellIs" dxfId="3233" priority="8829" stopIfTrue="1" operator="equal">
      <formula>"p"</formula>
    </cfRule>
    <cfRule type="cellIs" dxfId="3232" priority="8830" stopIfTrue="1" operator="equal">
      <formula>"e"</formula>
    </cfRule>
  </conditionalFormatting>
  <conditionalFormatting sqref="AB107">
    <cfRule type="cellIs" dxfId="3231" priority="8825" stopIfTrue="1" operator="equal">
      <formula>"e"</formula>
    </cfRule>
    <cfRule type="cellIs" dxfId="3230" priority="8826" stopIfTrue="1" operator="equal">
      <formula>"p"</formula>
    </cfRule>
    <cfRule type="cellIs" dxfId="3229" priority="8827" stopIfTrue="1" operator="equal">
      <formula>"e"</formula>
    </cfRule>
  </conditionalFormatting>
  <conditionalFormatting sqref="AC107">
    <cfRule type="cellIs" dxfId="3228" priority="8822" stopIfTrue="1" operator="equal">
      <formula>"e"</formula>
    </cfRule>
    <cfRule type="cellIs" dxfId="3227" priority="8823" stopIfTrue="1" operator="equal">
      <formula>"p"</formula>
    </cfRule>
    <cfRule type="cellIs" dxfId="3226" priority="8824" stopIfTrue="1" operator="equal">
      <formula>"e"</formula>
    </cfRule>
  </conditionalFormatting>
  <conditionalFormatting sqref="AI113">
    <cfRule type="cellIs" dxfId="3225" priority="8819" stopIfTrue="1" operator="equal">
      <formula>"e"</formula>
    </cfRule>
    <cfRule type="cellIs" dxfId="3224" priority="8820" stopIfTrue="1" operator="equal">
      <formula>"p"</formula>
    </cfRule>
    <cfRule type="cellIs" dxfId="3223" priority="8821" stopIfTrue="1" operator="equal">
      <formula>"e"</formula>
    </cfRule>
  </conditionalFormatting>
  <conditionalFormatting sqref="AJ107">
    <cfRule type="cellIs" dxfId="3222" priority="8810" stopIfTrue="1" operator="equal">
      <formula>"e"</formula>
    </cfRule>
    <cfRule type="cellIs" dxfId="3221" priority="8811" stopIfTrue="1" operator="equal">
      <formula>"p"</formula>
    </cfRule>
    <cfRule type="cellIs" dxfId="3220" priority="8812" stopIfTrue="1" operator="equal">
      <formula>"e"</formula>
    </cfRule>
  </conditionalFormatting>
  <conditionalFormatting sqref="AV107">
    <cfRule type="cellIs" dxfId="3219" priority="8801" stopIfTrue="1" operator="equal">
      <formula>"e"</formula>
    </cfRule>
    <cfRule type="cellIs" dxfId="3218" priority="8802" stopIfTrue="1" operator="equal">
      <formula>"p"</formula>
    </cfRule>
    <cfRule type="cellIs" dxfId="3217" priority="8803" stopIfTrue="1" operator="equal">
      <formula>"e"</formula>
    </cfRule>
  </conditionalFormatting>
  <conditionalFormatting sqref="AW107">
    <cfRule type="cellIs" dxfId="3216" priority="8798" stopIfTrue="1" operator="equal">
      <formula>"e"</formula>
    </cfRule>
    <cfRule type="cellIs" dxfId="3215" priority="8799" stopIfTrue="1" operator="equal">
      <formula>"p"</formula>
    </cfRule>
    <cfRule type="cellIs" dxfId="3214" priority="8800" stopIfTrue="1" operator="equal">
      <formula>"e"</formula>
    </cfRule>
  </conditionalFormatting>
  <conditionalFormatting sqref="AZ107">
    <cfRule type="cellIs" dxfId="3213" priority="8795" stopIfTrue="1" operator="equal">
      <formula>"e"</formula>
    </cfRule>
    <cfRule type="cellIs" dxfId="3212" priority="8796" stopIfTrue="1" operator="equal">
      <formula>"p"</formula>
    </cfRule>
    <cfRule type="cellIs" dxfId="3211" priority="8797" stopIfTrue="1" operator="equal">
      <formula>"e"</formula>
    </cfRule>
  </conditionalFormatting>
  <conditionalFormatting sqref="BE107">
    <cfRule type="cellIs" dxfId="3210" priority="8786" stopIfTrue="1" operator="equal">
      <formula>"e"</formula>
    </cfRule>
    <cfRule type="cellIs" dxfId="3209" priority="8787" stopIfTrue="1" operator="equal">
      <formula>"p"</formula>
    </cfRule>
    <cfRule type="cellIs" dxfId="3208" priority="8788" stopIfTrue="1" operator="equal">
      <formula>"e"</formula>
    </cfRule>
  </conditionalFormatting>
  <conditionalFormatting sqref="BF107">
    <cfRule type="cellIs" dxfId="3207" priority="8783" stopIfTrue="1" operator="equal">
      <formula>"e"</formula>
    </cfRule>
    <cfRule type="cellIs" dxfId="3206" priority="8784" stopIfTrue="1" operator="equal">
      <formula>"p"</formula>
    </cfRule>
    <cfRule type="cellIs" dxfId="3205" priority="8785" stopIfTrue="1" operator="equal">
      <formula>"e"</formula>
    </cfRule>
  </conditionalFormatting>
  <conditionalFormatting sqref="BJ107">
    <cfRule type="cellIs" dxfId="3204" priority="8777" stopIfTrue="1" operator="equal">
      <formula>"e"</formula>
    </cfRule>
    <cfRule type="cellIs" dxfId="3203" priority="8778" stopIfTrue="1" operator="equal">
      <formula>"p"</formula>
    </cfRule>
    <cfRule type="cellIs" dxfId="3202" priority="8779" stopIfTrue="1" operator="equal">
      <formula>"e"</formula>
    </cfRule>
  </conditionalFormatting>
  <conditionalFormatting sqref="BI107">
    <cfRule type="cellIs" dxfId="3201" priority="8774" stopIfTrue="1" operator="equal">
      <formula>"e"</formula>
    </cfRule>
    <cfRule type="cellIs" dxfId="3200" priority="8775" stopIfTrue="1" operator="equal">
      <formula>"p"</formula>
    </cfRule>
    <cfRule type="cellIs" dxfId="3199" priority="8776" stopIfTrue="1" operator="equal">
      <formula>"e"</formula>
    </cfRule>
  </conditionalFormatting>
  <conditionalFormatting sqref="AT107:AU107">
    <cfRule type="cellIs" dxfId="3198" priority="8750" stopIfTrue="1" operator="equal">
      <formula>"e"</formula>
    </cfRule>
    <cfRule type="cellIs" dxfId="3197" priority="8751" stopIfTrue="1" operator="equal">
      <formula>"p"</formula>
    </cfRule>
    <cfRule type="cellIs" dxfId="3196" priority="8752" stopIfTrue="1" operator="equal">
      <formula>"e"</formula>
    </cfRule>
  </conditionalFormatting>
  <conditionalFormatting sqref="AX107:AY107">
    <cfRule type="cellIs" dxfId="3195" priority="8747" stopIfTrue="1" operator="equal">
      <formula>"e"</formula>
    </cfRule>
    <cfRule type="cellIs" dxfId="3194" priority="8748" stopIfTrue="1" operator="equal">
      <formula>"p"</formula>
    </cfRule>
    <cfRule type="cellIs" dxfId="3193" priority="8749" stopIfTrue="1" operator="equal">
      <formula>"e"</formula>
    </cfRule>
  </conditionalFormatting>
  <conditionalFormatting sqref="BB107:BD107">
    <cfRule type="cellIs" dxfId="3192" priority="8744" stopIfTrue="1" operator="equal">
      <formula>"e"</formula>
    </cfRule>
    <cfRule type="cellIs" dxfId="3191" priority="8745" stopIfTrue="1" operator="equal">
      <formula>"p"</formula>
    </cfRule>
    <cfRule type="cellIs" dxfId="3190" priority="8746" stopIfTrue="1" operator="equal">
      <formula>"e"</formula>
    </cfRule>
  </conditionalFormatting>
  <conditionalFormatting sqref="BG107:BH107">
    <cfRule type="cellIs" dxfId="3189" priority="8741" stopIfTrue="1" operator="equal">
      <formula>"e"</formula>
    </cfRule>
    <cfRule type="cellIs" dxfId="3188" priority="8742" stopIfTrue="1" operator="equal">
      <formula>"p"</formula>
    </cfRule>
    <cfRule type="cellIs" dxfId="3187" priority="8743" stopIfTrue="1" operator="equal">
      <formula>"e"</formula>
    </cfRule>
  </conditionalFormatting>
  <conditionalFormatting sqref="BK107:BL107">
    <cfRule type="cellIs" dxfId="3186" priority="8738" stopIfTrue="1" operator="equal">
      <formula>"e"</formula>
    </cfRule>
    <cfRule type="cellIs" dxfId="3185" priority="8739" stopIfTrue="1" operator="equal">
      <formula>"p"</formula>
    </cfRule>
    <cfRule type="cellIs" dxfId="3184" priority="8740" stopIfTrue="1" operator="equal">
      <formula>"e"</formula>
    </cfRule>
  </conditionalFormatting>
  <conditionalFormatting sqref="W113:Z113">
    <cfRule type="cellIs" dxfId="3183" priority="8732" stopIfTrue="1" operator="equal">
      <formula>"e"</formula>
    </cfRule>
    <cfRule type="cellIs" dxfId="3182" priority="8733" stopIfTrue="1" operator="equal">
      <formula>"p"</formula>
    </cfRule>
    <cfRule type="cellIs" dxfId="3181" priority="8734" stopIfTrue="1" operator="equal">
      <formula>"e"</formula>
    </cfRule>
  </conditionalFormatting>
  <conditionalFormatting sqref="AB113:AE113">
    <cfRule type="cellIs" dxfId="3180" priority="8729" stopIfTrue="1" operator="equal">
      <formula>"e"</formula>
    </cfRule>
    <cfRule type="cellIs" dxfId="3179" priority="8730" stopIfTrue="1" operator="equal">
      <formula>"p"</formula>
    </cfRule>
    <cfRule type="cellIs" dxfId="3178" priority="8731" stopIfTrue="1" operator="equal">
      <formula>"e"</formula>
    </cfRule>
  </conditionalFormatting>
  <conditionalFormatting sqref="AF113:AH113">
    <cfRule type="cellIs" dxfId="3177" priority="8726" stopIfTrue="1" operator="equal">
      <formula>"e"</formula>
    </cfRule>
    <cfRule type="cellIs" dxfId="3176" priority="8727" stopIfTrue="1" operator="equal">
      <formula>"p"</formula>
    </cfRule>
    <cfRule type="cellIs" dxfId="3175" priority="8728" stopIfTrue="1" operator="equal">
      <formula>"e"</formula>
    </cfRule>
  </conditionalFormatting>
  <conditionalFormatting sqref="AN113:AQ113">
    <cfRule type="cellIs" dxfId="3174" priority="8720" stopIfTrue="1" operator="equal">
      <formula>"e"</formula>
    </cfRule>
    <cfRule type="cellIs" dxfId="3173" priority="8721" stopIfTrue="1" operator="equal">
      <formula>"p"</formula>
    </cfRule>
    <cfRule type="cellIs" dxfId="3172" priority="8722" stopIfTrue="1" operator="equal">
      <formula>"e"</formula>
    </cfRule>
  </conditionalFormatting>
  <conditionalFormatting sqref="AR113:AU113">
    <cfRule type="cellIs" dxfId="3171" priority="8717" stopIfTrue="1" operator="equal">
      <formula>"e"</formula>
    </cfRule>
    <cfRule type="cellIs" dxfId="3170" priority="8718" stopIfTrue="1" operator="equal">
      <formula>"p"</formula>
    </cfRule>
    <cfRule type="cellIs" dxfId="3169" priority="8719" stopIfTrue="1" operator="equal">
      <formula>"e"</formula>
    </cfRule>
  </conditionalFormatting>
  <conditionalFormatting sqref="AV113:AY113">
    <cfRule type="cellIs" dxfId="3168" priority="8714" stopIfTrue="1" operator="equal">
      <formula>"e"</formula>
    </cfRule>
    <cfRule type="cellIs" dxfId="3167" priority="8715" stopIfTrue="1" operator="equal">
      <formula>"p"</formula>
    </cfRule>
    <cfRule type="cellIs" dxfId="3166" priority="8716" stopIfTrue="1" operator="equal">
      <formula>"e"</formula>
    </cfRule>
  </conditionalFormatting>
  <conditionalFormatting sqref="AZ113:BD113">
    <cfRule type="cellIs" dxfId="3165" priority="8711" stopIfTrue="1" operator="equal">
      <formula>"e"</formula>
    </cfRule>
    <cfRule type="cellIs" dxfId="3164" priority="8712" stopIfTrue="1" operator="equal">
      <formula>"p"</formula>
    </cfRule>
    <cfRule type="cellIs" dxfId="3163" priority="8713" stopIfTrue="1" operator="equal">
      <formula>"e"</formula>
    </cfRule>
  </conditionalFormatting>
  <conditionalFormatting sqref="BE113:BH113">
    <cfRule type="cellIs" dxfId="3162" priority="8708" stopIfTrue="1" operator="equal">
      <formula>"e"</formula>
    </cfRule>
    <cfRule type="cellIs" dxfId="3161" priority="8709" stopIfTrue="1" operator="equal">
      <formula>"p"</formula>
    </cfRule>
    <cfRule type="cellIs" dxfId="3160" priority="8710" stopIfTrue="1" operator="equal">
      <formula>"e"</formula>
    </cfRule>
  </conditionalFormatting>
  <conditionalFormatting sqref="BI113:BL113">
    <cfRule type="cellIs" dxfId="3159" priority="8705" stopIfTrue="1" operator="equal">
      <formula>"e"</formula>
    </cfRule>
    <cfRule type="cellIs" dxfId="3158" priority="8706" stopIfTrue="1" operator="equal">
      <formula>"p"</formula>
    </cfRule>
    <cfRule type="cellIs" dxfId="3157" priority="8707" stopIfTrue="1" operator="equal">
      <formula>"e"</formula>
    </cfRule>
  </conditionalFormatting>
  <conditionalFormatting sqref="W120:Z120">
    <cfRule type="cellIs" dxfId="3156" priority="8675" stopIfTrue="1" operator="equal">
      <formula>"E"</formula>
    </cfRule>
    <cfRule type="cellIs" dxfId="3155" priority="8676" stopIfTrue="1" operator="equal">
      <formula>"P"</formula>
    </cfRule>
  </conditionalFormatting>
  <conditionalFormatting sqref="AB120:AE120">
    <cfRule type="cellIs" dxfId="3154" priority="8673" stopIfTrue="1" operator="equal">
      <formula>"E"</formula>
    </cfRule>
    <cfRule type="cellIs" dxfId="3153" priority="8674" stopIfTrue="1" operator="equal">
      <formula>"P"</formula>
    </cfRule>
  </conditionalFormatting>
  <conditionalFormatting sqref="AF120:AH120">
    <cfRule type="cellIs" dxfId="3152" priority="8671" stopIfTrue="1" operator="equal">
      <formula>"E"</formula>
    </cfRule>
    <cfRule type="cellIs" dxfId="3151" priority="8672" stopIfTrue="1" operator="equal">
      <formula>"P"</formula>
    </cfRule>
  </conditionalFormatting>
  <conditionalFormatting sqref="AJ120:AM120">
    <cfRule type="cellIs" dxfId="3150" priority="8669" stopIfTrue="1" operator="equal">
      <formula>"E"</formula>
    </cfRule>
    <cfRule type="cellIs" dxfId="3149" priority="8670" stopIfTrue="1" operator="equal">
      <formula>"P"</formula>
    </cfRule>
  </conditionalFormatting>
  <conditionalFormatting sqref="AN120:AQ120">
    <cfRule type="cellIs" dxfId="3148" priority="8667" stopIfTrue="1" operator="equal">
      <formula>"E"</formula>
    </cfRule>
    <cfRule type="cellIs" dxfId="3147" priority="8668" stopIfTrue="1" operator="equal">
      <formula>"P"</formula>
    </cfRule>
  </conditionalFormatting>
  <conditionalFormatting sqref="AR120:AU120">
    <cfRule type="cellIs" dxfId="3146" priority="8665" stopIfTrue="1" operator="equal">
      <formula>"E"</formula>
    </cfRule>
    <cfRule type="cellIs" dxfId="3145" priority="8666" stopIfTrue="1" operator="equal">
      <formula>"P"</formula>
    </cfRule>
  </conditionalFormatting>
  <conditionalFormatting sqref="AV120:AY120">
    <cfRule type="cellIs" dxfId="3144" priority="8663" stopIfTrue="1" operator="equal">
      <formula>"E"</formula>
    </cfRule>
    <cfRule type="cellIs" dxfId="3143" priority="8664" stopIfTrue="1" operator="equal">
      <formula>"P"</formula>
    </cfRule>
  </conditionalFormatting>
  <conditionalFormatting sqref="AZ120:BD120">
    <cfRule type="cellIs" dxfId="3142" priority="8661" stopIfTrue="1" operator="equal">
      <formula>"E"</formula>
    </cfRule>
    <cfRule type="cellIs" dxfId="3141" priority="8662" stopIfTrue="1" operator="equal">
      <formula>"P"</formula>
    </cfRule>
  </conditionalFormatting>
  <conditionalFormatting sqref="BE120:BH120">
    <cfRule type="cellIs" dxfId="3140" priority="8659" stopIfTrue="1" operator="equal">
      <formula>"E"</formula>
    </cfRule>
    <cfRule type="cellIs" dxfId="3139" priority="8660" stopIfTrue="1" operator="equal">
      <formula>"P"</formula>
    </cfRule>
  </conditionalFormatting>
  <conditionalFormatting sqref="BI120:BL120">
    <cfRule type="cellIs" dxfId="3138" priority="8657" stopIfTrue="1" operator="equal">
      <formula>"E"</formula>
    </cfRule>
    <cfRule type="cellIs" dxfId="3137" priority="8658" stopIfTrue="1" operator="equal">
      <formula>"P"</formula>
    </cfRule>
  </conditionalFormatting>
  <conditionalFormatting sqref="AB421">
    <cfRule type="cellIs" dxfId="3136" priority="8653" stopIfTrue="1" operator="equal">
      <formula>"E"</formula>
    </cfRule>
    <cfRule type="cellIs" dxfId="3135" priority="8654" stopIfTrue="1" operator="equal">
      <formula>"P"</formula>
    </cfRule>
  </conditionalFormatting>
  <conditionalFormatting sqref="AB423">
    <cfRule type="cellIs" dxfId="3134" priority="8651" stopIfTrue="1" operator="equal">
      <formula>"E"</formula>
    </cfRule>
    <cfRule type="cellIs" dxfId="3133" priority="8652" stopIfTrue="1" operator="equal">
      <formula>"P"</formula>
    </cfRule>
  </conditionalFormatting>
  <conditionalFormatting sqref="AZ421">
    <cfRule type="cellIs" dxfId="3132" priority="8645" stopIfTrue="1" operator="equal">
      <formula>"E"</formula>
    </cfRule>
    <cfRule type="cellIs" dxfId="3131" priority="8646" stopIfTrue="1" operator="equal">
      <formula>"P"</formula>
    </cfRule>
  </conditionalFormatting>
  <conditionalFormatting sqref="AZ423">
    <cfRule type="cellIs" dxfId="3130" priority="8643" stopIfTrue="1" operator="equal">
      <formula>"E"</formula>
    </cfRule>
    <cfRule type="cellIs" dxfId="3129" priority="8644" stopIfTrue="1" operator="equal">
      <formula>"P"</formula>
    </cfRule>
  </conditionalFormatting>
  <conditionalFormatting sqref="BL421">
    <cfRule type="cellIs" dxfId="3128" priority="8641" stopIfTrue="1" operator="equal">
      <formula>"E"</formula>
    </cfRule>
    <cfRule type="cellIs" dxfId="3127" priority="8642" stopIfTrue="1" operator="equal">
      <formula>"P"</formula>
    </cfRule>
  </conditionalFormatting>
  <conditionalFormatting sqref="BK423">
    <cfRule type="cellIs" dxfId="3126" priority="8639" stopIfTrue="1" operator="equal">
      <formula>"E"</formula>
    </cfRule>
    <cfRule type="cellIs" dxfId="3125" priority="8640" stopIfTrue="1" operator="equal">
      <formula>"P"</formula>
    </cfRule>
  </conditionalFormatting>
  <conditionalFormatting sqref="O431:R431 O429:O430">
    <cfRule type="cellIs" dxfId="3124" priority="8637" stopIfTrue="1" operator="equal">
      <formula>"E"</formula>
    </cfRule>
    <cfRule type="cellIs" dxfId="3123" priority="8638" stopIfTrue="1" operator="equal">
      <formula>"P"</formula>
    </cfRule>
  </conditionalFormatting>
  <conditionalFormatting sqref="BL359">
    <cfRule type="cellIs" dxfId="3122" priority="8509" stopIfTrue="1" operator="equal">
      <formula>"E"</formula>
    </cfRule>
    <cfRule type="cellIs" dxfId="3121" priority="8510" stopIfTrue="1" operator="equal">
      <formula>"P"</formula>
    </cfRule>
  </conditionalFormatting>
  <conditionalFormatting sqref="R353 R355 R357">
    <cfRule type="cellIs" dxfId="3120" priority="8583" stopIfTrue="1" operator="equal">
      <formula>"E"</formula>
    </cfRule>
    <cfRule type="cellIs" dxfId="3119" priority="8584" stopIfTrue="1" operator="equal">
      <formula>"P"</formula>
    </cfRule>
  </conditionalFormatting>
  <conditionalFormatting sqref="V353 V355 V357">
    <cfRule type="cellIs" dxfId="3118" priority="8581" stopIfTrue="1" operator="equal">
      <formula>"E"</formula>
    </cfRule>
    <cfRule type="cellIs" dxfId="3117" priority="8582" stopIfTrue="1" operator="equal">
      <formula>"P"</formula>
    </cfRule>
  </conditionalFormatting>
  <conditionalFormatting sqref="AA353 AA355 AA357">
    <cfRule type="cellIs" dxfId="3116" priority="8579" stopIfTrue="1" operator="equal">
      <formula>"E"</formula>
    </cfRule>
    <cfRule type="cellIs" dxfId="3115" priority="8580" stopIfTrue="1" operator="equal">
      <formula>"P"</formula>
    </cfRule>
  </conditionalFormatting>
  <conditionalFormatting sqref="AI353 AI355 AI357">
    <cfRule type="cellIs" dxfId="3114" priority="8575" stopIfTrue="1" operator="equal">
      <formula>"E"</formula>
    </cfRule>
    <cfRule type="cellIs" dxfId="3113" priority="8576" stopIfTrue="1" operator="equal">
      <formula>"P"</formula>
    </cfRule>
  </conditionalFormatting>
  <conditionalFormatting sqref="AM353 AM355 AM357">
    <cfRule type="cellIs" dxfId="3112" priority="8573" stopIfTrue="1" operator="equal">
      <formula>"E"</formula>
    </cfRule>
    <cfRule type="cellIs" dxfId="3111" priority="8574" stopIfTrue="1" operator="equal">
      <formula>"P"</formula>
    </cfRule>
  </conditionalFormatting>
  <conditionalFormatting sqref="AU353 AU355 AU357">
    <cfRule type="cellIs" dxfId="3110" priority="8569" stopIfTrue="1" operator="equal">
      <formula>"E"</formula>
    </cfRule>
    <cfRule type="cellIs" dxfId="3109" priority="8570" stopIfTrue="1" operator="equal">
      <formula>"P"</formula>
    </cfRule>
  </conditionalFormatting>
  <conditionalFormatting sqref="BH353 BH355 BH357">
    <cfRule type="cellIs" dxfId="3108" priority="8563" stopIfTrue="1" operator="equal">
      <formula>"E"</formula>
    </cfRule>
    <cfRule type="cellIs" dxfId="3107" priority="8564" stopIfTrue="1" operator="equal">
      <formula>"P"</formula>
    </cfRule>
  </conditionalFormatting>
  <conditionalFormatting sqref="BL353 BL355 BL357">
    <cfRule type="cellIs" dxfId="3106" priority="8561" stopIfTrue="1" operator="equal">
      <formula>"E"</formula>
    </cfRule>
    <cfRule type="cellIs" dxfId="3105" priority="8562" stopIfTrue="1" operator="equal">
      <formula>"P"</formula>
    </cfRule>
  </conditionalFormatting>
  <conditionalFormatting sqref="W355">
    <cfRule type="cellIs" dxfId="3104" priority="8559" stopIfTrue="1" operator="equal">
      <formula>"E"</formula>
    </cfRule>
    <cfRule type="cellIs" dxfId="3103" priority="8560" stopIfTrue="1" operator="equal">
      <formula>"P"</formula>
    </cfRule>
  </conditionalFormatting>
  <conditionalFormatting sqref="AB355">
    <cfRule type="cellIs" dxfId="3102" priority="8557" stopIfTrue="1" operator="equal">
      <formula>"E"</formula>
    </cfRule>
    <cfRule type="cellIs" dxfId="3101" priority="8558" stopIfTrue="1" operator="equal">
      <formula>"P"</formula>
    </cfRule>
  </conditionalFormatting>
  <conditionalFormatting sqref="AR355">
    <cfRule type="cellIs" dxfId="3100" priority="8551" stopIfTrue="1" operator="equal">
      <formula>"E"</formula>
    </cfRule>
    <cfRule type="cellIs" dxfId="3099" priority="8552" stopIfTrue="1" operator="equal">
      <formula>"P"</formula>
    </cfRule>
  </conditionalFormatting>
  <conditionalFormatting sqref="AZ355">
    <cfRule type="cellIs" dxfId="3098" priority="8547" stopIfTrue="1" operator="equal">
      <formula>"E"</formula>
    </cfRule>
    <cfRule type="cellIs" dxfId="3097" priority="8548" stopIfTrue="1" operator="equal">
      <formula>"P"</formula>
    </cfRule>
  </conditionalFormatting>
  <conditionalFormatting sqref="BE355">
    <cfRule type="cellIs" dxfId="3096" priority="8545" stopIfTrue="1" operator="equal">
      <formula>"E"</formula>
    </cfRule>
    <cfRule type="cellIs" dxfId="3095" priority="8546" stopIfTrue="1" operator="equal">
      <formula>"P"</formula>
    </cfRule>
  </conditionalFormatting>
  <conditionalFormatting sqref="S357">
    <cfRule type="cellIs" dxfId="3094" priority="8539" stopIfTrue="1" operator="equal">
      <formula>"E"</formula>
    </cfRule>
    <cfRule type="cellIs" dxfId="3093" priority="8540" stopIfTrue="1" operator="equal">
      <formula>"P"</formula>
    </cfRule>
  </conditionalFormatting>
  <conditionalFormatting sqref="W357">
    <cfRule type="cellIs" dxfId="3092" priority="8537" stopIfTrue="1" operator="equal">
      <formula>"E"</formula>
    </cfRule>
    <cfRule type="cellIs" dxfId="3091" priority="8538" stopIfTrue="1" operator="equal">
      <formula>"P"</formula>
    </cfRule>
  </conditionalFormatting>
  <conditionalFormatting sqref="AB357">
    <cfRule type="cellIs" dxfId="3090" priority="8535" stopIfTrue="1" operator="equal">
      <formula>"E"</formula>
    </cfRule>
    <cfRule type="cellIs" dxfId="3089" priority="8536" stopIfTrue="1" operator="equal">
      <formula>"P"</formula>
    </cfRule>
  </conditionalFormatting>
  <conditionalFormatting sqref="AF357">
    <cfRule type="cellIs" dxfId="3088" priority="8533" stopIfTrue="1" operator="equal">
      <formula>"E"</formula>
    </cfRule>
    <cfRule type="cellIs" dxfId="3087" priority="8534" stopIfTrue="1" operator="equal">
      <formula>"P"</formula>
    </cfRule>
  </conditionalFormatting>
  <conditionalFormatting sqref="AJ357">
    <cfRule type="cellIs" dxfId="3086" priority="8531" stopIfTrue="1" operator="equal">
      <formula>"E"</formula>
    </cfRule>
    <cfRule type="cellIs" dxfId="3085" priority="8532" stopIfTrue="1" operator="equal">
      <formula>"P"</formula>
    </cfRule>
  </conditionalFormatting>
  <conditionalFormatting sqref="AR357">
    <cfRule type="cellIs" dxfId="3084" priority="8527" stopIfTrue="1" operator="equal">
      <formula>"E"</formula>
    </cfRule>
    <cfRule type="cellIs" dxfId="3083" priority="8528" stopIfTrue="1" operator="equal">
      <formula>"P"</formula>
    </cfRule>
  </conditionalFormatting>
  <conditionalFormatting sqref="AV357">
    <cfRule type="cellIs" dxfId="3082" priority="8523" stopIfTrue="1" operator="equal">
      <formula>"E"</formula>
    </cfRule>
    <cfRule type="cellIs" dxfId="3081" priority="8524" stopIfTrue="1" operator="equal">
      <formula>"P"</formula>
    </cfRule>
  </conditionalFormatting>
  <conditionalFormatting sqref="AZ357">
    <cfRule type="cellIs" dxfId="3080" priority="8521" stopIfTrue="1" operator="equal">
      <formula>"E"</formula>
    </cfRule>
    <cfRule type="cellIs" dxfId="3079" priority="8522" stopIfTrue="1" operator="equal">
      <formula>"P"</formula>
    </cfRule>
  </conditionalFormatting>
  <conditionalFormatting sqref="BE357">
    <cfRule type="cellIs" dxfId="3078" priority="8519" stopIfTrue="1" operator="equal">
      <formula>"E"</formula>
    </cfRule>
    <cfRule type="cellIs" dxfId="3077" priority="8520" stopIfTrue="1" operator="equal">
      <formula>"P"</formula>
    </cfRule>
  </conditionalFormatting>
  <conditionalFormatting sqref="BL357">
    <cfRule type="cellIs" dxfId="3076" priority="8515" stopIfTrue="1" operator="equal">
      <formula>"E"</formula>
    </cfRule>
    <cfRule type="cellIs" dxfId="3075" priority="8516" stopIfTrue="1" operator="equal">
      <formula>"P"</formula>
    </cfRule>
  </conditionalFormatting>
  <conditionalFormatting sqref="AB359">
    <cfRule type="cellIs" dxfId="3074" priority="8513" stopIfTrue="1" operator="equal">
      <formula>"E"</formula>
    </cfRule>
    <cfRule type="cellIs" dxfId="3073" priority="8514" stopIfTrue="1" operator="equal">
      <formula>"P"</formula>
    </cfRule>
  </conditionalFormatting>
  <conditionalFormatting sqref="AZ359">
    <cfRule type="cellIs" dxfId="3072" priority="8511" stopIfTrue="1" operator="equal">
      <formula>"E"</formula>
    </cfRule>
    <cfRule type="cellIs" dxfId="3071" priority="8512" stopIfTrue="1" operator="equal">
      <formula>"P"</formula>
    </cfRule>
  </conditionalFormatting>
  <conditionalFormatting sqref="G347:G348">
    <cfRule type="cellIs" dxfId="3070" priority="8505" stopIfTrue="1" operator="equal">
      <formula>"E"</formula>
    </cfRule>
    <cfRule type="cellIs" dxfId="3069" priority="8506" stopIfTrue="1" operator="equal">
      <formula>"P"</formula>
    </cfRule>
  </conditionalFormatting>
  <conditionalFormatting sqref="F347:F348">
    <cfRule type="cellIs" dxfId="3068" priority="8503" stopIfTrue="1" operator="equal">
      <formula>"E"</formula>
    </cfRule>
    <cfRule type="cellIs" dxfId="3067" priority="8504" stopIfTrue="1" operator="equal">
      <formula>"P"</formula>
    </cfRule>
  </conditionalFormatting>
  <conditionalFormatting sqref="G345:G346 V345">
    <cfRule type="cellIs" dxfId="3066" priority="8495" stopIfTrue="1" operator="equal">
      <formula>"E"</formula>
    </cfRule>
    <cfRule type="cellIs" dxfId="3065" priority="8496" stopIfTrue="1" operator="equal">
      <formula>"P"</formula>
    </cfRule>
  </conditionalFormatting>
  <conditionalFormatting sqref="F345:F346">
    <cfRule type="cellIs" dxfId="3064" priority="8493" stopIfTrue="1" operator="equal">
      <formula>"E"</formula>
    </cfRule>
    <cfRule type="cellIs" dxfId="3063" priority="8494" stopIfTrue="1" operator="equal">
      <formula>"P"</formula>
    </cfRule>
  </conditionalFormatting>
  <conditionalFormatting sqref="G213:G214">
    <cfRule type="cellIs" dxfId="3062" priority="8486" stopIfTrue="1" operator="equal">
      <formula>"E"</formula>
    </cfRule>
    <cfRule type="cellIs" dxfId="3061" priority="8487" stopIfTrue="1" operator="equal">
      <formula>"P"</formula>
    </cfRule>
  </conditionalFormatting>
  <conditionalFormatting sqref="G223:G224">
    <cfRule type="cellIs" dxfId="3060" priority="8484" stopIfTrue="1" operator="equal">
      <formula>"E"</formula>
    </cfRule>
    <cfRule type="cellIs" dxfId="3059" priority="8485" stopIfTrue="1" operator="equal">
      <formula>"P"</formula>
    </cfRule>
  </conditionalFormatting>
  <conditionalFormatting sqref="G253:G254">
    <cfRule type="cellIs" dxfId="3058" priority="8479" stopIfTrue="1" operator="equal">
      <formula>"E"</formula>
    </cfRule>
    <cfRule type="cellIs" dxfId="3057" priority="8480" stopIfTrue="1" operator="equal">
      <formula>"P"</formula>
    </cfRule>
  </conditionalFormatting>
  <conditionalFormatting sqref="G225:G226">
    <cfRule type="cellIs" dxfId="3056" priority="8419" stopIfTrue="1" operator="equal">
      <formula>"E"</formula>
    </cfRule>
    <cfRule type="cellIs" dxfId="3055" priority="8420" stopIfTrue="1" operator="equal">
      <formula>"P"</formula>
    </cfRule>
  </conditionalFormatting>
  <conditionalFormatting sqref="G299:G300">
    <cfRule type="cellIs" dxfId="3054" priority="8412" stopIfTrue="1" operator="equal">
      <formula>"E"</formula>
    </cfRule>
    <cfRule type="cellIs" dxfId="3053" priority="8413" stopIfTrue="1" operator="equal">
      <formula>"P"</formula>
    </cfRule>
  </conditionalFormatting>
  <conditionalFormatting sqref="G341:G342">
    <cfRule type="cellIs" dxfId="3052" priority="8028" stopIfTrue="1" operator="equal">
      <formula>"E"</formula>
    </cfRule>
    <cfRule type="cellIs" dxfId="3051" priority="8029" stopIfTrue="1" operator="equal">
      <formula>"P"</formula>
    </cfRule>
  </conditionalFormatting>
  <conditionalFormatting sqref="AG347:AI347">
    <cfRule type="cellIs" dxfId="3050" priority="8022" stopIfTrue="1" operator="equal">
      <formula>"E"</formula>
    </cfRule>
    <cfRule type="cellIs" dxfId="3049" priority="8023" stopIfTrue="1" operator="equal">
      <formula>"P"</formula>
    </cfRule>
  </conditionalFormatting>
  <conditionalFormatting sqref="AJ347">
    <cfRule type="cellIs" dxfId="3048" priority="8020" stopIfTrue="1" operator="equal">
      <formula>"E"</formula>
    </cfRule>
    <cfRule type="cellIs" dxfId="3047" priority="8021" stopIfTrue="1" operator="equal">
      <formula>"P"</formula>
    </cfRule>
  </conditionalFormatting>
  <conditionalFormatting sqref="AK347:AM347">
    <cfRule type="cellIs" dxfId="3046" priority="8018" stopIfTrue="1" operator="equal">
      <formula>"E"</formula>
    </cfRule>
    <cfRule type="cellIs" dxfId="3045" priority="8019" stopIfTrue="1" operator="equal">
      <formula>"P"</formula>
    </cfRule>
  </conditionalFormatting>
  <conditionalFormatting sqref="AN347">
    <cfRule type="cellIs" dxfId="3044" priority="8016" stopIfTrue="1" operator="equal">
      <formula>"E"</formula>
    </cfRule>
    <cfRule type="cellIs" dxfId="3043" priority="8017" stopIfTrue="1" operator="equal">
      <formula>"P"</formula>
    </cfRule>
  </conditionalFormatting>
  <conditionalFormatting sqref="AO347:AQ347">
    <cfRule type="cellIs" dxfId="3042" priority="8014" stopIfTrue="1" operator="equal">
      <formula>"E"</formula>
    </cfRule>
    <cfRule type="cellIs" dxfId="3041" priority="8015" stopIfTrue="1" operator="equal">
      <formula>"P"</formula>
    </cfRule>
  </conditionalFormatting>
  <conditionalFormatting sqref="AR347">
    <cfRule type="cellIs" dxfId="3040" priority="8012" stopIfTrue="1" operator="equal">
      <formula>"E"</formula>
    </cfRule>
    <cfRule type="cellIs" dxfId="3039" priority="8013" stopIfTrue="1" operator="equal">
      <formula>"P"</formula>
    </cfRule>
  </conditionalFormatting>
  <conditionalFormatting sqref="AS347">
    <cfRule type="cellIs" dxfId="3038" priority="8010" stopIfTrue="1" operator="equal">
      <formula>"E"</formula>
    </cfRule>
    <cfRule type="cellIs" dxfId="3037" priority="8011" stopIfTrue="1" operator="equal">
      <formula>"P"</formula>
    </cfRule>
  </conditionalFormatting>
  <conditionalFormatting sqref="AV347">
    <cfRule type="cellIs" dxfId="3036" priority="8008" stopIfTrue="1" operator="equal">
      <formula>"E"</formula>
    </cfRule>
    <cfRule type="cellIs" dxfId="3035" priority="8009" stopIfTrue="1" operator="equal">
      <formula>"P"</formula>
    </cfRule>
  </conditionalFormatting>
  <conditionalFormatting sqref="AW347:AY347">
    <cfRule type="cellIs" dxfId="3034" priority="8006" stopIfTrue="1" operator="equal">
      <formula>"E"</formula>
    </cfRule>
    <cfRule type="cellIs" dxfId="3033" priority="8007" stopIfTrue="1" operator="equal">
      <formula>"P"</formula>
    </cfRule>
  </conditionalFormatting>
  <conditionalFormatting sqref="AZ347">
    <cfRule type="cellIs" dxfId="3032" priority="8004" stopIfTrue="1" operator="equal">
      <formula>"E"</formula>
    </cfRule>
    <cfRule type="cellIs" dxfId="3031" priority="8005" stopIfTrue="1" operator="equal">
      <formula>"P"</formula>
    </cfRule>
  </conditionalFormatting>
  <conditionalFormatting sqref="BA347:BD347">
    <cfRule type="cellIs" dxfId="3030" priority="8002" stopIfTrue="1" operator="equal">
      <formula>"E"</formula>
    </cfRule>
    <cfRule type="cellIs" dxfId="3029" priority="8003" stopIfTrue="1" operator="equal">
      <formula>"P"</formula>
    </cfRule>
  </conditionalFormatting>
  <conditionalFormatting sqref="BE347">
    <cfRule type="cellIs" dxfId="3028" priority="8000" stopIfTrue="1" operator="equal">
      <formula>"E"</formula>
    </cfRule>
    <cfRule type="cellIs" dxfId="3027" priority="8001" stopIfTrue="1" operator="equal">
      <formula>"P"</formula>
    </cfRule>
  </conditionalFormatting>
  <conditionalFormatting sqref="BF347:BH347">
    <cfRule type="cellIs" dxfId="3026" priority="7998" stopIfTrue="1" operator="equal">
      <formula>"E"</formula>
    </cfRule>
    <cfRule type="cellIs" dxfId="3025" priority="7999" stopIfTrue="1" operator="equal">
      <formula>"P"</formula>
    </cfRule>
  </conditionalFormatting>
  <conditionalFormatting sqref="BI347">
    <cfRule type="cellIs" dxfId="3024" priority="7996" stopIfTrue="1" operator="equal">
      <formula>"E"</formula>
    </cfRule>
    <cfRule type="cellIs" dxfId="3023" priority="7997" stopIfTrue="1" operator="equal">
      <formula>"P"</formula>
    </cfRule>
  </conditionalFormatting>
  <conditionalFormatting sqref="BJ347:BL347">
    <cfRule type="cellIs" dxfId="3022" priority="7994" stopIfTrue="1" operator="equal">
      <formula>"E"</formula>
    </cfRule>
    <cfRule type="cellIs" dxfId="3021" priority="7995" stopIfTrue="1" operator="equal">
      <formula>"P"</formula>
    </cfRule>
  </conditionalFormatting>
  <conditionalFormatting sqref="O346:AA346 O348:AA348">
    <cfRule type="cellIs" dxfId="3020" priority="7980" stopIfTrue="1" operator="equal">
      <formula>"E"</formula>
    </cfRule>
    <cfRule type="cellIs" dxfId="3019" priority="7981" stopIfTrue="1" operator="equal">
      <formula>"P"</formula>
    </cfRule>
  </conditionalFormatting>
  <conditionalFormatting sqref="G233:G234">
    <cfRule type="cellIs" dxfId="3018" priority="7954" stopIfTrue="1" operator="equal">
      <formula>"E"</formula>
    </cfRule>
    <cfRule type="cellIs" dxfId="3017" priority="7955" stopIfTrue="1" operator="equal">
      <formula>"P"</formula>
    </cfRule>
  </conditionalFormatting>
  <conditionalFormatting sqref="O345:V345">
    <cfRule type="cellIs" dxfId="3016" priority="7534" stopIfTrue="1" operator="equal">
      <formula>"E"</formula>
    </cfRule>
    <cfRule type="cellIs" dxfId="3015" priority="7535" stopIfTrue="1" operator="equal">
      <formula>"P"</formula>
    </cfRule>
  </conditionalFormatting>
  <conditionalFormatting sqref="O337:Q337 AN306:AQ306 AV306:AY306 AD133:AE136 AF134 AF136 O308:AK308 O212:AU212 O286:AT288 O330:AR330 O338:AQ338 AN308:AY308 AM304:AY304 AU330:AW330 O341:BD342 X337:AY337 AN299:BD299 BB304:BL304 BE306:BL306 BE308:BL308 AG133:BL136 W285:BL285 AV286:BL288 AZ211:BL222 AN305:BL305 O307:BL307 AZ327:BD328 BE327:BL330 O331:U331 W331:Y331 O329:AO329 AQ329:AS329 AV329:AW329 AZ330:BD330 AZ329 BB329:BD329 O332:AY336 AZ333:BL333 O289:BD291 O325:AY328 W13:Y13 AA13 AN13:AO13 AQ13:AW13 AY13:BE13 O15:BL15 O274:BL274 O273 T273 O347:AS347 AV347:BL347 O14 U14:AA14 O16:Q16 O198:S198 V198:BL198 O206:S206 V206:AA206 O304:AJ306 O56:Q56 U56:BL56 O17:BL17 O227:AE232 AJ227:AQ232 AN14:BL14 AN16:BL16 O19:BL19 O18:AA18 AN18:BL18 O21:BL21 O20:AA20 AN20:BL20 O23:BL23 O22:AA22 AN22:AX22 O24:AA24 AN24:BL24 O40:AA40 AI40:BL40 O52:AA52 AL52:BL52 O205:Y205 AN206:BL206 AZ22:BL22 BE227:BL227 BE229:BL229 BE228 BG228:BL228 BE231:BL232 BE230:BF230 BH230:BL230 O292:AJ299 BG13:BL13 V16:AA16 BL205 O309:Q309 AG211:AI211 AC211:AE211 AL211:AY211 O213:Q213 S213:AY213 O218:AY222 O217:Q217 S217:AY217 O214:AY216 BG223:BI223 P223 BK223:BL223 O211:V211 AA211 AZ332:BD337 BE332:BL338 BE340:BL340 O340:AQ340 AF191:AU191 AX191:BL191 O161:AE180 O183:AE186 O41:BL51 O71:BL72 O409:BL426 O369:BJ370 O348:BL361 O363:BL368 O362:BA362 BC362:BL362 O276:BL284 O9:BL12 O25:BL39 O53:BL55 O57:BL68 O103:BL132 O137:BL146 O195:BL197 O207:BL210 O224:BL226 O233:BL234 O253:BL272 O301:BL303 O310:BL312 P325:BL326 O343:BL346 V273:BL273">
    <cfRule type="cellIs" dxfId="3014" priority="7452" stopIfTrue="1" operator="equal">
      <formula>"P"</formula>
    </cfRule>
    <cfRule type="cellIs" dxfId="3013" priority="7453" stopIfTrue="1" operator="equal">
      <formula>"E"</formula>
    </cfRule>
    <cfRule type="cellIs" dxfId="3012" priority="7454" stopIfTrue="1" operator="equal">
      <formula>"P"</formula>
    </cfRule>
    <cfRule type="cellIs" dxfId="3011" priority="7455" stopIfTrue="1" operator="equal">
      <formula>"E"</formula>
    </cfRule>
    <cfRule type="cellIs" dxfId="3010" priority="7456" stopIfTrue="1" operator="equal">
      <formula>"P"</formula>
    </cfRule>
  </conditionalFormatting>
  <conditionalFormatting sqref="G9:G10">
    <cfRule type="cellIs" dxfId="3009" priority="7344" stopIfTrue="1" operator="equal">
      <formula>"E"</formula>
    </cfRule>
    <cfRule type="cellIs" dxfId="3008" priority="7345" stopIfTrue="1" operator="equal">
      <formula>"P"</formula>
    </cfRule>
  </conditionalFormatting>
  <conditionalFormatting sqref="G143:G144">
    <cfRule type="cellIs" dxfId="3007" priority="7236" stopIfTrue="1" operator="equal">
      <formula>"E"</formula>
    </cfRule>
    <cfRule type="cellIs" dxfId="3006" priority="7237" stopIfTrue="1" operator="equal">
      <formula>"P"</formula>
    </cfRule>
  </conditionalFormatting>
  <conditionalFormatting sqref="G141:G142">
    <cfRule type="cellIs" dxfId="3005" priority="7229" stopIfTrue="1" operator="equal">
      <formula>"E"</formula>
    </cfRule>
    <cfRule type="cellIs" dxfId="3004" priority="7230" stopIfTrue="1" operator="equal">
      <formula>"P"</formula>
    </cfRule>
  </conditionalFormatting>
  <conditionalFormatting sqref="G139:G140">
    <cfRule type="cellIs" dxfId="3003" priority="7222" stopIfTrue="1" operator="equal">
      <formula>"E"</formula>
    </cfRule>
    <cfRule type="cellIs" dxfId="3002" priority="7223" stopIfTrue="1" operator="equal">
      <formula>"P"</formula>
    </cfRule>
  </conditionalFormatting>
  <conditionalFormatting sqref="G135:G136">
    <cfRule type="cellIs" dxfId="3001" priority="7187" stopIfTrue="1" operator="equal">
      <formula>"E"</formula>
    </cfRule>
    <cfRule type="cellIs" dxfId="3000" priority="7188" stopIfTrue="1" operator="equal">
      <formula>"P"</formula>
    </cfRule>
  </conditionalFormatting>
  <conditionalFormatting sqref="BJ273:BL274 BJ276:BL280">
    <cfRule type="cellIs" dxfId="2999" priority="6677" stopIfTrue="1" operator="equal">
      <formula>"E"</formula>
    </cfRule>
    <cfRule type="cellIs" dxfId="2998" priority="6678" stopIfTrue="1" operator="equal">
      <formula>"P"</formula>
    </cfRule>
  </conditionalFormatting>
  <conditionalFormatting sqref="BJ273:BK273">
    <cfRule type="cellIs" dxfId="2997" priority="6670" stopIfTrue="1" operator="equal">
      <formula>"e"</formula>
    </cfRule>
    <cfRule type="cellIs" dxfId="2996" priority="6671" stopIfTrue="1" operator="equal">
      <formula>"p"</formula>
    </cfRule>
    <cfRule type="cellIs" dxfId="2995" priority="6672" stopIfTrue="1" operator="equal">
      <formula>"e"</formula>
    </cfRule>
    <cfRule type="cellIs" dxfId="2994" priority="6673" stopIfTrue="1" operator="equal">
      <formula>"p"</formula>
    </cfRule>
  </conditionalFormatting>
  <conditionalFormatting sqref="Z275:AA275">
    <cfRule type="cellIs" dxfId="2993" priority="6665" stopIfTrue="1" operator="equal">
      <formula>"e"</formula>
    </cfRule>
    <cfRule type="cellIs" dxfId="2992" priority="6666" stopIfTrue="1" operator="equal">
      <formula>"p"</formula>
    </cfRule>
    <cfRule type="cellIs" dxfId="2991" priority="6667" stopIfTrue="1" operator="equal">
      <formula>"e"</formula>
    </cfRule>
  </conditionalFormatting>
  <conditionalFormatting sqref="Z275:AA275">
    <cfRule type="cellIs" dxfId="2990" priority="6668" stopIfTrue="1" operator="equal">
      <formula>"E"</formula>
    </cfRule>
    <cfRule type="cellIs" dxfId="2989" priority="6669" stopIfTrue="1" operator="equal">
      <formula>"P"</formula>
    </cfRule>
  </conditionalFormatting>
  <conditionalFormatting sqref="T274:V280 O273 O275:S275 W275:Y275 T273 V273:Y273">
    <cfRule type="cellIs" dxfId="2988" priority="6651" stopIfTrue="1" operator="equal">
      <formula>"e"</formula>
    </cfRule>
    <cfRule type="cellIs" dxfId="2987" priority="6652" stopIfTrue="1" operator="equal">
      <formula>"p"</formula>
    </cfRule>
    <cfRule type="cellIs" dxfId="2986" priority="6653" stopIfTrue="1" operator="equal">
      <formula>"e"</formula>
    </cfRule>
  </conditionalFormatting>
  <conditionalFormatting sqref="O275:AA275">
    <cfRule type="cellIs" dxfId="2985" priority="6646" stopIfTrue="1" operator="equal">
      <formula>"P"</formula>
    </cfRule>
    <cfRule type="cellIs" dxfId="2984" priority="6647" stopIfTrue="1" operator="equal">
      <formula>"E"</formula>
    </cfRule>
    <cfRule type="cellIs" dxfId="2983" priority="6648" stopIfTrue="1" operator="equal">
      <formula>"P"</formula>
    </cfRule>
    <cfRule type="cellIs" dxfId="2982" priority="6649" stopIfTrue="1" operator="equal">
      <formula>"E"</formula>
    </cfRule>
    <cfRule type="cellIs" dxfId="2981" priority="6650" stopIfTrue="1" operator="equal">
      <formula>"P"</formula>
    </cfRule>
  </conditionalFormatting>
  <conditionalFormatting sqref="BK275:BL275">
    <cfRule type="cellIs" dxfId="2980" priority="6644" stopIfTrue="1" operator="equal">
      <formula>"E"</formula>
    </cfRule>
    <cfRule type="cellIs" dxfId="2979" priority="6645" stopIfTrue="1" operator="equal">
      <formula>"P"</formula>
    </cfRule>
  </conditionalFormatting>
  <conditionalFormatting sqref="BK275">
    <cfRule type="cellIs" dxfId="2978" priority="6640" stopIfTrue="1" operator="equal">
      <formula>"e"</formula>
    </cfRule>
    <cfRule type="cellIs" dxfId="2977" priority="6641" stopIfTrue="1" operator="equal">
      <formula>"p"</formula>
    </cfRule>
    <cfRule type="cellIs" dxfId="2976" priority="6642" stopIfTrue="1" operator="equal">
      <formula>"e"</formula>
    </cfRule>
    <cfRule type="cellIs" dxfId="2975" priority="6643" stopIfTrue="1" operator="equal">
      <formula>"p"</formula>
    </cfRule>
  </conditionalFormatting>
  <conditionalFormatting sqref="G227:G232">
    <cfRule type="cellIs" dxfId="2974" priority="6570" stopIfTrue="1" operator="equal">
      <formula>"E"</formula>
    </cfRule>
    <cfRule type="cellIs" dxfId="2973" priority="6571" stopIfTrue="1" operator="equal">
      <formula>"P"</formula>
    </cfRule>
  </conditionalFormatting>
  <conditionalFormatting sqref="W304 O304:S304 AN306:AQ306 AV306:AY306">
    <cfRule type="cellIs" dxfId="2972" priority="6451" stopIfTrue="1" operator="equal">
      <formula>"E"</formula>
    </cfRule>
    <cfRule type="cellIs" dxfId="2971" priority="6452" stopIfTrue="1" operator="equal">
      <formula>"P"</formula>
    </cfRule>
  </conditionalFormatting>
  <conditionalFormatting sqref="AF305:AG305 AQ305:AT305 BE305:BG305">
    <cfRule type="cellIs" dxfId="2970" priority="6428" stopIfTrue="1" operator="equal">
      <formula>"e"</formula>
    </cfRule>
    <cfRule type="cellIs" dxfId="2969" priority="6429" stopIfTrue="1" operator="equal">
      <formula>"p"</formula>
    </cfRule>
    <cfRule type="cellIs" dxfId="2968" priority="6430" stopIfTrue="1" operator="equal">
      <formula>"e"</formula>
    </cfRule>
  </conditionalFormatting>
  <conditionalFormatting sqref="Q305">
    <cfRule type="cellIs" dxfId="2967" priority="6425" stopIfTrue="1" operator="equal">
      <formula>"e"</formula>
    </cfRule>
    <cfRule type="cellIs" dxfId="2966" priority="6426" stopIfTrue="1" operator="equal">
      <formula>"p"</formula>
    </cfRule>
    <cfRule type="cellIs" dxfId="2965" priority="6427" stopIfTrue="1" operator="equal">
      <formula>"e"</formula>
    </cfRule>
  </conditionalFormatting>
  <conditionalFormatting sqref="U305">
    <cfRule type="cellIs" dxfId="2964" priority="6422" stopIfTrue="1" operator="equal">
      <formula>"e"</formula>
    </cfRule>
    <cfRule type="cellIs" dxfId="2963" priority="6423" stopIfTrue="1" operator="equal">
      <formula>"p"</formula>
    </cfRule>
    <cfRule type="cellIs" dxfId="2962" priority="6424" stopIfTrue="1" operator="equal">
      <formula>"e"</formula>
    </cfRule>
  </conditionalFormatting>
  <conditionalFormatting sqref="Z305">
    <cfRule type="cellIs" dxfId="2961" priority="6419" stopIfTrue="1" operator="equal">
      <formula>"e"</formula>
    </cfRule>
    <cfRule type="cellIs" dxfId="2960" priority="6420" stopIfTrue="1" operator="equal">
      <formula>"p"</formula>
    </cfRule>
    <cfRule type="cellIs" dxfId="2959" priority="6421" stopIfTrue="1" operator="equal">
      <formula>"e"</formula>
    </cfRule>
  </conditionalFormatting>
  <conditionalFormatting sqref="AE305">
    <cfRule type="cellIs" dxfId="2958" priority="6416" stopIfTrue="1" operator="equal">
      <formula>"e"</formula>
    </cfRule>
    <cfRule type="cellIs" dxfId="2957" priority="6417" stopIfTrue="1" operator="equal">
      <formula>"p"</formula>
    </cfRule>
    <cfRule type="cellIs" dxfId="2956" priority="6418" stopIfTrue="1" operator="equal">
      <formula>"e"</formula>
    </cfRule>
  </conditionalFormatting>
  <conditionalFormatting sqref="AH305">
    <cfRule type="cellIs" dxfId="2955" priority="6413" stopIfTrue="1" operator="equal">
      <formula>"e"</formula>
    </cfRule>
    <cfRule type="cellIs" dxfId="2954" priority="6414" stopIfTrue="1" operator="equal">
      <formula>"p"</formula>
    </cfRule>
    <cfRule type="cellIs" dxfId="2953" priority="6415" stopIfTrue="1" operator="equal">
      <formula>"e"</formula>
    </cfRule>
  </conditionalFormatting>
  <conditionalFormatting sqref="AP305">
    <cfRule type="cellIs" dxfId="2952" priority="6407" stopIfTrue="1" operator="equal">
      <formula>"e"</formula>
    </cfRule>
    <cfRule type="cellIs" dxfId="2951" priority="6408" stopIfTrue="1" operator="equal">
      <formula>"p"</formula>
    </cfRule>
    <cfRule type="cellIs" dxfId="2950" priority="6409" stopIfTrue="1" operator="equal">
      <formula>"e"</formula>
    </cfRule>
  </conditionalFormatting>
  <conditionalFormatting sqref="AU305">
    <cfRule type="cellIs" dxfId="2949" priority="6404" stopIfTrue="1" operator="equal">
      <formula>"e"</formula>
    </cfRule>
    <cfRule type="cellIs" dxfId="2948" priority="6405" stopIfTrue="1" operator="equal">
      <formula>"p"</formula>
    </cfRule>
    <cfRule type="cellIs" dxfId="2947" priority="6406" stopIfTrue="1" operator="equal">
      <formula>"e"</formula>
    </cfRule>
  </conditionalFormatting>
  <conditionalFormatting sqref="BD305">
    <cfRule type="cellIs" dxfId="2946" priority="6401" stopIfTrue="1" operator="equal">
      <formula>"e"</formula>
    </cfRule>
    <cfRule type="cellIs" dxfId="2945" priority="6402" stopIfTrue="1" operator="equal">
      <formula>"p"</formula>
    </cfRule>
    <cfRule type="cellIs" dxfId="2944" priority="6403" stopIfTrue="1" operator="equal">
      <formula>"e"</formula>
    </cfRule>
  </conditionalFormatting>
  <conditionalFormatting sqref="BH305">
    <cfRule type="cellIs" dxfId="2943" priority="6398" stopIfTrue="1" operator="equal">
      <formula>"e"</formula>
    </cfRule>
    <cfRule type="cellIs" dxfId="2942" priority="6399" stopIfTrue="1" operator="equal">
      <formula>"p"</formula>
    </cfRule>
    <cfRule type="cellIs" dxfId="2941" priority="6400" stopIfTrue="1" operator="equal">
      <formula>"e"</formula>
    </cfRule>
  </conditionalFormatting>
  <conditionalFormatting sqref="BL305">
    <cfRule type="cellIs" dxfId="2940" priority="6395" stopIfTrue="1" operator="equal">
      <formula>"e"</formula>
    </cfRule>
    <cfRule type="cellIs" dxfId="2939" priority="6396" stopIfTrue="1" operator="equal">
      <formula>"p"</formula>
    </cfRule>
    <cfRule type="cellIs" dxfId="2938" priority="6397" stopIfTrue="1" operator="equal">
      <formula>"e"</formula>
    </cfRule>
  </conditionalFormatting>
  <conditionalFormatting sqref="O305:P305">
    <cfRule type="cellIs" dxfId="2937" priority="6392" stopIfTrue="1" operator="equal">
      <formula>"e"</formula>
    </cfRule>
    <cfRule type="cellIs" dxfId="2936" priority="6393" stopIfTrue="1" operator="equal">
      <formula>"p"</formula>
    </cfRule>
    <cfRule type="cellIs" dxfId="2935" priority="6394" stopIfTrue="1" operator="equal">
      <formula>"e"</formula>
    </cfRule>
  </conditionalFormatting>
  <conditionalFormatting sqref="R305:T305">
    <cfRule type="cellIs" dxfId="2934" priority="6389" stopIfTrue="1" operator="equal">
      <formula>"e"</formula>
    </cfRule>
    <cfRule type="cellIs" dxfId="2933" priority="6390" stopIfTrue="1" operator="equal">
      <formula>"p"</formula>
    </cfRule>
    <cfRule type="cellIs" dxfId="2932" priority="6391" stopIfTrue="1" operator="equal">
      <formula>"e"</formula>
    </cfRule>
  </conditionalFormatting>
  <conditionalFormatting sqref="V305:Y305">
    <cfRule type="cellIs" dxfId="2931" priority="6386" stopIfTrue="1" operator="equal">
      <formula>"e"</formula>
    </cfRule>
    <cfRule type="cellIs" dxfId="2930" priority="6387" stopIfTrue="1" operator="equal">
      <formula>"p"</formula>
    </cfRule>
    <cfRule type="cellIs" dxfId="2929" priority="6388" stopIfTrue="1" operator="equal">
      <formula>"e"</formula>
    </cfRule>
  </conditionalFormatting>
  <conditionalFormatting sqref="AA305:AD305">
    <cfRule type="cellIs" dxfId="2928" priority="6383" stopIfTrue="1" operator="equal">
      <formula>"e"</formula>
    </cfRule>
    <cfRule type="cellIs" dxfId="2927" priority="6384" stopIfTrue="1" operator="equal">
      <formula>"p"</formula>
    </cfRule>
    <cfRule type="cellIs" dxfId="2926" priority="6385" stopIfTrue="1" operator="equal">
      <formula>"e"</formula>
    </cfRule>
  </conditionalFormatting>
  <conditionalFormatting sqref="AN305:AO305">
    <cfRule type="cellIs" dxfId="2925" priority="6377" stopIfTrue="1" operator="equal">
      <formula>"e"</formula>
    </cfRule>
    <cfRule type="cellIs" dxfId="2924" priority="6378" stopIfTrue="1" operator="equal">
      <formula>"p"</formula>
    </cfRule>
    <cfRule type="cellIs" dxfId="2923" priority="6379" stopIfTrue="1" operator="equal">
      <formula>"e"</formula>
    </cfRule>
  </conditionalFormatting>
  <conditionalFormatting sqref="AZ216:BD216">
    <cfRule type="cellIs" dxfId="2922" priority="6257" stopIfTrue="1" operator="equal">
      <formula>"E"</formula>
    </cfRule>
    <cfRule type="cellIs" dxfId="2921" priority="6258" stopIfTrue="1" operator="equal">
      <formula>"P"</formula>
    </cfRule>
  </conditionalFormatting>
  <conditionalFormatting sqref="W198 O198:S198">
    <cfRule type="cellIs" dxfId="2920" priority="6000" stopIfTrue="1" operator="equal">
      <formula>"E"</formula>
    </cfRule>
    <cfRule type="cellIs" dxfId="2919" priority="6001" stopIfTrue="1" operator="equal">
      <formula>"P"</formula>
    </cfRule>
  </conditionalFormatting>
  <conditionalFormatting sqref="AO216 AQ216:AS216 AU216 AW216 AK216 W212 Y216:Z216 AA214 AI216 P216 R214:S214 R216:S216 U216 W214 W216 O212:S212 O218:S218 AD216:AG216 AF214">
    <cfRule type="cellIs" dxfId="2918" priority="5915" stopIfTrue="1" operator="equal">
      <formula>"E"</formula>
    </cfRule>
    <cfRule type="cellIs" dxfId="2917" priority="5916" stopIfTrue="1" operator="equal">
      <formula>"P"</formula>
    </cfRule>
  </conditionalFormatting>
  <conditionalFormatting sqref="AW212:AY212">
    <cfRule type="cellIs" dxfId="2916" priority="5898" stopIfTrue="1" operator="equal">
      <formula>"P"</formula>
    </cfRule>
    <cfRule type="cellIs" dxfId="2915" priority="5899" stopIfTrue="1" operator="equal">
      <formula>"E"</formula>
    </cfRule>
    <cfRule type="cellIs" dxfId="2914" priority="5900" stopIfTrue="1" operator="equal">
      <formula>"P"</formula>
    </cfRule>
    <cfRule type="cellIs" dxfId="2913" priority="5901" stopIfTrue="1" operator="equal">
      <formula>"E"</formula>
    </cfRule>
    <cfRule type="cellIs" dxfId="2912" priority="5902" stopIfTrue="1" operator="equal">
      <formula>"P"</formula>
    </cfRule>
  </conditionalFormatting>
  <conditionalFormatting sqref="R267">
    <cfRule type="cellIs" dxfId="2911" priority="5860" stopIfTrue="1" operator="equal">
      <formula>"e"</formula>
    </cfRule>
    <cfRule type="cellIs" dxfId="2910" priority="5861" stopIfTrue="1" operator="equal">
      <formula>"p"</formula>
    </cfRule>
    <cfRule type="cellIs" dxfId="2909" priority="5862" stopIfTrue="1" operator="equal">
      <formula>"e"</formula>
    </cfRule>
  </conditionalFormatting>
  <conditionalFormatting sqref="O267:Q267">
    <cfRule type="cellIs" dxfId="2908" priority="5857" stopIfTrue="1" operator="equal">
      <formula>"e"</formula>
    </cfRule>
    <cfRule type="cellIs" dxfId="2907" priority="5858" stopIfTrue="1" operator="equal">
      <formula>"p"</formula>
    </cfRule>
    <cfRule type="cellIs" dxfId="2906" priority="5859" stopIfTrue="1" operator="equal">
      <formula>"e"</formula>
    </cfRule>
  </conditionalFormatting>
  <conditionalFormatting sqref="AF291:AG291 O299:AH299 AQ291:AT291 O285:T285">
    <cfRule type="cellIs" dxfId="2905" priority="5847" stopIfTrue="1" operator="equal">
      <formula>"e"</formula>
    </cfRule>
    <cfRule type="cellIs" dxfId="2904" priority="5848" stopIfTrue="1" operator="equal">
      <formula>"p"</formula>
    </cfRule>
    <cfRule type="cellIs" dxfId="2903" priority="5849" stopIfTrue="1" operator="equal">
      <formula>"e"</formula>
    </cfRule>
  </conditionalFormatting>
  <conditionalFormatting sqref="AA286:AA288 R286:S288 W286:W288 AF286:AF288 O300:AJ300 AN300 AZ292:BD298 AZ300:BD300">
    <cfRule type="cellIs" dxfId="2902" priority="5850" stopIfTrue="1" operator="equal">
      <formula>"E"</formula>
    </cfRule>
    <cfRule type="cellIs" dxfId="2901" priority="5851" stopIfTrue="1" operator="equal">
      <formula>"P"</formula>
    </cfRule>
  </conditionalFormatting>
  <conditionalFormatting sqref="Q291">
    <cfRule type="cellIs" dxfId="2900" priority="5835" stopIfTrue="1" operator="equal">
      <formula>"e"</formula>
    </cfRule>
    <cfRule type="cellIs" dxfId="2899" priority="5836" stopIfTrue="1" operator="equal">
      <formula>"p"</formula>
    </cfRule>
    <cfRule type="cellIs" dxfId="2898" priority="5837" stopIfTrue="1" operator="equal">
      <formula>"e"</formula>
    </cfRule>
  </conditionalFormatting>
  <conditionalFormatting sqref="U291">
    <cfRule type="cellIs" dxfId="2897" priority="5832" stopIfTrue="1" operator="equal">
      <formula>"e"</formula>
    </cfRule>
    <cfRule type="cellIs" dxfId="2896" priority="5833" stopIfTrue="1" operator="equal">
      <formula>"p"</formula>
    </cfRule>
    <cfRule type="cellIs" dxfId="2895" priority="5834" stopIfTrue="1" operator="equal">
      <formula>"e"</formula>
    </cfRule>
  </conditionalFormatting>
  <conditionalFormatting sqref="Z291">
    <cfRule type="cellIs" dxfId="2894" priority="5829" stopIfTrue="1" operator="equal">
      <formula>"e"</formula>
    </cfRule>
    <cfRule type="cellIs" dxfId="2893" priority="5830" stopIfTrue="1" operator="equal">
      <formula>"p"</formula>
    </cfRule>
    <cfRule type="cellIs" dxfId="2892" priority="5831" stopIfTrue="1" operator="equal">
      <formula>"e"</formula>
    </cfRule>
  </conditionalFormatting>
  <conditionalFormatting sqref="AE291">
    <cfRule type="cellIs" dxfId="2891" priority="5826" stopIfTrue="1" operator="equal">
      <formula>"e"</formula>
    </cfRule>
    <cfRule type="cellIs" dxfId="2890" priority="5827" stopIfTrue="1" operator="equal">
      <formula>"p"</formula>
    </cfRule>
    <cfRule type="cellIs" dxfId="2889" priority="5828" stopIfTrue="1" operator="equal">
      <formula>"e"</formula>
    </cfRule>
  </conditionalFormatting>
  <conditionalFormatting sqref="AH291">
    <cfRule type="cellIs" dxfId="2888" priority="5823" stopIfTrue="1" operator="equal">
      <formula>"e"</formula>
    </cfRule>
    <cfRule type="cellIs" dxfId="2887" priority="5824" stopIfTrue="1" operator="equal">
      <formula>"p"</formula>
    </cfRule>
    <cfRule type="cellIs" dxfId="2886" priority="5825" stopIfTrue="1" operator="equal">
      <formula>"e"</formula>
    </cfRule>
  </conditionalFormatting>
  <conditionalFormatting sqref="AI299">
    <cfRule type="cellIs" dxfId="2885" priority="5820" stopIfTrue="1" operator="equal">
      <formula>"e"</formula>
    </cfRule>
    <cfRule type="cellIs" dxfId="2884" priority="5821" stopIfTrue="1" operator="equal">
      <formula>"p"</formula>
    </cfRule>
    <cfRule type="cellIs" dxfId="2883" priority="5822" stopIfTrue="1" operator="equal">
      <formula>"e"</formula>
    </cfRule>
  </conditionalFormatting>
  <conditionalFormatting sqref="AL291">
    <cfRule type="cellIs" dxfId="2882" priority="5817" stopIfTrue="1" operator="equal">
      <formula>"e"</formula>
    </cfRule>
    <cfRule type="cellIs" dxfId="2881" priority="5818" stopIfTrue="1" operator="equal">
      <formula>"p"</formula>
    </cfRule>
    <cfRule type="cellIs" dxfId="2880" priority="5819" stopIfTrue="1" operator="equal">
      <formula>"e"</formula>
    </cfRule>
  </conditionalFormatting>
  <conditionalFormatting sqref="AP291">
    <cfRule type="cellIs" dxfId="2879" priority="5814" stopIfTrue="1" operator="equal">
      <formula>"e"</formula>
    </cfRule>
    <cfRule type="cellIs" dxfId="2878" priority="5815" stopIfTrue="1" operator="equal">
      <formula>"p"</formula>
    </cfRule>
    <cfRule type="cellIs" dxfId="2877" priority="5816" stopIfTrue="1" operator="equal">
      <formula>"e"</formula>
    </cfRule>
  </conditionalFormatting>
  <conditionalFormatting sqref="AU291">
    <cfRule type="cellIs" dxfId="2876" priority="5811" stopIfTrue="1" operator="equal">
      <formula>"e"</formula>
    </cfRule>
    <cfRule type="cellIs" dxfId="2875" priority="5812" stopIfTrue="1" operator="equal">
      <formula>"p"</formula>
    </cfRule>
    <cfRule type="cellIs" dxfId="2874" priority="5813" stopIfTrue="1" operator="equal">
      <formula>"e"</formula>
    </cfRule>
  </conditionalFormatting>
  <conditionalFormatting sqref="BD291">
    <cfRule type="cellIs" dxfId="2873" priority="5808" stopIfTrue="1" operator="equal">
      <formula>"e"</formula>
    </cfRule>
    <cfRule type="cellIs" dxfId="2872" priority="5809" stopIfTrue="1" operator="equal">
      <formula>"p"</formula>
    </cfRule>
    <cfRule type="cellIs" dxfId="2871" priority="5810" stopIfTrue="1" operator="equal">
      <formula>"e"</formula>
    </cfRule>
  </conditionalFormatting>
  <conditionalFormatting sqref="O291:P291">
    <cfRule type="cellIs" dxfId="2870" priority="5799" stopIfTrue="1" operator="equal">
      <formula>"e"</formula>
    </cfRule>
    <cfRule type="cellIs" dxfId="2869" priority="5800" stopIfTrue="1" operator="equal">
      <formula>"p"</formula>
    </cfRule>
    <cfRule type="cellIs" dxfId="2868" priority="5801" stopIfTrue="1" operator="equal">
      <formula>"e"</formula>
    </cfRule>
  </conditionalFormatting>
  <conditionalFormatting sqref="R291:T291">
    <cfRule type="cellIs" dxfId="2867" priority="5796" stopIfTrue="1" operator="equal">
      <formula>"e"</formula>
    </cfRule>
    <cfRule type="cellIs" dxfId="2866" priority="5797" stopIfTrue="1" operator="equal">
      <formula>"p"</formula>
    </cfRule>
    <cfRule type="cellIs" dxfId="2865" priority="5798" stopIfTrue="1" operator="equal">
      <formula>"e"</formula>
    </cfRule>
  </conditionalFormatting>
  <conditionalFormatting sqref="V291:Y291">
    <cfRule type="cellIs" dxfId="2864" priority="5793" stopIfTrue="1" operator="equal">
      <formula>"e"</formula>
    </cfRule>
    <cfRule type="cellIs" dxfId="2863" priority="5794" stopIfTrue="1" operator="equal">
      <formula>"p"</formula>
    </cfRule>
    <cfRule type="cellIs" dxfId="2862" priority="5795" stopIfTrue="1" operator="equal">
      <formula>"e"</formula>
    </cfRule>
  </conditionalFormatting>
  <conditionalFormatting sqref="AA291:AD291">
    <cfRule type="cellIs" dxfId="2861" priority="5790" stopIfTrue="1" operator="equal">
      <formula>"e"</formula>
    </cfRule>
    <cfRule type="cellIs" dxfId="2860" priority="5791" stopIfTrue="1" operator="equal">
      <formula>"p"</formula>
    </cfRule>
    <cfRule type="cellIs" dxfId="2859" priority="5792" stopIfTrue="1" operator="equal">
      <formula>"e"</formula>
    </cfRule>
  </conditionalFormatting>
  <conditionalFormatting sqref="O285:T285 O300:AJ300 AZ292:BD298 AN300 AZ300:BD300">
    <cfRule type="cellIs" dxfId="2858" priority="5767" stopIfTrue="1" operator="equal">
      <formula>"P"</formula>
    </cfRule>
    <cfRule type="cellIs" dxfId="2857" priority="5768" stopIfTrue="1" operator="equal">
      <formula>"E"</formula>
    </cfRule>
    <cfRule type="cellIs" dxfId="2856" priority="5769" stopIfTrue="1" operator="equal">
      <formula>"P"</formula>
    </cfRule>
    <cfRule type="cellIs" dxfId="2855" priority="5770" stopIfTrue="1" operator="equal">
      <formula>"E"</formula>
    </cfRule>
    <cfRule type="cellIs" dxfId="2854" priority="5771" stopIfTrue="1" operator="equal">
      <formula>"P"</formula>
    </cfRule>
  </conditionalFormatting>
  <conditionalFormatting sqref="S341:AH341">
    <cfRule type="cellIs" dxfId="2853" priority="5736" stopIfTrue="1" operator="equal">
      <formula>"e"</formula>
    </cfRule>
    <cfRule type="cellIs" dxfId="2852" priority="5737" stopIfTrue="1" operator="equal">
      <formula>"p"</formula>
    </cfRule>
    <cfRule type="cellIs" dxfId="2851" priority="5738" stopIfTrue="1" operator="equal">
      <formula>"e"</formula>
    </cfRule>
  </conditionalFormatting>
  <conditionalFormatting sqref="AO332 AQ332:AS332 AU332 AW332 AK332 W328 Y332:Z332 AA330 AI332 P332 R330:S330 R332:S332 U332 W330 W332 O328:S328 AD332:AG332 AF330 AZ338:BD338 AZ340:BD340">
    <cfRule type="cellIs" dxfId="2850" priority="5739" stopIfTrue="1" operator="equal">
      <formula>"E"</formula>
    </cfRule>
    <cfRule type="cellIs" dxfId="2849" priority="5740" stopIfTrue="1" operator="equal">
      <formula>"P"</formula>
    </cfRule>
  </conditionalFormatting>
  <conditionalFormatting sqref="O341:Q341">
    <cfRule type="cellIs" dxfId="2848" priority="5733" stopIfTrue="1" operator="equal">
      <formula>"e"</formula>
    </cfRule>
    <cfRule type="cellIs" dxfId="2847" priority="5734" stopIfTrue="1" operator="equal">
      <formula>"p"</formula>
    </cfRule>
    <cfRule type="cellIs" dxfId="2846" priority="5735" stopIfTrue="1" operator="equal">
      <formula>"e"</formula>
    </cfRule>
  </conditionalFormatting>
  <conditionalFormatting sqref="R341">
    <cfRule type="cellIs" dxfId="2845" priority="5730" stopIfTrue="1" operator="equal">
      <formula>"e"</formula>
    </cfRule>
    <cfRule type="cellIs" dxfId="2844" priority="5731" stopIfTrue="1" operator="equal">
      <formula>"p"</formula>
    </cfRule>
    <cfRule type="cellIs" dxfId="2843" priority="5732" stopIfTrue="1" operator="equal">
      <formula>"e"</formula>
    </cfRule>
  </conditionalFormatting>
  <conditionalFormatting sqref="AI341">
    <cfRule type="cellIs" dxfId="2842" priority="5727" stopIfTrue="1" operator="equal">
      <formula>"e"</formula>
    </cfRule>
    <cfRule type="cellIs" dxfId="2841" priority="5728" stopIfTrue="1" operator="equal">
      <formula>"p"</formula>
    </cfRule>
    <cfRule type="cellIs" dxfId="2840" priority="5729" stopIfTrue="1" operator="equal">
      <formula>"e"</formula>
    </cfRule>
  </conditionalFormatting>
  <conditionalFormatting sqref="AZ338:BD338 AZ340:BD340">
    <cfRule type="cellIs" dxfId="2839" priority="5656" stopIfTrue="1" operator="equal">
      <formula>"P"</formula>
    </cfRule>
    <cfRule type="cellIs" dxfId="2838" priority="5657" stopIfTrue="1" operator="equal">
      <formula>"E"</formula>
    </cfRule>
    <cfRule type="cellIs" dxfId="2837" priority="5658" stopIfTrue="1" operator="equal">
      <formula>"P"</formula>
    </cfRule>
    <cfRule type="cellIs" dxfId="2836" priority="5659" stopIfTrue="1" operator="equal">
      <formula>"E"</formula>
    </cfRule>
    <cfRule type="cellIs" dxfId="2835" priority="5660" stopIfTrue="1" operator="equal">
      <formula>"P"</formula>
    </cfRule>
  </conditionalFormatting>
  <conditionalFormatting sqref="G415:G416">
    <cfRule type="cellIs" dxfId="2834" priority="5563" stopIfTrue="1" operator="equal">
      <formula>"E"</formula>
    </cfRule>
    <cfRule type="cellIs" dxfId="2833" priority="5564" stopIfTrue="1" operator="equal">
      <formula>"P"</formula>
    </cfRule>
  </conditionalFormatting>
  <conditionalFormatting sqref="O67:Q67">
    <cfRule type="cellIs" dxfId="2832" priority="5486" stopIfTrue="1" operator="equal">
      <formula>"e"</formula>
    </cfRule>
    <cfRule type="cellIs" dxfId="2831" priority="5487" stopIfTrue="1" operator="equal">
      <formula>"p"</formula>
    </cfRule>
    <cfRule type="cellIs" dxfId="2830" priority="5488" stopIfTrue="1" operator="equal">
      <formula>"e"</formula>
    </cfRule>
  </conditionalFormatting>
  <conditionalFormatting sqref="G67:G68">
    <cfRule type="cellIs" dxfId="2829" priority="5489" stopIfTrue="1" operator="equal">
      <formula>"E"</formula>
    </cfRule>
    <cfRule type="cellIs" dxfId="2828" priority="5490" stopIfTrue="1" operator="equal">
      <formula>"P"</formula>
    </cfRule>
  </conditionalFormatting>
  <conditionalFormatting sqref="O67:Q67">
    <cfRule type="cellIs" dxfId="2827" priority="5424" stopIfTrue="1" operator="equal">
      <formula>"P"</formula>
    </cfRule>
    <cfRule type="cellIs" dxfId="2826" priority="5425" stopIfTrue="1" operator="equal">
      <formula>"E"</formula>
    </cfRule>
    <cfRule type="cellIs" dxfId="2825" priority="5426" stopIfTrue="1" operator="equal">
      <formula>"P"</formula>
    </cfRule>
    <cfRule type="cellIs" dxfId="2824" priority="5427" stopIfTrue="1" operator="equal">
      <formula>"E"</formula>
    </cfRule>
    <cfRule type="cellIs" dxfId="2823" priority="5428" stopIfTrue="1" operator="equal">
      <formula>"P"</formula>
    </cfRule>
  </conditionalFormatting>
  <conditionalFormatting sqref="AV71">
    <cfRule type="cellIs" dxfId="2822" priority="5421" stopIfTrue="1" operator="equal">
      <formula>"e"</formula>
    </cfRule>
    <cfRule type="cellIs" dxfId="2821" priority="5422" stopIfTrue="1" operator="equal">
      <formula>"p"</formula>
    </cfRule>
    <cfRule type="cellIs" dxfId="2820" priority="5423" stopIfTrue="1" operator="equal">
      <formula>"e"</formula>
    </cfRule>
  </conditionalFormatting>
  <conditionalFormatting sqref="AZ71">
    <cfRule type="cellIs" dxfId="2819" priority="5418" stopIfTrue="1" operator="equal">
      <formula>"e"</formula>
    </cfRule>
    <cfRule type="cellIs" dxfId="2818" priority="5419" stopIfTrue="1" operator="equal">
      <formula>"p"</formula>
    </cfRule>
    <cfRule type="cellIs" dxfId="2817" priority="5420" stopIfTrue="1" operator="equal">
      <formula>"e"</formula>
    </cfRule>
  </conditionalFormatting>
  <conditionalFormatting sqref="BE71">
    <cfRule type="cellIs" dxfId="2816" priority="5415" stopIfTrue="1" operator="equal">
      <formula>"e"</formula>
    </cfRule>
    <cfRule type="cellIs" dxfId="2815" priority="5416" stopIfTrue="1" operator="equal">
      <formula>"p"</formula>
    </cfRule>
    <cfRule type="cellIs" dxfId="2814" priority="5417" stopIfTrue="1" operator="equal">
      <formula>"e"</formula>
    </cfRule>
  </conditionalFormatting>
  <conditionalFormatting sqref="BI71">
    <cfRule type="cellIs" dxfId="2813" priority="5412" stopIfTrue="1" operator="equal">
      <formula>"e"</formula>
    </cfRule>
    <cfRule type="cellIs" dxfId="2812" priority="5413" stopIfTrue="1" operator="equal">
      <formula>"p"</formula>
    </cfRule>
    <cfRule type="cellIs" dxfId="2811" priority="5414" stopIfTrue="1" operator="equal">
      <formula>"e"</formula>
    </cfRule>
  </conditionalFormatting>
  <conditionalFormatting sqref="V285">
    <cfRule type="cellIs" dxfId="2810" priority="5353" stopIfTrue="1" operator="equal">
      <formula>"e"</formula>
    </cfRule>
    <cfRule type="cellIs" dxfId="2809" priority="5354" stopIfTrue="1" operator="equal">
      <formula>"p"</formula>
    </cfRule>
    <cfRule type="cellIs" dxfId="2808" priority="5355" stopIfTrue="1" operator="equal">
      <formula>"e"</formula>
    </cfRule>
  </conditionalFormatting>
  <conditionalFormatting sqref="U285">
    <cfRule type="cellIs" dxfId="2807" priority="5350" stopIfTrue="1" operator="equal">
      <formula>"e"</formula>
    </cfRule>
    <cfRule type="cellIs" dxfId="2806" priority="5351" stopIfTrue="1" operator="equal">
      <formula>"p"</formula>
    </cfRule>
    <cfRule type="cellIs" dxfId="2805" priority="5352" stopIfTrue="1" operator="equal">
      <formula>"e"</formula>
    </cfRule>
  </conditionalFormatting>
  <conditionalFormatting sqref="BI67:BL67">
    <cfRule type="cellIs" dxfId="2804" priority="5182" stopIfTrue="1" operator="equal">
      <formula>"e"</formula>
    </cfRule>
    <cfRule type="cellIs" dxfId="2803" priority="5183" stopIfTrue="1" operator="equal">
      <formula>"p"</formula>
    </cfRule>
    <cfRule type="cellIs" dxfId="2802" priority="5184" stopIfTrue="1" operator="equal">
      <formula>"e"</formula>
    </cfRule>
  </conditionalFormatting>
  <conditionalFormatting sqref="BI67:BL67">
    <cfRule type="cellIs" dxfId="2801" priority="5177" stopIfTrue="1" operator="equal">
      <formula>"P"</formula>
    </cfRule>
    <cfRule type="cellIs" dxfId="2800" priority="5178" stopIfTrue="1" operator="equal">
      <formula>"E"</formula>
    </cfRule>
    <cfRule type="cellIs" dxfId="2799" priority="5179" stopIfTrue="1" operator="equal">
      <formula>"P"</formula>
    </cfRule>
    <cfRule type="cellIs" dxfId="2798" priority="5180" stopIfTrue="1" operator="equal">
      <formula>"E"</formula>
    </cfRule>
    <cfRule type="cellIs" dxfId="2797" priority="5181" stopIfTrue="1" operator="equal">
      <formula>"P"</formula>
    </cfRule>
  </conditionalFormatting>
  <conditionalFormatting sqref="AC275">
    <cfRule type="cellIs" dxfId="2796" priority="5098" stopIfTrue="1" operator="equal">
      <formula>"e"</formula>
    </cfRule>
    <cfRule type="cellIs" dxfId="2795" priority="5099" stopIfTrue="1" operator="equal">
      <formula>"p"</formula>
    </cfRule>
    <cfRule type="cellIs" dxfId="2794" priority="5100" stopIfTrue="1" operator="equal">
      <formula>"e"</formula>
    </cfRule>
  </conditionalFormatting>
  <conditionalFormatting sqref="AC275">
    <cfRule type="cellIs" dxfId="2793" priority="5101" stopIfTrue="1" operator="equal">
      <formula>"E"</formula>
    </cfRule>
    <cfRule type="cellIs" dxfId="2792" priority="5102" stopIfTrue="1" operator="equal">
      <formula>"P"</formula>
    </cfRule>
  </conditionalFormatting>
  <conditionalFormatting sqref="AK304">
    <cfRule type="cellIs" dxfId="2791" priority="4947" stopIfTrue="1" operator="equal">
      <formula>"E"</formula>
    </cfRule>
    <cfRule type="cellIs" dxfId="2790" priority="4948" stopIfTrue="1" operator="equal">
      <formula>"P"</formula>
    </cfRule>
  </conditionalFormatting>
  <conditionalFormatting sqref="AN292:AQ298">
    <cfRule type="cellIs" dxfId="2789" priority="4903" stopIfTrue="1" operator="equal">
      <formula>"E"</formula>
    </cfRule>
    <cfRule type="cellIs" dxfId="2788" priority="4904" stopIfTrue="1" operator="equal">
      <formula>"P"</formula>
    </cfRule>
  </conditionalFormatting>
  <conditionalFormatting sqref="AK299:AM299">
    <cfRule type="cellIs" dxfId="2787" priority="4956" stopIfTrue="1" operator="equal">
      <formula>"e"</formula>
    </cfRule>
    <cfRule type="cellIs" dxfId="2786" priority="4957" stopIfTrue="1" operator="equal">
      <formula>"p"</formula>
    </cfRule>
    <cfRule type="cellIs" dxfId="2785" priority="4958" stopIfTrue="1" operator="equal">
      <formula>"e"</formula>
    </cfRule>
  </conditionalFormatting>
  <conditionalFormatting sqref="AK292:AM298 AK300:AM300">
    <cfRule type="cellIs" dxfId="2784" priority="4959" stopIfTrue="1" operator="equal">
      <formula>"E"</formula>
    </cfRule>
    <cfRule type="cellIs" dxfId="2783" priority="4960" stopIfTrue="1" operator="equal">
      <formula>"P"</formula>
    </cfRule>
  </conditionalFormatting>
  <conditionalFormatting sqref="AL304">
    <cfRule type="cellIs" dxfId="2782" priority="4945" stopIfTrue="1" operator="equal">
      <formula>"E"</formula>
    </cfRule>
    <cfRule type="cellIs" dxfId="2781" priority="4946" stopIfTrue="1" operator="equal">
      <formula>"P"</formula>
    </cfRule>
  </conditionalFormatting>
  <conditionalFormatting sqref="AL305">
    <cfRule type="cellIs" dxfId="2780" priority="4940" stopIfTrue="1" operator="equal">
      <formula>"e"</formula>
    </cfRule>
    <cfRule type="cellIs" dxfId="2779" priority="4941" stopIfTrue="1" operator="equal">
      <formula>"p"</formula>
    </cfRule>
    <cfRule type="cellIs" dxfId="2778" priority="4942" stopIfTrue="1" operator="equal">
      <formula>"e"</formula>
    </cfRule>
  </conditionalFormatting>
  <conditionalFormatting sqref="AK305">
    <cfRule type="cellIs" dxfId="2777" priority="4937" stopIfTrue="1" operator="equal">
      <formula>"e"</formula>
    </cfRule>
    <cfRule type="cellIs" dxfId="2776" priority="4938" stopIfTrue="1" operator="equal">
      <formula>"p"</formula>
    </cfRule>
    <cfRule type="cellIs" dxfId="2775" priority="4939" stopIfTrue="1" operator="equal">
      <formula>"e"</formula>
    </cfRule>
  </conditionalFormatting>
  <conditionalFormatting sqref="AM305">
    <cfRule type="cellIs" dxfId="2774" priority="4934" stopIfTrue="1" operator="equal">
      <formula>"e"</formula>
    </cfRule>
    <cfRule type="cellIs" dxfId="2773" priority="4935" stopIfTrue="1" operator="equal">
      <formula>"p"</formula>
    </cfRule>
    <cfRule type="cellIs" dxfId="2772" priority="4936" stopIfTrue="1" operator="equal">
      <formula>"e"</formula>
    </cfRule>
  </conditionalFormatting>
  <conditionalFormatting sqref="AL308:AM308">
    <cfRule type="cellIs" dxfId="2771" priority="4929" stopIfTrue="1" operator="equal">
      <formula>"E"</formula>
    </cfRule>
    <cfRule type="cellIs" dxfId="2770" priority="4930" stopIfTrue="1" operator="equal">
      <formula>"P"</formula>
    </cfRule>
  </conditionalFormatting>
  <conditionalFormatting sqref="AI337">
    <cfRule type="cellIs" dxfId="2769" priority="4926" stopIfTrue="1" operator="equal">
      <formula>"e"</formula>
    </cfRule>
    <cfRule type="cellIs" dxfId="2768" priority="4927" stopIfTrue="1" operator="equal">
      <formula>"p"</formula>
    </cfRule>
    <cfRule type="cellIs" dxfId="2767" priority="4928" stopIfTrue="1" operator="equal">
      <formula>"e"</formula>
    </cfRule>
  </conditionalFormatting>
  <conditionalFormatting sqref="S337:W337">
    <cfRule type="cellIs" dxfId="2766" priority="4923" stopIfTrue="1" operator="equal">
      <formula>"e"</formula>
    </cfRule>
    <cfRule type="cellIs" dxfId="2765" priority="4924" stopIfTrue="1" operator="equal">
      <formula>"p"</formula>
    </cfRule>
    <cfRule type="cellIs" dxfId="2764" priority="4925" stopIfTrue="1" operator="equal">
      <formula>"e"</formula>
    </cfRule>
  </conditionalFormatting>
  <conditionalFormatting sqref="S337:W337">
    <cfRule type="cellIs" dxfId="2763" priority="4918" stopIfTrue="1" operator="equal">
      <formula>"P"</formula>
    </cfRule>
    <cfRule type="cellIs" dxfId="2762" priority="4919" stopIfTrue="1" operator="equal">
      <formula>"E"</formula>
    </cfRule>
    <cfRule type="cellIs" dxfId="2761" priority="4920" stopIfTrue="1" operator="equal">
      <formula>"P"</formula>
    </cfRule>
    <cfRule type="cellIs" dxfId="2760" priority="4921" stopIfTrue="1" operator="equal">
      <formula>"E"</formula>
    </cfRule>
    <cfRule type="cellIs" dxfId="2759" priority="4922" stopIfTrue="1" operator="equal">
      <formula>"P"</formula>
    </cfRule>
  </conditionalFormatting>
  <conditionalFormatting sqref="S337:U337">
    <cfRule type="cellIs" dxfId="2758" priority="4915" stopIfTrue="1" operator="equal">
      <formula>"e"</formula>
    </cfRule>
    <cfRule type="cellIs" dxfId="2757" priority="4916" stopIfTrue="1" operator="equal">
      <formula>"p"</formula>
    </cfRule>
    <cfRule type="cellIs" dxfId="2756" priority="4917" stopIfTrue="1" operator="equal">
      <formula>"e"</formula>
    </cfRule>
  </conditionalFormatting>
  <conditionalFormatting sqref="R337">
    <cfRule type="cellIs" dxfId="2755" priority="4912" stopIfTrue="1" operator="equal">
      <formula>"e"</formula>
    </cfRule>
    <cfRule type="cellIs" dxfId="2754" priority="4913" stopIfTrue="1" operator="equal">
      <formula>"p"</formula>
    </cfRule>
    <cfRule type="cellIs" dxfId="2753" priority="4914" stopIfTrue="1" operator="equal">
      <formula>"e"</formula>
    </cfRule>
  </conditionalFormatting>
  <conditionalFormatting sqref="R337">
    <cfRule type="cellIs" dxfId="2752" priority="4907" stopIfTrue="1" operator="equal">
      <formula>"P"</formula>
    </cfRule>
    <cfRule type="cellIs" dxfId="2751" priority="4908" stopIfTrue="1" operator="equal">
      <formula>"E"</formula>
    </cfRule>
    <cfRule type="cellIs" dxfId="2750" priority="4909" stopIfTrue="1" operator="equal">
      <formula>"P"</formula>
    </cfRule>
    <cfRule type="cellIs" dxfId="2749" priority="4910" stopIfTrue="1" operator="equal">
      <formula>"E"</formula>
    </cfRule>
    <cfRule type="cellIs" dxfId="2748" priority="4911" stopIfTrue="1" operator="equal">
      <formula>"P"</formula>
    </cfRule>
  </conditionalFormatting>
  <conditionalFormatting sqref="AO300:AQ300">
    <cfRule type="cellIs" dxfId="2747" priority="4901" stopIfTrue="1" operator="equal">
      <formula>"E"</formula>
    </cfRule>
    <cfRule type="cellIs" dxfId="2746" priority="4902" stopIfTrue="1" operator="equal">
      <formula>"P"</formula>
    </cfRule>
  </conditionalFormatting>
  <conditionalFormatting sqref="AR306:AU306">
    <cfRule type="cellIs" dxfId="2745" priority="4812" stopIfTrue="1" operator="equal">
      <formula>"E"</formula>
    </cfRule>
    <cfRule type="cellIs" dxfId="2744" priority="4813" stopIfTrue="1" operator="equal">
      <formula>"P"</formula>
    </cfRule>
  </conditionalFormatting>
  <conditionalFormatting sqref="AV300:AY300">
    <cfRule type="cellIs" dxfId="2743" priority="4733" stopIfTrue="1" operator="equal">
      <formula>"E"</formula>
    </cfRule>
    <cfRule type="cellIs" dxfId="2742" priority="4734" stopIfTrue="1" operator="equal">
      <formula>"P"</formula>
    </cfRule>
  </conditionalFormatting>
  <conditionalFormatting sqref="AR292:AU298">
    <cfRule type="cellIs" dxfId="2741" priority="4799" stopIfTrue="1" operator="equal">
      <formula>"E"</formula>
    </cfRule>
    <cfRule type="cellIs" dxfId="2740" priority="4800" stopIfTrue="1" operator="equal">
      <formula>"P"</formula>
    </cfRule>
  </conditionalFormatting>
  <conditionalFormatting sqref="AR300:AU300">
    <cfRule type="cellIs" dxfId="2739" priority="4795" stopIfTrue="1" operator="equal">
      <formula>"E"</formula>
    </cfRule>
    <cfRule type="cellIs" dxfId="2738" priority="4796" stopIfTrue="1" operator="equal">
      <formula>"P"</formula>
    </cfRule>
  </conditionalFormatting>
  <conditionalFormatting sqref="AS330">
    <cfRule type="cellIs" dxfId="2737" priority="4788" stopIfTrue="1" operator="equal">
      <formula>"P"</formula>
    </cfRule>
    <cfRule type="cellIs" dxfId="2736" priority="4789" stopIfTrue="1" operator="equal">
      <formula>"E"</formula>
    </cfRule>
    <cfRule type="cellIs" dxfId="2735" priority="4790" stopIfTrue="1" operator="equal">
      <formula>"P"</formula>
    </cfRule>
    <cfRule type="cellIs" dxfId="2734" priority="4791" stopIfTrue="1" operator="equal">
      <formula>"E"</formula>
    </cfRule>
    <cfRule type="cellIs" dxfId="2733" priority="4792" stopIfTrue="1" operator="equal">
      <formula>"P"</formula>
    </cfRule>
  </conditionalFormatting>
  <conditionalFormatting sqref="AT330">
    <cfRule type="cellIs" dxfId="2732" priority="4783" stopIfTrue="1" operator="equal">
      <formula>"P"</formula>
    </cfRule>
    <cfRule type="cellIs" dxfId="2731" priority="4784" stopIfTrue="1" operator="equal">
      <formula>"E"</formula>
    </cfRule>
    <cfRule type="cellIs" dxfId="2730" priority="4785" stopIfTrue="1" operator="equal">
      <formula>"P"</formula>
    </cfRule>
    <cfRule type="cellIs" dxfId="2729" priority="4786" stopIfTrue="1" operator="equal">
      <formula>"E"</formula>
    </cfRule>
    <cfRule type="cellIs" dxfId="2728" priority="4787" stopIfTrue="1" operator="equal">
      <formula>"P"</formula>
    </cfRule>
  </conditionalFormatting>
  <conditionalFormatting sqref="AR338:AU338 AR340:AU340">
    <cfRule type="cellIs" dxfId="2727" priority="4781" stopIfTrue="1" operator="equal">
      <formula>"E"</formula>
    </cfRule>
    <cfRule type="cellIs" dxfId="2726" priority="4782" stopIfTrue="1" operator="equal">
      <formula>"P"</formula>
    </cfRule>
  </conditionalFormatting>
  <conditionalFormatting sqref="AR338:AU338 AR340:AU340">
    <cfRule type="cellIs" dxfId="2725" priority="4776" stopIfTrue="1" operator="equal">
      <formula>"P"</formula>
    </cfRule>
    <cfRule type="cellIs" dxfId="2724" priority="4777" stopIfTrue="1" operator="equal">
      <formula>"E"</formula>
    </cfRule>
    <cfRule type="cellIs" dxfId="2723" priority="4778" stopIfTrue="1" operator="equal">
      <formula>"P"</formula>
    </cfRule>
    <cfRule type="cellIs" dxfId="2722" priority="4779" stopIfTrue="1" operator="equal">
      <formula>"E"</formula>
    </cfRule>
    <cfRule type="cellIs" dxfId="2721" priority="4780" stopIfTrue="1" operator="equal">
      <formula>"P"</formula>
    </cfRule>
  </conditionalFormatting>
  <conditionalFormatting sqref="AU286:AU288">
    <cfRule type="cellIs" dxfId="2720" priority="4741" stopIfTrue="1" operator="equal">
      <formula>"E"</formula>
    </cfRule>
    <cfRule type="cellIs" dxfId="2719" priority="4742" stopIfTrue="1" operator="equal">
      <formula>"P"</formula>
    </cfRule>
  </conditionalFormatting>
  <conditionalFormatting sqref="AV292:AY298">
    <cfRule type="cellIs" dxfId="2718" priority="4735" stopIfTrue="1" operator="equal">
      <formula>"E"</formula>
    </cfRule>
    <cfRule type="cellIs" dxfId="2717" priority="4736" stopIfTrue="1" operator="equal">
      <formula>"P"</formula>
    </cfRule>
  </conditionalFormatting>
  <conditionalFormatting sqref="AX330:AY330">
    <cfRule type="cellIs" dxfId="2716" priority="4720" stopIfTrue="1" operator="equal">
      <formula>"P"</formula>
    </cfRule>
    <cfRule type="cellIs" dxfId="2715" priority="4721" stopIfTrue="1" operator="equal">
      <formula>"E"</formula>
    </cfRule>
    <cfRule type="cellIs" dxfId="2714" priority="4722" stopIfTrue="1" operator="equal">
      <formula>"P"</formula>
    </cfRule>
    <cfRule type="cellIs" dxfId="2713" priority="4723" stopIfTrue="1" operator="equal">
      <formula>"E"</formula>
    </cfRule>
    <cfRule type="cellIs" dxfId="2712" priority="4724" stopIfTrue="1" operator="equal">
      <formula>"P"</formula>
    </cfRule>
  </conditionalFormatting>
  <conditionalFormatting sqref="AV338:AY338 AV340:AY340">
    <cfRule type="cellIs" dxfId="2711" priority="4718" stopIfTrue="1" operator="equal">
      <formula>"E"</formula>
    </cfRule>
    <cfRule type="cellIs" dxfId="2710" priority="4719" stopIfTrue="1" operator="equal">
      <formula>"P"</formula>
    </cfRule>
  </conditionalFormatting>
  <conditionalFormatting sqref="AV338:AY338 AV340:AY340">
    <cfRule type="cellIs" dxfId="2709" priority="4713" stopIfTrue="1" operator="equal">
      <formula>"P"</formula>
    </cfRule>
    <cfRule type="cellIs" dxfId="2708" priority="4714" stopIfTrue="1" operator="equal">
      <formula>"E"</formula>
    </cfRule>
    <cfRule type="cellIs" dxfId="2707" priority="4715" stopIfTrue="1" operator="equal">
      <formula>"P"</formula>
    </cfRule>
    <cfRule type="cellIs" dxfId="2706" priority="4716" stopIfTrue="1" operator="equal">
      <formula>"E"</formula>
    </cfRule>
    <cfRule type="cellIs" dxfId="2705" priority="4717" stopIfTrue="1" operator="equal">
      <formula>"P"</formula>
    </cfRule>
  </conditionalFormatting>
  <conditionalFormatting sqref="AV212">
    <cfRule type="cellIs" dxfId="2704" priority="4708" stopIfTrue="1" operator="equal">
      <formula>"P"</formula>
    </cfRule>
    <cfRule type="cellIs" dxfId="2703" priority="4709" stopIfTrue="1" operator="equal">
      <formula>"E"</formula>
    </cfRule>
    <cfRule type="cellIs" dxfId="2702" priority="4710" stopIfTrue="1" operator="equal">
      <formula>"P"</formula>
    </cfRule>
    <cfRule type="cellIs" dxfId="2701" priority="4711" stopIfTrue="1" operator="equal">
      <formula>"E"</formula>
    </cfRule>
    <cfRule type="cellIs" dxfId="2700" priority="4712" stopIfTrue="1" operator="equal">
      <formula>"P"</formula>
    </cfRule>
  </conditionalFormatting>
  <conditionalFormatting sqref="BE342:BL342 BG341">
    <cfRule type="cellIs" dxfId="2699" priority="4617" stopIfTrue="1" operator="equal">
      <formula>"E"</formula>
    </cfRule>
    <cfRule type="cellIs" dxfId="2698" priority="4618" stopIfTrue="1" operator="equal">
      <formula>"P"</formula>
    </cfRule>
  </conditionalFormatting>
  <conditionalFormatting sqref="BE342:BL342 BG341">
    <cfRule type="cellIs" dxfId="2697" priority="4612" stopIfTrue="1" operator="equal">
      <formula>"P"</formula>
    </cfRule>
    <cfRule type="cellIs" dxfId="2696" priority="4613" stopIfTrue="1" operator="equal">
      <formula>"E"</formula>
    </cfRule>
    <cfRule type="cellIs" dxfId="2695" priority="4614" stopIfTrue="1" operator="equal">
      <formula>"P"</formula>
    </cfRule>
    <cfRule type="cellIs" dxfId="2694" priority="4615" stopIfTrue="1" operator="equal">
      <formula>"E"</formula>
    </cfRule>
    <cfRule type="cellIs" dxfId="2693" priority="4616" stopIfTrue="1" operator="equal">
      <formula>"P"</formula>
    </cfRule>
  </conditionalFormatting>
  <conditionalFormatting sqref="AZ304:BA304">
    <cfRule type="cellIs" dxfId="2692" priority="4638" stopIfTrue="1" operator="equal">
      <formula>"E"</formula>
    </cfRule>
    <cfRule type="cellIs" dxfId="2691" priority="4639" stopIfTrue="1" operator="equal">
      <formula>"P"</formula>
    </cfRule>
  </conditionalFormatting>
  <conditionalFormatting sqref="AZ306:BA306">
    <cfRule type="cellIs" dxfId="2690" priority="4632" stopIfTrue="1" operator="equal">
      <formula>"E"</formula>
    </cfRule>
    <cfRule type="cellIs" dxfId="2689" priority="4633" stopIfTrue="1" operator="equal">
      <formula>"P"</formula>
    </cfRule>
  </conditionalFormatting>
  <conditionalFormatting sqref="BB306:BD306">
    <cfRule type="cellIs" dxfId="2688" priority="4630" stopIfTrue="1" operator="equal">
      <formula>"E"</formula>
    </cfRule>
    <cfRule type="cellIs" dxfId="2687" priority="4631" stopIfTrue="1" operator="equal">
      <formula>"P"</formula>
    </cfRule>
  </conditionalFormatting>
  <conditionalFormatting sqref="AZ308:BA308">
    <cfRule type="cellIs" dxfId="2686" priority="4626" stopIfTrue="1" operator="equal">
      <formula>"E"</formula>
    </cfRule>
    <cfRule type="cellIs" dxfId="2685" priority="4627" stopIfTrue="1" operator="equal">
      <formula>"P"</formula>
    </cfRule>
  </conditionalFormatting>
  <conditionalFormatting sqref="BB308:BD308">
    <cfRule type="cellIs" dxfId="2684" priority="4624" stopIfTrue="1" operator="equal">
      <formula>"E"</formula>
    </cfRule>
    <cfRule type="cellIs" dxfId="2683" priority="4625" stopIfTrue="1" operator="equal">
      <formula>"P"</formula>
    </cfRule>
  </conditionalFormatting>
  <conditionalFormatting sqref="BL291 BL289">
    <cfRule type="cellIs" dxfId="2682" priority="4619" stopIfTrue="1" operator="equal">
      <formula>"e"</formula>
    </cfRule>
    <cfRule type="cellIs" dxfId="2681" priority="4620" stopIfTrue="1" operator="equal">
      <formula>"p"</formula>
    </cfRule>
    <cfRule type="cellIs" dxfId="2680" priority="4621" stopIfTrue="1" operator="equal">
      <formula>"e"</formula>
    </cfRule>
  </conditionalFormatting>
  <conditionalFormatting sqref="BL292:BL298 BL290">
    <cfRule type="cellIs" dxfId="2679" priority="4622" stopIfTrue="1" operator="equal">
      <formula>"E"</formula>
    </cfRule>
    <cfRule type="cellIs" dxfId="2678" priority="4623" stopIfTrue="1" operator="equal">
      <formula>"P"</formula>
    </cfRule>
  </conditionalFormatting>
  <conditionalFormatting sqref="BE341:BF341 BI341:BL341">
    <cfRule type="cellIs" dxfId="2677" priority="4607" stopIfTrue="1" operator="equal">
      <formula>"e"</formula>
    </cfRule>
    <cfRule type="cellIs" dxfId="2676" priority="4608" stopIfTrue="1" operator="equal">
      <formula>"p"</formula>
    </cfRule>
    <cfRule type="cellIs" dxfId="2675" priority="4609" stopIfTrue="1" operator="equal">
      <formula>"e"</formula>
    </cfRule>
  </conditionalFormatting>
  <conditionalFormatting sqref="BE341:BF341 BI341:BL341">
    <cfRule type="cellIs" dxfId="2674" priority="4590" stopIfTrue="1" operator="equal">
      <formula>"P"</formula>
    </cfRule>
    <cfRule type="cellIs" dxfId="2673" priority="4591" stopIfTrue="1" operator="equal">
      <formula>"E"</formula>
    </cfRule>
    <cfRule type="cellIs" dxfId="2672" priority="4592" stopIfTrue="1" operator="equal">
      <formula>"P"</formula>
    </cfRule>
    <cfRule type="cellIs" dxfId="2671" priority="4593" stopIfTrue="1" operator="equal">
      <formula>"E"</formula>
    </cfRule>
    <cfRule type="cellIs" dxfId="2670" priority="4594" stopIfTrue="1" operator="equal">
      <formula>"P"</formula>
    </cfRule>
  </conditionalFormatting>
  <conditionalFormatting sqref="BK289 BK291">
    <cfRule type="cellIs" dxfId="2669" priority="4585" stopIfTrue="1" operator="equal">
      <formula>"e"</formula>
    </cfRule>
    <cfRule type="cellIs" dxfId="2668" priority="4586" stopIfTrue="1" operator="equal">
      <formula>"p"</formula>
    </cfRule>
    <cfRule type="cellIs" dxfId="2667" priority="4587" stopIfTrue="1" operator="equal">
      <formula>"e"</formula>
    </cfRule>
  </conditionalFormatting>
  <conditionalFormatting sqref="BK292:BK298 BK290">
    <cfRule type="cellIs" dxfId="2666" priority="4588" stopIfTrue="1" operator="equal">
      <formula>"E"</formula>
    </cfRule>
    <cfRule type="cellIs" dxfId="2665" priority="4589" stopIfTrue="1" operator="equal">
      <formula>"P"</formula>
    </cfRule>
  </conditionalFormatting>
  <conditionalFormatting sqref="O133:AC136">
    <cfRule type="cellIs" dxfId="2664" priority="4460" stopIfTrue="1" operator="equal">
      <formula>"E"</formula>
    </cfRule>
    <cfRule type="cellIs" dxfId="2663" priority="4461" stopIfTrue="1" operator="equal">
      <formula>"P"</formula>
    </cfRule>
  </conditionalFormatting>
  <conditionalFormatting sqref="O133:AC136">
    <cfRule type="cellIs" dxfId="2662" priority="4455" stopIfTrue="1" operator="equal">
      <formula>"P"</formula>
    </cfRule>
    <cfRule type="cellIs" dxfId="2661" priority="4456" stopIfTrue="1" operator="equal">
      <formula>"E"</formula>
    </cfRule>
    <cfRule type="cellIs" dxfId="2660" priority="4457" stopIfTrue="1" operator="equal">
      <formula>"P"</formula>
    </cfRule>
    <cfRule type="cellIs" dxfId="2659" priority="4458" stopIfTrue="1" operator="equal">
      <formula>"E"</formula>
    </cfRule>
    <cfRule type="cellIs" dxfId="2658" priority="4459" stopIfTrue="1" operator="equal">
      <formula>"P"</formula>
    </cfRule>
  </conditionalFormatting>
  <conditionalFormatting sqref="AO232 AQ232 BE232:BG232 AM232 AO230 Y228 AA232:AB232 AC230 W232 Y230 Y232 AJ232:AK232 O228:T228 O230:T230 O232:T232">
    <cfRule type="cellIs" dxfId="2657" priority="4439" stopIfTrue="1" operator="equal">
      <formula>"E"</formula>
    </cfRule>
    <cfRule type="cellIs" dxfId="2656" priority="4440" stopIfTrue="1" operator="equal">
      <formula>"P"</formula>
    </cfRule>
  </conditionalFormatting>
  <conditionalFormatting sqref="AW305">
    <cfRule type="cellIs" dxfId="2655" priority="4291" stopIfTrue="1" operator="equal">
      <formula>"e"</formula>
    </cfRule>
    <cfRule type="cellIs" dxfId="2654" priority="4292" stopIfTrue="1" operator="equal">
      <formula>"p"</formula>
    </cfRule>
    <cfRule type="cellIs" dxfId="2653" priority="4293" stopIfTrue="1" operator="equal">
      <formula>"e"</formula>
    </cfRule>
  </conditionalFormatting>
  <conditionalFormatting sqref="BA305">
    <cfRule type="cellIs" dxfId="2652" priority="4288" stopIfTrue="1" operator="equal">
      <formula>"e"</formula>
    </cfRule>
    <cfRule type="cellIs" dxfId="2651" priority="4289" stopIfTrue="1" operator="equal">
      <formula>"p"</formula>
    </cfRule>
    <cfRule type="cellIs" dxfId="2650" priority="4290" stopIfTrue="1" operator="equal">
      <formula>"e"</formula>
    </cfRule>
  </conditionalFormatting>
  <conditionalFormatting sqref="BJ305">
    <cfRule type="cellIs" dxfId="2649" priority="4285" stopIfTrue="1" operator="equal">
      <formula>"e"</formula>
    </cfRule>
    <cfRule type="cellIs" dxfId="2648" priority="4286" stopIfTrue="1" operator="equal">
      <formula>"p"</formula>
    </cfRule>
    <cfRule type="cellIs" dxfId="2647" priority="4287" stopIfTrue="1" operator="equal">
      <formula>"e"</formula>
    </cfRule>
  </conditionalFormatting>
  <conditionalFormatting sqref="V331">
    <cfRule type="cellIs" dxfId="2646" priority="4282" stopIfTrue="1" operator="equal">
      <formula>"e"</formula>
    </cfRule>
    <cfRule type="cellIs" dxfId="2645" priority="4283" stopIfTrue="1" operator="equal">
      <formula>"p"</formula>
    </cfRule>
    <cfRule type="cellIs" dxfId="2644" priority="4284" stopIfTrue="1" operator="equal">
      <formula>"e"</formula>
    </cfRule>
  </conditionalFormatting>
  <conditionalFormatting sqref="V331">
    <cfRule type="cellIs" dxfId="2643" priority="4277" stopIfTrue="1" operator="equal">
      <formula>"P"</formula>
    </cfRule>
    <cfRule type="cellIs" dxfId="2642" priority="4278" stopIfTrue="1" operator="equal">
      <formula>"E"</formula>
    </cfRule>
    <cfRule type="cellIs" dxfId="2641" priority="4279" stopIfTrue="1" operator="equal">
      <formula>"P"</formula>
    </cfRule>
    <cfRule type="cellIs" dxfId="2640" priority="4280" stopIfTrue="1" operator="equal">
      <formula>"E"</formula>
    </cfRule>
    <cfRule type="cellIs" dxfId="2639" priority="4281" stopIfTrue="1" operator="equal">
      <formula>"P"</formula>
    </cfRule>
  </conditionalFormatting>
  <conditionalFormatting sqref="AP329">
    <cfRule type="cellIs" dxfId="2638" priority="4258" stopIfTrue="1" operator="equal">
      <formula>"e"</formula>
    </cfRule>
    <cfRule type="cellIs" dxfId="2637" priority="4259" stopIfTrue="1" operator="equal">
      <formula>"p"</formula>
    </cfRule>
    <cfRule type="cellIs" dxfId="2636" priority="4260" stopIfTrue="1" operator="equal">
      <formula>"e"</formula>
    </cfRule>
  </conditionalFormatting>
  <conditionalFormatting sqref="AP329">
    <cfRule type="cellIs" dxfId="2635" priority="4253" stopIfTrue="1" operator="equal">
      <formula>"P"</formula>
    </cfRule>
    <cfRule type="cellIs" dxfId="2634" priority="4254" stopIfTrue="1" operator="equal">
      <formula>"E"</formula>
    </cfRule>
    <cfRule type="cellIs" dxfId="2633" priority="4255" stopIfTrue="1" operator="equal">
      <formula>"P"</formula>
    </cfRule>
    <cfRule type="cellIs" dxfId="2632" priority="4256" stopIfTrue="1" operator="equal">
      <formula>"E"</formula>
    </cfRule>
    <cfRule type="cellIs" dxfId="2631" priority="4257" stopIfTrue="1" operator="equal">
      <formula>"P"</formula>
    </cfRule>
  </conditionalFormatting>
  <conditionalFormatting sqref="AT329:AU329">
    <cfRule type="cellIs" dxfId="2630" priority="4250" stopIfTrue="1" operator="equal">
      <formula>"e"</formula>
    </cfRule>
    <cfRule type="cellIs" dxfId="2629" priority="4251" stopIfTrue="1" operator="equal">
      <formula>"p"</formula>
    </cfRule>
    <cfRule type="cellIs" dxfId="2628" priority="4252" stopIfTrue="1" operator="equal">
      <formula>"e"</formula>
    </cfRule>
  </conditionalFormatting>
  <conditionalFormatting sqref="AT329:AU329">
    <cfRule type="cellIs" dxfId="2627" priority="4245" stopIfTrue="1" operator="equal">
      <formula>"P"</formula>
    </cfRule>
    <cfRule type="cellIs" dxfId="2626" priority="4246" stopIfTrue="1" operator="equal">
      <formula>"E"</formula>
    </cfRule>
    <cfRule type="cellIs" dxfId="2625" priority="4247" stopIfTrue="1" operator="equal">
      <formula>"P"</formula>
    </cfRule>
    <cfRule type="cellIs" dxfId="2624" priority="4248" stopIfTrue="1" operator="equal">
      <formula>"E"</formula>
    </cfRule>
    <cfRule type="cellIs" dxfId="2623" priority="4249" stopIfTrue="1" operator="equal">
      <formula>"P"</formula>
    </cfRule>
  </conditionalFormatting>
  <conditionalFormatting sqref="AX329:AY329">
    <cfRule type="cellIs" dxfId="2622" priority="4242" stopIfTrue="1" operator="equal">
      <formula>"e"</formula>
    </cfRule>
    <cfRule type="cellIs" dxfId="2621" priority="4243" stopIfTrue="1" operator="equal">
      <formula>"p"</formula>
    </cfRule>
    <cfRule type="cellIs" dxfId="2620" priority="4244" stopIfTrue="1" operator="equal">
      <formula>"e"</formula>
    </cfRule>
  </conditionalFormatting>
  <conditionalFormatting sqref="AX329:AY329">
    <cfRule type="cellIs" dxfId="2619" priority="4237" stopIfTrue="1" operator="equal">
      <formula>"P"</formula>
    </cfRule>
    <cfRule type="cellIs" dxfId="2618" priority="4238" stopIfTrue="1" operator="equal">
      <formula>"E"</formula>
    </cfRule>
    <cfRule type="cellIs" dxfId="2617" priority="4239" stopIfTrue="1" operator="equal">
      <formula>"P"</formula>
    </cfRule>
    <cfRule type="cellIs" dxfId="2616" priority="4240" stopIfTrue="1" operator="equal">
      <formula>"E"</formula>
    </cfRule>
    <cfRule type="cellIs" dxfId="2615" priority="4241" stopIfTrue="1" operator="equal">
      <formula>"P"</formula>
    </cfRule>
  </conditionalFormatting>
  <conditionalFormatting sqref="BA329">
    <cfRule type="cellIs" dxfId="2614" priority="4234" stopIfTrue="1" operator="equal">
      <formula>"e"</formula>
    </cfRule>
    <cfRule type="cellIs" dxfId="2613" priority="4235" stopIfTrue="1" operator="equal">
      <formula>"p"</formula>
    </cfRule>
    <cfRule type="cellIs" dxfId="2612" priority="4236" stopIfTrue="1" operator="equal">
      <formula>"e"</formula>
    </cfRule>
  </conditionalFormatting>
  <conditionalFormatting sqref="BA329">
    <cfRule type="cellIs" dxfId="2611" priority="4229" stopIfTrue="1" operator="equal">
      <formula>"P"</formula>
    </cfRule>
    <cfRule type="cellIs" dxfId="2610" priority="4230" stopIfTrue="1" operator="equal">
      <formula>"E"</formula>
    </cfRule>
    <cfRule type="cellIs" dxfId="2609" priority="4231" stopIfTrue="1" operator="equal">
      <formula>"P"</formula>
    </cfRule>
    <cfRule type="cellIs" dxfId="2608" priority="4232" stopIfTrue="1" operator="equal">
      <formula>"E"</formula>
    </cfRule>
    <cfRule type="cellIs" dxfId="2607" priority="4233" stopIfTrue="1" operator="equal">
      <formula>"P"</formula>
    </cfRule>
  </conditionalFormatting>
  <conditionalFormatting sqref="BH341">
    <cfRule type="cellIs" dxfId="2606" priority="4226" stopIfTrue="1" operator="equal">
      <formula>"e"</formula>
    </cfRule>
    <cfRule type="cellIs" dxfId="2605" priority="4227" stopIfTrue="1" operator="equal">
      <formula>"p"</formula>
    </cfRule>
    <cfRule type="cellIs" dxfId="2604" priority="4228" stopIfTrue="1" operator="equal">
      <formula>"e"</formula>
    </cfRule>
  </conditionalFormatting>
  <conditionalFormatting sqref="BH341">
    <cfRule type="cellIs" dxfId="2603" priority="4221" stopIfTrue="1" operator="equal">
      <formula>"P"</formula>
    </cfRule>
    <cfRule type="cellIs" dxfId="2602" priority="4222" stopIfTrue="1" operator="equal">
      <formula>"E"</formula>
    </cfRule>
    <cfRule type="cellIs" dxfId="2601" priority="4223" stopIfTrue="1" operator="equal">
      <formula>"P"</formula>
    </cfRule>
    <cfRule type="cellIs" dxfId="2600" priority="4224" stopIfTrue="1" operator="equal">
      <formula>"E"</formula>
    </cfRule>
    <cfRule type="cellIs" dxfId="2599" priority="4225" stopIfTrue="1" operator="equal">
      <formula>"P"</formula>
    </cfRule>
  </conditionalFormatting>
  <conditionalFormatting sqref="AT315:AV315 AT317:AV317 AT319:AV319 BI315:BK315 BI317:BK317 BI319:BK319 AH321:AH324 AK321:AK324 W321:X324">
    <cfRule type="cellIs" dxfId="2598" priority="4216" stopIfTrue="1" operator="equal">
      <formula>"e"</formula>
    </cfRule>
    <cfRule type="cellIs" dxfId="2597" priority="4217" stopIfTrue="1" operator="equal">
      <formula>"p"</formula>
    </cfRule>
    <cfRule type="cellIs" dxfId="2596" priority="4218" stopIfTrue="1" operator="equal">
      <formula>"e"</formula>
    </cfRule>
  </conditionalFormatting>
  <conditionalFormatting sqref="O313:BL324">
    <cfRule type="cellIs" dxfId="2595" priority="4219" stopIfTrue="1" operator="equal">
      <formula>"E"</formula>
    </cfRule>
    <cfRule type="cellIs" dxfId="2594" priority="4220" stopIfTrue="1" operator="equal">
      <formula>"P"</formula>
    </cfRule>
  </conditionalFormatting>
  <conditionalFormatting sqref="BH323 BL323 T313:U313 X313:Z313 AQ313:AS313 AU313:AW313 BF313:BG313 BJ313:BK313 V323:Y323 O313:P313 AX323 BF323 AZ313:BC313 AC313:AE313 AG313:AJ313 AL313:AO313">
    <cfRule type="cellIs" dxfId="2593" priority="4212" stopIfTrue="1" operator="equal">
      <formula>"e"</formula>
    </cfRule>
    <cfRule type="cellIs" dxfId="2592" priority="4213" stopIfTrue="1" operator="equal">
      <formula>"p"</formula>
    </cfRule>
    <cfRule type="cellIs" dxfId="2591" priority="4214" stopIfTrue="1" operator="equal">
      <formula>"e"</formula>
    </cfRule>
    <cfRule type="cellIs" dxfId="2590" priority="4215" stopIfTrue="1" operator="equal">
      <formula>"p"</formula>
    </cfRule>
  </conditionalFormatting>
  <conditionalFormatting sqref="AO319 AS319 AW319 BD319 Z319 Q319 V319 BH319 BL319 AI319:AJ319">
    <cfRule type="cellIs" dxfId="2589" priority="4191" stopIfTrue="1" operator="equal">
      <formula>"e"</formula>
    </cfRule>
    <cfRule type="cellIs" dxfId="2588" priority="4192" stopIfTrue="1" operator="equal">
      <formula>"p"</formula>
    </cfRule>
    <cfRule type="cellIs" dxfId="2587" priority="4193" stopIfTrue="1" operator="equal">
      <formula>"e"</formula>
    </cfRule>
    <cfRule type="cellIs" dxfId="2586" priority="4194" stopIfTrue="1" operator="equal">
      <formula>"p"</formula>
    </cfRule>
  </conditionalFormatting>
  <conditionalFormatting sqref="AQ315:AR315 BE315:BG315 AH316 Y315:Z315 X315:X316 AK315:AK316 P315:S315 U315:W315 AX315:BC315 AL315:AN315">
    <cfRule type="cellIs" dxfId="2585" priority="4209" stopIfTrue="1" operator="equal">
      <formula>"e"</formula>
    </cfRule>
    <cfRule type="cellIs" dxfId="2584" priority="4210" stopIfTrue="1" operator="equal">
      <formula>"p"</formula>
    </cfRule>
    <cfRule type="cellIs" dxfId="2583" priority="4211" stopIfTrue="1" operator="equal">
      <formula>"e"</formula>
    </cfRule>
  </conditionalFormatting>
  <conditionalFormatting sqref="AO315 AS315 AW315 BD315 Z315 Q315 V315 BH315 BL315 AI315:AJ315">
    <cfRule type="cellIs" dxfId="2582" priority="4205" stopIfTrue="1" operator="equal">
      <formula>"e"</formula>
    </cfRule>
    <cfRule type="cellIs" dxfId="2581" priority="4206" stopIfTrue="1" operator="equal">
      <formula>"p"</formula>
    </cfRule>
    <cfRule type="cellIs" dxfId="2580" priority="4207" stopIfTrue="1" operator="equal">
      <formula>"e"</formula>
    </cfRule>
    <cfRule type="cellIs" dxfId="2579" priority="4208" stopIfTrue="1" operator="equal">
      <formula>"p"</formula>
    </cfRule>
  </conditionalFormatting>
  <conditionalFormatting sqref="AQ317:AR317 BE317:BG317 AH318 Y317:Z317 X317:X318 AK317:AK318 P317:S317 U317:W317 AX317:BC317 AL317:AN317">
    <cfRule type="cellIs" dxfId="2578" priority="4202" stopIfTrue="1" operator="equal">
      <formula>"e"</formula>
    </cfRule>
    <cfRule type="cellIs" dxfId="2577" priority="4203" stopIfTrue="1" operator="equal">
      <formula>"p"</formula>
    </cfRule>
    <cfRule type="cellIs" dxfId="2576" priority="4204" stopIfTrue="1" operator="equal">
      <formula>"e"</formula>
    </cfRule>
  </conditionalFormatting>
  <conditionalFormatting sqref="AO317 AS317 AW317 BD317 Z317 Q317 V317 BH317 BL317 AI317:AJ317">
    <cfRule type="cellIs" dxfId="2575" priority="4198" stopIfTrue="1" operator="equal">
      <formula>"e"</formula>
    </cfRule>
    <cfRule type="cellIs" dxfId="2574" priority="4199" stopIfTrue="1" operator="equal">
      <formula>"p"</formula>
    </cfRule>
    <cfRule type="cellIs" dxfId="2573" priority="4200" stopIfTrue="1" operator="equal">
      <formula>"e"</formula>
    </cfRule>
    <cfRule type="cellIs" dxfId="2572" priority="4201" stopIfTrue="1" operator="equal">
      <formula>"p"</formula>
    </cfRule>
  </conditionalFormatting>
  <conditionalFormatting sqref="AQ319:AR319 BE319:BG319 AH320 Y319:Z319 X319:X320 AK319:AK320 P319:S319 U319:W319 AX319:BC319 AL319:AN319">
    <cfRule type="cellIs" dxfId="2571" priority="4195" stopIfTrue="1" operator="equal">
      <formula>"e"</formula>
    </cfRule>
    <cfRule type="cellIs" dxfId="2570" priority="4196" stopIfTrue="1" operator="equal">
      <formula>"p"</formula>
    </cfRule>
    <cfRule type="cellIs" dxfId="2569" priority="4197" stopIfTrue="1" operator="equal">
      <formula>"e"</formula>
    </cfRule>
  </conditionalFormatting>
  <conditionalFormatting sqref="O313:BL324">
    <cfRule type="cellIs" dxfId="2568" priority="4189" stopIfTrue="1" operator="equal">
      <formula>"P"</formula>
    </cfRule>
    <cfRule type="cellIs" dxfId="2567" priority="4190" stopIfTrue="1" operator="equal">
      <formula>"P"</formula>
    </cfRule>
  </conditionalFormatting>
  <conditionalFormatting sqref="O313:BL324">
    <cfRule type="cellIs" dxfId="2566" priority="4184" stopIfTrue="1" operator="equal">
      <formula>"P"</formula>
    </cfRule>
    <cfRule type="cellIs" dxfId="2565" priority="4185" stopIfTrue="1" operator="equal">
      <formula>"E"</formula>
    </cfRule>
    <cfRule type="cellIs" dxfId="2564" priority="4186" stopIfTrue="1" operator="equal">
      <formula>"P"</formula>
    </cfRule>
    <cfRule type="cellIs" dxfId="2563" priority="4187" stopIfTrue="1" operator="equal">
      <formula>"E"</formula>
    </cfRule>
    <cfRule type="cellIs" dxfId="2562" priority="4188" stopIfTrue="1" operator="equal">
      <formula>"P"</formula>
    </cfRule>
  </conditionalFormatting>
  <conditionalFormatting sqref="BH321 BL321 V321:Y321 AX321 BF321">
    <cfRule type="cellIs" dxfId="2561" priority="4180" stopIfTrue="1" operator="equal">
      <formula>"e"</formula>
    </cfRule>
    <cfRule type="cellIs" dxfId="2560" priority="4181" stopIfTrue="1" operator="equal">
      <formula>"p"</formula>
    </cfRule>
    <cfRule type="cellIs" dxfId="2559" priority="4182" stopIfTrue="1" operator="equal">
      <formula>"e"</formula>
    </cfRule>
    <cfRule type="cellIs" dxfId="2558" priority="4183" stopIfTrue="1" operator="equal">
      <formula>"p"</formula>
    </cfRule>
  </conditionalFormatting>
  <conditionalFormatting sqref="AP13">
    <cfRule type="cellIs" dxfId="2557" priority="4145" stopIfTrue="1" operator="equal">
      <formula>"e"</formula>
    </cfRule>
    <cfRule type="cellIs" dxfId="2556" priority="4146" stopIfTrue="1" operator="equal">
      <formula>"p"</formula>
    </cfRule>
    <cfRule type="cellIs" dxfId="2555" priority="4147" stopIfTrue="1" operator="equal">
      <formula>"e"</formula>
    </cfRule>
  </conditionalFormatting>
  <conditionalFormatting sqref="AP13">
    <cfRule type="cellIs" dxfId="2554" priority="4140" stopIfTrue="1" operator="equal">
      <formula>"P"</formula>
    </cfRule>
    <cfRule type="cellIs" dxfId="2553" priority="4141" stopIfTrue="1" operator="equal">
      <formula>"E"</formula>
    </cfRule>
    <cfRule type="cellIs" dxfId="2552" priority="4142" stopIfTrue="1" operator="equal">
      <formula>"P"</formula>
    </cfRule>
    <cfRule type="cellIs" dxfId="2551" priority="4143" stopIfTrue="1" operator="equal">
      <formula>"E"</formula>
    </cfRule>
    <cfRule type="cellIs" dxfId="2550" priority="4144" stopIfTrue="1" operator="equal">
      <formula>"P"</formula>
    </cfRule>
  </conditionalFormatting>
  <conditionalFormatting sqref="AX13">
    <cfRule type="cellIs" dxfId="2549" priority="4137" stopIfTrue="1" operator="equal">
      <formula>"e"</formula>
    </cfRule>
    <cfRule type="cellIs" dxfId="2548" priority="4138" stopIfTrue="1" operator="equal">
      <formula>"p"</formula>
    </cfRule>
    <cfRule type="cellIs" dxfId="2547" priority="4139" stopIfTrue="1" operator="equal">
      <formula>"e"</formula>
    </cfRule>
  </conditionalFormatting>
  <conditionalFormatting sqref="AX13">
    <cfRule type="cellIs" dxfId="2546" priority="4132" stopIfTrue="1" operator="equal">
      <formula>"P"</formula>
    </cfRule>
    <cfRule type="cellIs" dxfId="2545" priority="4133" stopIfTrue="1" operator="equal">
      <formula>"E"</formula>
    </cfRule>
    <cfRule type="cellIs" dxfId="2544" priority="4134" stopIfTrue="1" operator="equal">
      <formula>"P"</formula>
    </cfRule>
    <cfRule type="cellIs" dxfId="2543" priority="4135" stopIfTrue="1" operator="equal">
      <formula>"E"</formula>
    </cfRule>
    <cfRule type="cellIs" dxfId="2542" priority="4136" stopIfTrue="1" operator="equal">
      <formula>"P"</formula>
    </cfRule>
  </conditionalFormatting>
  <conditionalFormatting sqref="BF13">
    <cfRule type="cellIs" dxfId="2541" priority="4129" stopIfTrue="1" operator="equal">
      <formula>"e"</formula>
    </cfRule>
    <cfRule type="cellIs" dxfId="2540" priority="4130" stopIfTrue="1" operator="equal">
      <formula>"p"</formula>
    </cfRule>
    <cfRule type="cellIs" dxfId="2539" priority="4131" stopIfTrue="1" operator="equal">
      <formula>"e"</formula>
    </cfRule>
  </conditionalFormatting>
  <conditionalFormatting sqref="BF13">
    <cfRule type="cellIs" dxfId="2538" priority="4124" stopIfTrue="1" operator="equal">
      <formula>"P"</formula>
    </cfRule>
    <cfRule type="cellIs" dxfId="2537" priority="4125" stopIfTrue="1" operator="equal">
      <formula>"E"</formula>
    </cfRule>
    <cfRule type="cellIs" dxfId="2536" priority="4126" stopIfTrue="1" operator="equal">
      <formula>"P"</formula>
    </cfRule>
    <cfRule type="cellIs" dxfId="2535" priority="4127" stopIfTrue="1" operator="equal">
      <formula>"E"</formula>
    </cfRule>
    <cfRule type="cellIs" dxfId="2534" priority="4128" stopIfTrue="1" operator="equal">
      <formula>"P"</formula>
    </cfRule>
  </conditionalFormatting>
  <conditionalFormatting sqref="G23:G24">
    <cfRule type="cellIs" dxfId="2533" priority="4120" stopIfTrue="1" operator="equal">
      <formula>"E"</formula>
    </cfRule>
    <cfRule type="cellIs" dxfId="2532" priority="4121" stopIfTrue="1" operator="equal">
      <formula>"P"</formula>
    </cfRule>
  </conditionalFormatting>
  <conditionalFormatting sqref="G281:G282">
    <cfRule type="cellIs" dxfId="2531" priority="4116" stopIfTrue="1" operator="equal">
      <formula>"E"</formula>
    </cfRule>
    <cfRule type="cellIs" dxfId="2530" priority="4117" stopIfTrue="1" operator="equal">
      <formula>"P"</formula>
    </cfRule>
  </conditionalFormatting>
  <conditionalFormatting sqref="G25:G26">
    <cfRule type="cellIs" dxfId="2529" priority="4112" stopIfTrue="1" operator="equal">
      <formula>"E"</formula>
    </cfRule>
    <cfRule type="cellIs" dxfId="2528" priority="4113" stopIfTrue="1" operator="equal">
      <formula>"P"</formula>
    </cfRule>
  </conditionalFormatting>
  <conditionalFormatting sqref="P273:R273">
    <cfRule type="cellIs" dxfId="2527" priority="4109" stopIfTrue="1" operator="equal">
      <formula>"e"</formula>
    </cfRule>
    <cfRule type="cellIs" dxfId="2526" priority="4110" stopIfTrue="1" operator="equal">
      <formula>"p"</formula>
    </cfRule>
    <cfRule type="cellIs" dxfId="2525" priority="4111" stopIfTrue="1" operator="equal">
      <formula>"e"</formula>
    </cfRule>
  </conditionalFormatting>
  <conditionalFormatting sqref="P273:R273">
    <cfRule type="cellIs" dxfId="2524" priority="4104" stopIfTrue="1" operator="equal">
      <formula>"P"</formula>
    </cfRule>
    <cfRule type="cellIs" dxfId="2523" priority="4105" stopIfTrue="1" operator="equal">
      <formula>"E"</formula>
    </cfRule>
    <cfRule type="cellIs" dxfId="2522" priority="4106" stopIfTrue="1" operator="equal">
      <formula>"P"</formula>
    </cfRule>
    <cfRule type="cellIs" dxfId="2521" priority="4107" stopIfTrue="1" operator="equal">
      <formula>"E"</formula>
    </cfRule>
    <cfRule type="cellIs" dxfId="2520" priority="4108" stopIfTrue="1" operator="equal">
      <formula>"P"</formula>
    </cfRule>
  </conditionalFormatting>
  <conditionalFormatting sqref="AE275:AG275">
    <cfRule type="cellIs" dxfId="2519" priority="4093" stopIfTrue="1" operator="equal">
      <formula>"e"</formula>
    </cfRule>
    <cfRule type="cellIs" dxfId="2518" priority="4094" stopIfTrue="1" operator="equal">
      <formula>"p"</formula>
    </cfRule>
    <cfRule type="cellIs" dxfId="2517" priority="4095" stopIfTrue="1" operator="equal">
      <formula>"e"</formula>
    </cfRule>
  </conditionalFormatting>
  <conditionalFormatting sqref="AE275:AG275">
    <cfRule type="cellIs" dxfId="2516" priority="4088" stopIfTrue="1" operator="equal">
      <formula>"P"</formula>
    </cfRule>
    <cfRule type="cellIs" dxfId="2515" priority="4089" stopIfTrue="1" operator="equal">
      <formula>"E"</formula>
    </cfRule>
    <cfRule type="cellIs" dxfId="2514" priority="4090" stopIfTrue="1" operator="equal">
      <formula>"P"</formula>
    </cfRule>
    <cfRule type="cellIs" dxfId="2513" priority="4091" stopIfTrue="1" operator="equal">
      <formula>"E"</formula>
    </cfRule>
    <cfRule type="cellIs" dxfId="2512" priority="4092" stopIfTrue="1" operator="equal">
      <formula>"P"</formula>
    </cfRule>
  </conditionalFormatting>
  <conditionalFormatting sqref="AH275">
    <cfRule type="cellIs" dxfId="2511" priority="4083" stopIfTrue="1" operator="equal">
      <formula>"P"</formula>
    </cfRule>
    <cfRule type="cellIs" dxfId="2510" priority="4084" stopIfTrue="1" operator="equal">
      <formula>"E"</formula>
    </cfRule>
    <cfRule type="cellIs" dxfId="2509" priority="4085" stopIfTrue="1" operator="equal">
      <formula>"P"</formula>
    </cfRule>
    <cfRule type="cellIs" dxfId="2508" priority="4086" stopIfTrue="1" operator="equal">
      <formula>"E"</formula>
    </cfRule>
    <cfRule type="cellIs" dxfId="2507" priority="4087" stopIfTrue="1" operator="equal">
      <formula>"P"</formula>
    </cfRule>
  </conditionalFormatting>
  <conditionalFormatting sqref="AH275">
    <cfRule type="cellIs" dxfId="2506" priority="4080" stopIfTrue="1" operator="equal">
      <formula>"e"</formula>
    </cfRule>
    <cfRule type="cellIs" dxfId="2505" priority="4081" stopIfTrue="1" operator="equal">
      <formula>"p"</formula>
    </cfRule>
    <cfRule type="cellIs" dxfId="2504" priority="4082" stopIfTrue="1" operator="equal">
      <formula>"e"</formula>
    </cfRule>
  </conditionalFormatting>
  <conditionalFormatting sqref="AT275:AX275">
    <cfRule type="cellIs" dxfId="2503" priority="4077" stopIfTrue="1" operator="equal">
      <formula>"e"</formula>
    </cfRule>
    <cfRule type="cellIs" dxfId="2502" priority="4078" stopIfTrue="1" operator="equal">
      <formula>"p"</formula>
    </cfRule>
    <cfRule type="cellIs" dxfId="2501" priority="4079" stopIfTrue="1" operator="equal">
      <formula>"e"</formula>
    </cfRule>
  </conditionalFormatting>
  <conditionalFormatting sqref="AT275:AX275">
    <cfRule type="cellIs" dxfId="2500" priority="4072" stopIfTrue="1" operator="equal">
      <formula>"P"</formula>
    </cfRule>
    <cfRule type="cellIs" dxfId="2499" priority="4073" stopIfTrue="1" operator="equal">
      <formula>"E"</formula>
    </cfRule>
    <cfRule type="cellIs" dxfId="2498" priority="4074" stopIfTrue="1" operator="equal">
      <formula>"P"</formula>
    </cfRule>
    <cfRule type="cellIs" dxfId="2497" priority="4075" stopIfTrue="1" operator="equal">
      <formula>"E"</formula>
    </cfRule>
    <cfRule type="cellIs" dxfId="2496" priority="4076" stopIfTrue="1" operator="equal">
      <formula>"P"</formula>
    </cfRule>
  </conditionalFormatting>
  <conditionalFormatting sqref="BD275">
    <cfRule type="cellIs" dxfId="2495" priority="4069" stopIfTrue="1" operator="equal">
      <formula>"e"</formula>
    </cfRule>
    <cfRule type="cellIs" dxfId="2494" priority="4070" stopIfTrue="1" operator="equal">
      <formula>"p"</formula>
    </cfRule>
    <cfRule type="cellIs" dxfId="2493" priority="4071" stopIfTrue="1" operator="equal">
      <formula>"e"</formula>
    </cfRule>
  </conditionalFormatting>
  <conditionalFormatting sqref="BD275">
    <cfRule type="cellIs" dxfId="2492" priority="4064" stopIfTrue="1" operator="equal">
      <formula>"P"</formula>
    </cfRule>
    <cfRule type="cellIs" dxfId="2491" priority="4065" stopIfTrue="1" operator="equal">
      <formula>"E"</formula>
    </cfRule>
    <cfRule type="cellIs" dxfId="2490" priority="4066" stopIfTrue="1" operator="equal">
      <formula>"P"</formula>
    </cfRule>
    <cfRule type="cellIs" dxfId="2489" priority="4067" stopIfTrue="1" operator="equal">
      <formula>"E"</formula>
    </cfRule>
    <cfRule type="cellIs" dxfId="2488" priority="4068" stopIfTrue="1" operator="equal">
      <formula>"P"</formula>
    </cfRule>
  </conditionalFormatting>
  <conditionalFormatting sqref="AT347:AU347">
    <cfRule type="cellIs" dxfId="2487" priority="4059" stopIfTrue="1" operator="equal">
      <formula>"P"</formula>
    </cfRule>
    <cfRule type="cellIs" dxfId="2486" priority="4060" stopIfTrue="1" operator="equal">
      <formula>"E"</formula>
    </cfRule>
    <cfRule type="cellIs" dxfId="2485" priority="4061" stopIfTrue="1" operator="equal">
      <formula>"P"</formula>
    </cfRule>
    <cfRule type="cellIs" dxfId="2484" priority="4062" stopIfTrue="1" operator="equal">
      <formula>"E"</formula>
    </cfRule>
    <cfRule type="cellIs" dxfId="2483" priority="4063" stopIfTrue="1" operator="equal">
      <formula>"P"</formula>
    </cfRule>
  </conditionalFormatting>
  <conditionalFormatting sqref="AT347:AU347">
    <cfRule type="cellIs" dxfId="2482" priority="4056" stopIfTrue="1" operator="equal">
      <formula>"e"</formula>
    </cfRule>
    <cfRule type="cellIs" dxfId="2481" priority="4057" stopIfTrue="1" operator="equal">
      <formula>"p"</formula>
    </cfRule>
    <cfRule type="cellIs" dxfId="2480" priority="4058" stopIfTrue="1" operator="equal">
      <formula>"e"</formula>
    </cfRule>
  </conditionalFormatting>
  <conditionalFormatting sqref="V13">
    <cfRule type="cellIs" dxfId="2479" priority="4045" stopIfTrue="1" operator="equal">
      <formula>"e"</formula>
    </cfRule>
    <cfRule type="cellIs" dxfId="2478" priority="4046" stopIfTrue="1" operator="equal">
      <formula>"p"</formula>
    </cfRule>
    <cfRule type="cellIs" dxfId="2477" priority="4047" stopIfTrue="1" operator="equal">
      <formula>"e"</formula>
    </cfRule>
  </conditionalFormatting>
  <conditionalFormatting sqref="O13:Q13 S13:V13">
    <cfRule type="cellIs" dxfId="2476" priority="4051" stopIfTrue="1" operator="equal">
      <formula>"P"</formula>
    </cfRule>
    <cfRule type="cellIs" dxfId="2475" priority="4052" stopIfTrue="1" operator="equal">
      <formula>"E"</formula>
    </cfRule>
    <cfRule type="cellIs" dxfId="2474" priority="4053" stopIfTrue="1" operator="equal">
      <formula>"P"</formula>
    </cfRule>
    <cfRule type="cellIs" dxfId="2473" priority="4054" stopIfTrue="1" operator="equal">
      <formula>"E"</formula>
    </cfRule>
    <cfRule type="cellIs" dxfId="2472" priority="4055" stopIfTrue="1" operator="equal">
      <formula>"P"</formula>
    </cfRule>
  </conditionalFormatting>
  <conditionalFormatting sqref="O13:Q13 S13:U13">
    <cfRule type="cellIs" dxfId="2471" priority="4048" stopIfTrue="1" operator="equal">
      <formula>"e"</formula>
    </cfRule>
    <cfRule type="cellIs" dxfId="2470" priority="4049" stopIfTrue="1" operator="equal">
      <formula>"p"</formula>
    </cfRule>
    <cfRule type="cellIs" dxfId="2469" priority="4050" stopIfTrue="1" operator="equal">
      <formula>"e"</formula>
    </cfRule>
  </conditionalFormatting>
  <conditionalFormatting sqref="L427">
    <cfRule type="cellIs" dxfId="2468" priority="4043" stopIfTrue="1" operator="equal">
      <formula>"E"</formula>
    </cfRule>
    <cfRule type="cellIs" dxfId="2467" priority="4044" stopIfTrue="1" operator="equal">
      <formula>"P"</formula>
    </cfRule>
  </conditionalFormatting>
  <conditionalFormatting sqref="G427">
    <cfRule type="cellIs" dxfId="2466" priority="4041" stopIfTrue="1" operator="equal">
      <formula>"E"</formula>
    </cfRule>
    <cfRule type="cellIs" dxfId="2465" priority="4042" stopIfTrue="1" operator="equal">
      <formula>"P"</formula>
    </cfRule>
  </conditionalFormatting>
  <conditionalFormatting sqref="P14:S14">
    <cfRule type="cellIs" dxfId="2464" priority="4039" stopIfTrue="1" operator="equal">
      <formula>"E"</formula>
    </cfRule>
    <cfRule type="cellIs" dxfId="2463" priority="4040" stopIfTrue="1" operator="equal">
      <formula>"P"</formula>
    </cfRule>
  </conditionalFormatting>
  <conditionalFormatting sqref="P14:T14">
    <cfRule type="cellIs" dxfId="2462" priority="4034" stopIfTrue="1" operator="equal">
      <formula>"P"</formula>
    </cfRule>
    <cfRule type="cellIs" dxfId="2461" priority="4035" stopIfTrue="1" operator="equal">
      <formula>"E"</formula>
    </cfRule>
    <cfRule type="cellIs" dxfId="2460" priority="4036" stopIfTrue="1" operator="equal">
      <formula>"P"</formula>
    </cfRule>
    <cfRule type="cellIs" dxfId="2459" priority="4037" stopIfTrue="1" operator="equal">
      <formula>"E"</formula>
    </cfRule>
    <cfRule type="cellIs" dxfId="2458" priority="4038" stopIfTrue="1" operator="equal">
      <formula>"P"</formula>
    </cfRule>
  </conditionalFormatting>
  <conditionalFormatting sqref="T14">
    <cfRule type="cellIs" dxfId="2457" priority="4032" stopIfTrue="1" operator="equal">
      <formula>"E"</formula>
    </cfRule>
    <cfRule type="cellIs" dxfId="2456" priority="4033" stopIfTrue="1" operator="equal">
      <formula>"P"</formula>
    </cfRule>
  </conditionalFormatting>
  <conditionalFormatting sqref="R16:S16">
    <cfRule type="cellIs" dxfId="2455" priority="4030" stopIfTrue="1" operator="equal">
      <formula>"E"</formula>
    </cfRule>
    <cfRule type="cellIs" dxfId="2454" priority="4031" stopIfTrue="1" operator="equal">
      <formula>"P"</formula>
    </cfRule>
  </conditionalFormatting>
  <conditionalFormatting sqref="R16:U16">
    <cfRule type="cellIs" dxfId="2453" priority="4025" stopIfTrue="1" operator="equal">
      <formula>"P"</formula>
    </cfRule>
    <cfRule type="cellIs" dxfId="2452" priority="4026" stopIfTrue="1" operator="equal">
      <formula>"E"</formula>
    </cfRule>
    <cfRule type="cellIs" dxfId="2451" priority="4027" stopIfTrue="1" operator="equal">
      <formula>"P"</formula>
    </cfRule>
    <cfRule type="cellIs" dxfId="2450" priority="4028" stopIfTrue="1" operator="equal">
      <formula>"E"</formula>
    </cfRule>
    <cfRule type="cellIs" dxfId="2449" priority="4029" stopIfTrue="1" operator="equal">
      <formula>"P"</formula>
    </cfRule>
  </conditionalFormatting>
  <conditionalFormatting sqref="T198:U198">
    <cfRule type="cellIs" dxfId="2448" priority="4020" stopIfTrue="1" operator="equal">
      <formula>"P"</formula>
    </cfRule>
    <cfRule type="cellIs" dxfId="2447" priority="4021" stopIfTrue="1" operator="equal">
      <formula>"E"</formula>
    </cfRule>
    <cfRule type="cellIs" dxfId="2446" priority="4022" stopIfTrue="1" operator="equal">
      <formula>"P"</formula>
    </cfRule>
    <cfRule type="cellIs" dxfId="2445" priority="4023" stopIfTrue="1" operator="equal">
      <formula>"E"</formula>
    </cfRule>
    <cfRule type="cellIs" dxfId="2444" priority="4024" stopIfTrue="1" operator="equal">
      <formula>"P"</formula>
    </cfRule>
  </conditionalFormatting>
  <conditionalFormatting sqref="T206:U206">
    <cfRule type="cellIs" dxfId="2443" priority="4015" stopIfTrue="1" operator="equal">
      <formula>"P"</formula>
    </cfRule>
    <cfRule type="cellIs" dxfId="2442" priority="4016" stopIfTrue="1" operator="equal">
      <formula>"E"</formula>
    </cfRule>
    <cfRule type="cellIs" dxfId="2441" priority="4017" stopIfTrue="1" operator="equal">
      <formula>"P"</formula>
    </cfRule>
    <cfRule type="cellIs" dxfId="2440" priority="4018" stopIfTrue="1" operator="equal">
      <formula>"E"</formula>
    </cfRule>
    <cfRule type="cellIs" dxfId="2439" priority="4019" stopIfTrue="1" operator="equal">
      <formula>"P"</formula>
    </cfRule>
  </conditionalFormatting>
  <conditionalFormatting sqref="G73:G82">
    <cfRule type="cellIs" dxfId="2438" priority="3982" stopIfTrue="1" operator="equal">
      <formula>"E"</formula>
    </cfRule>
    <cfRule type="cellIs" dxfId="2437" priority="3983" stopIfTrue="1" operator="equal">
      <formula>"P"</formula>
    </cfRule>
  </conditionalFormatting>
  <conditionalFormatting sqref="O75:BL82">
    <cfRule type="cellIs" dxfId="2436" priority="3977" stopIfTrue="1" operator="equal">
      <formula>"P"</formula>
    </cfRule>
    <cfRule type="cellIs" dxfId="2435" priority="3978" stopIfTrue="1" operator="equal">
      <formula>"E"</formula>
    </cfRule>
    <cfRule type="cellIs" dxfId="2434" priority="3979" stopIfTrue="1" operator="equal">
      <formula>"P"</formula>
    </cfRule>
    <cfRule type="cellIs" dxfId="2433" priority="3980" stopIfTrue="1" operator="equal">
      <formula>"E"</formula>
    </cfRule>
    <cfRule type="cellIs" dxfId="2432" priority="3981" stopIfTrue="1" operator="equal">
      <formula>"P"</formula>
    </cfRule>
  </conditionalFormatting>
  <conditionalFormatting sqref="G83:G92">
    <cfRule type="cellIs" dxfId="2431" priority="3973" stopIfTrue="1" operator="equal">
      <formula>"E"</formula>
    </cfRule>
    <cfRule type="cellIs" dxfId="2430" priority="3974" stopIfTrue="1" operator="equal">
      <formula>"P"</formula>
    </cfRule>
  </conditionalFormatting>
  <conditionalFormatting sqref="O85:BL92">
    <cfRule type="cellIs" dxfId="2429" priority="3968" stopIfTrue="1" operator="equal">
      <formula>"P"</formula>
    </cfRule>
    <cfRule type="cellIs" dxfId="2428" priority="3969" stopIfTrue="1" operator="equal">
      <formula>"E"</formula>
    </cfRule>
    <cfRule type="cellIs" dxfId="2427" priority="3970" stopIfTrue="1" operator="equal">
      <formula>"P"</formula>
    </cfRule>
    <cfRule type="cellIs" dxfId="2426" priority="3971" stopIfTrue="1" operator="equal">
      <formula>"E"</formula>
    </cfRule>
    <cfRule type="cellIs" dxfId="2425" priority="3972" stopIfTrue="1" operator="equal">
      <formula>"P"</formula>
    </cfRule>
  </conditionalFormatting>
  <conditionalFormatting sqref="G93:G102">
    <cfRule type="cellIs" dxfId="2424" priority="3964" stopIfTrue="1" operator="equal">
      <formula>"E"</formula>
    </cfRule>
    <cfRule type="cellIs" dxfId="2423" priority="3965" stopIfTrue="1" operator="equal">
      <formula>"P"</formula>
    </cfRule>
  </conditionalFormatting>
  <conditionalFormatting sqref="O95:BL102">
    <cfRule type="cellIs" dxfId="2422" priority="3959" stopIfTrue="1" operator="equal">
      <formula>"P"</formula>
    </cfRule>
    <cfRule type="cellIs" dxfId="2421" priority="3960" stopIfTrue="1" operator="equal">
      <formula>"E"</formula>
    </cfRule>
    <cfRule type="cellIs" dxfId="2420" priority="3961" stopIfTrue="1" operator="equal">
      <formula>"P"</formula>
    </cfRule>
    <cfRule type="cellIs" dxfId="2419" priority="3962" stopIfTrue="1" operator="equal">
      <formula>"E"</formula>
    </cfRule>
    <cfRule type="cellIs" dxfId="2418" priority="3963" stopIfTrue="1" operator="equal">
      <formula>"P"</formula>
    </cfRule>
  </conditionalFormatting>
  <conditionalFormatting sqref="O93:BL94">
    <cfRule type="cellIs" dxfId="2417" priority="3936" stopIfTrue="1" operator="equal">
      <formula>"E"</formula>
    </cfRule>
    <cfRule type="cellIs" dxfId="2416" priority="3937" stopIfTrue="1" operator="equal">
      <formula>"P"</formula>
    </cfRule>
  </conditionalFormatting>
  <conditionalFormatting sqref="O93:BL94">
    <cfRule type="cellIs" dxfId="2415" priority="3931" stopIfTrue="1" operator="equal">
      <formula>"P"</formula>
    </cfRule>
    <cfRule type="cellIs" dxfId="2414" priority="3932" stopIfTrue="1" operator="equal">
      <formula>"E"</formula>
    </cfRule>
    <cfRule type="cellIs" dxfId="2413" priority="3933" stopIfTrue="1" operator="equal">
      <formula>"P"</formula>
    </cfRule>
    <cfRule type="cellIs" dxfId="2412" priority="3934" stopIfTrue="1" operator="equal">
      <formula>"E"</formula>
    </cfRule>
    <cfRule type="cellIs" dxfId="2411" priority="3935" stopIfTrue="1" operator="equal">
      <formula>"P"</formula>
    </cfRule>
  </conditionalFormatting>
  <conditionalFormatting sqref="O73:BL74">
    <cfRule type="cellIs" dxfId="2410" priority="3950" stopIfTrue="1" operator="equal">
      <formula>"E"</formula>
    </cfRule>
    <cfRule type="cellIs" dxfId="2409" priority="3951" stopIfTrue="1" operator="equal">
      <formula>"P"</formula>
    </cfRule>
  </conditionalFormatting>
  <conditionalFormatting sqref="O73:BL74">
    <cfRule type="cellIs" dxfId="2408" priority="3945" stopIfTrue="1" operator="equal">
      <formula>"P"</formula>
    </cfRule>
    <cfRule type="cellIs" dxfId="2407" priority="3946" stopIfTrue="1" operator="equal">
      <formula>"E"</formula>
    </cfRule>
    <cfRule type="cellIs" dxfId="2406" priority="3947" stopIfTrue="1" operator="equal">
      <formula>"P"</formula>
    </cfRule>
    <cfRule type="cellIs" dxfId="2405" priority="3948" stopIfTrue="1" operator="equal">
      <formula>"E"</formula>
    </cfRule>
    <cfRule type="cellIs" dxfId="2404" priority="3949" stopIfTrue="1" operator="equal">
      <formula>"P"</formula>
    </cfRule>
  </conditionalFormatting>
  <conditionalFormatting sqref="O83:BL84">
    <cfRule type="cellIs" dxfId="2403" priority="3943" stopIfTrue="1" operator="equal">
      <formula>"E"</formula>
    </cfRule>
    <cfRule type="cellIs" dxfId="2402" priority="3944" stopIfTrue="1" operator="equal">
      <formula>"P"</formula>
    </cfRule>
  </conditionalFormatting>
  <conditionalFormatting sqref="O83:BL84">
    <cfRule type="cellIs" dxfId="2401" priority="3938" stopIfTrue="1" operator="equal">
      <formula>"P"</formula>
    </cfRule>
    <cfRule type="cellIs" dxfId="2400" priority="3939" stopIfTrue="1" operator="equal">
      <formula>"E"</formula>
    </cfRule>
    <cfRule type="cellIs" dxfId="2399" priority="3940" stopIfTrue="1" operator="equal">
      <formula>"P"</formula>
    </cfRule>
    <cfRule type="cellIs" dxfId="2398" priority="3941" stopIfTrue="1" operator="equal">
      <formula>"E"</formula>
    </cfRule>
    <cfRule type="cellIs" dxfId="2397" priority="3942" stopIfTrue="1" operator="equal">
      <formula>"P"</formula>
    </cfRule>
  </conditionalFormatting>
  <conditionalFormatting sqref="BK370:BL370">
    <cfRule type="cellIs" dxfId="2396" priority="3896" stopIfTrue="1" operator="equal">
      <formula>"P"</formula>
    </cfRule>
    <cfRule type="cellIs" dxfId="2395" priority="3897" stopIfTrue="1" operator="equal">
      <formula>"E"</formula>
    </cfRule>
    <cfRule type="cellIs" dxfId="2394" priority="3898" stopIfTrue="1" operator="equal">
      <formula>"P"</formula>
    </cfRule>
    <cfRule type="cellIs" dxfId="2393" priority="3899" stopIfTrue="1" operator="equal">
      <formula>"E"</formula>
    </cfRule>
    <cfRule type="cellIs" dxfId="2392" priority="3900" stopIfTrue="1" operator="equal">
      <formula>"P"</formula>
    </cfRule>
  </conditionalFormatting>
  <conditionalFormatting sqref="BL369">
    <cfRule type="cellIs" dxfId="2391" priority="3915" stopIfTrue="1" operator="equal">
      <formula>"E"</formula>
    </cfRule>
    <cfRule type="cellIs" dxfId="2390" priority="3916" stopIfTrue="1" operator="equal">
      <formula>"P"</formula>
    </cfRule>
  </conditionalFormatting>
  <conditionalFormatting sqref="BL369">
    <cfRule type="cellIs" dxfId="2389" priority="3910" stopIfTrue="1" operator="equal">
      <formula>"P"</formula>
    </cfRule>
    <cfRule type="cellIs" dxfId="2388" priority="3911" stopIfTrue="1" operator="equal">
      <formula>"E"</formula>
    </cfRule>
    <cfRule type="cellIs" dxfId="2387" priority="3912" stopIfTrue="1" operator="equal">
      <formula>"P"</formula>
    </cfRule>
    <cfRule type="cellIs" dxfId="2386" priority="3913" stopIfTrue="1" operator="equal">
      <formula>"E"</formula>
    </cfRule>
    <cfRule type="cellIs" dxfId="2385" priority="3914" stopIfTrue="1" operator="equal">
      <formula>"P"</formula>
    </cfRule>
  </conditionalFormatting>
  <conditionalFormatting sqref="BK369">
    <cfRule type="cellIs" dxfId="2384" priority="3908" stopIfTrue="1" operator="equal">
      <formula>"E"</formula>
    </cfRule>
    <cfRule type="cellIs" dxfId="2383" priority="3909" stopIfTrue="1" operator="equal">
      <formula>"P"</formula>
    </cfRule>
  </conditionalFormatting>
  <conditionalFormatting sqref="BK369">
    <cfRule type="cellIs" dxfId="2382" priority="3903" stopIfTrue="1" operator="equal">
      <formula>"P"</formula>
    </cfRule>
    <cfRule type="cellIs" dxfId="2381" priority="3904" stopIfTrue="1" operator="equal">
      <formula>"E"</formula>
    </cfRule>
    <cfRule type="cellIs" dxfId="2380" priority="3905" stopIfTrue="1" operator="equal">
      <formula>"P"</formula>
    </cfRule>
    <cfRule type="cellIs" dxfId="2379" priority="3906" stopIfTrue="1" operator="equal">
      <formula>"E"</formula>
    </cfRule>
    <cfRule type="cellIs" dxfId="2378" priority="3907" stopIfTrue="1" operator="equal">
      <formula>"P"</formula>
    </cfRule>
  </conditionalFormatting>
  <conditionalFormatting sqref="BK370:BL370">
    <cfRule type="cellIs" dxfId="2377" priority="3901" stopIfTrue="1" operator="equal">
      <formula>"E"</formula>
    </cfRule>
    <cfRule type="cellIs" dxfId="2376" priority="3902" stopIfTrue="1" operator="equal">
      <formula>"P"</formula>
    </cfRule>
  </conditionalFormatting>
  <conditionalFormatting sqref="R56">
    <cfRule type="cellIs" dxfId="2375" priority="3885" stopIfTrue="1" operator="equal">
      <formula>"E"</formula>
    </cfRule>
    <cfRule type="cellIs" dxfId="2374" priority="3886" stopIfTrue="1" operator="equal">
      <formula>"P"</formula>
    </cfRule>
  </conditionalFormatting>
  <conditionalFormatting sqref="R56:S56">
    <cfRule type="cellIs" dxfId="2373" priority="3880" stopIfTrue="1" operator="equal">
      <formula>"P"</formula>
    </cfRule>
    <cfRule type="cellIs" dxfId="2372" priority="3881" stopIfTrue="1" operator="equal">
      <formula>"E"</formula>
    </cfRule>
    <cfRule type="cellIs" dxfId="2371" priority="3882" stopIfTrue="1" operator="equal">
      <formula>"P"</formula>
    </cfRule>
    <cfRule type="cellIs" dxfId="2370" priority="3883" stopIfTrue="1" operator="equal">
      <formula>"E"</formula>
    </cfRule>
    <cfRule type="cellIs" dxfId="2369" priority="3884" stopIfTrue="1" operator="equal">
      <formula>"P"</formula>
    </cfRule>
  </conditionalFormatting>
  <conditionalFormatting sqref="S56">
    <cfRule type="cellIs" dxfId="2368" priority="3878" stopIfTrue="1" operator="equal">
      <formula>"E"</formula>
    </cfRule>
    <cfRule type="cellIs" dxfId="2367" priority="3879" stopIfTrue="1" operator="equal">
      <formula>"P"</formula>
    </cfRule>
  </conditionalFormatting>
  <conditionalFormatting sqref="T56">
    <cfRule type="cellIs" dxfId="2366" priority="3873" stopIfTrue="1" operator="equal">
      <formula>"P"</formula>
    </cfRule>
    <cfRule type="cellIs" dxfId="2365" priority="3874" stopIfTrue="1" operator="equal">
      <formula>"E"</formula>
    </cfRule>
    <cfRule type="cellIs" dxfId="2364" priority="3875" stopIfTrue="1" operator="equal">
      <formula>"P"</formula>
    </cfRule>
    <cfRule type="cellIs" dxfId="2363" priority="3876" stopIfTrue="1" operator="equal">
      <formula>"E"</formula>
    </cfRule>
    <cfRule type="cellIs" dxfId="2362" priority="3877" stopIfTrue="1" operator="equal">
      <formula>"P"</formula>
    </cfRule>
  </conditionalFormatting>
  <conditionalFormatting sqref="T56">
    <cfRule type="cellIs" dxfId="2361" priority="3871" stopIfTrue="1" operator="equal">
      <formula>"E"</formula>
    </cfRule>
    <cfRule type="cellIs" dxfId="2360" priority="3872" stopIfTrue="1" operator="equal">
      <formula>"P"</formula>
    </cfRule>
  </conditionalFormatting>
  <conditionalFormatting sqref="V30">
    <cfRule type="cellIs" dxfId="2359" priority="3869" stopIfTrue="1" operator="equal">
      <formula>"E"</formula>
    </cfRule>
    <cfRule type="cellIs" dxfId="2358" priority="3870" stopIfTrue="1" operator="equal">
      <formula>"P"</formula>
    </cfRule>
  </conditionalFormatting>
  <conditionalFormatting sqref="AA30">
    <cfRule type="cellIs" dxfId="2357" priority="3867" stopIfTrue="1" operator="equal">
      <formula>"E"</formula>
    </cfRule>
    <cfRule type="cellIs" dxfId="2356" priority="3868" stopIfTrue="1" operator="equal">
      <formula>"P"</formula>
    </cfRule>
  </conditionalFormatting>
  <conditionalFormatting sqref="AF227:AI227 AF231:AI231 AF229:AI229">
    <cfRule type="cellIs" dxfId="2355" priority="3848" stopIfTrue="1" operator="equal">
      <formula>"e"</formula>
    </cfRule>
    <cfRule type="cellIs" dxfId="2354" priority="3849" stopIfTrue="1" operator="equal">
      <formula>"p"</formula>
    </cfRule>
    <cfRule type="cellIs" dxfId="2353" priority="3850" stopIfTrue="1" operator="equal">
      <formula>"e"</formula>
    </cfRule>
  </conditionalFormatting>
  <conditionalFormatting sqref="AF227:AI232">
    <cfRule type="cellIs" dxfId="2352" priority="3843" stopIfTrue="1" operator="equal">
      <formula>"P"</formula>
    </cfRule>
    <cfRule type="cellIs" dxfId="2351" priority="3844" stopIfTrue="1" operator="equal">
      <formula>"E"</formula>
    </cfRule>
    <cfRule type="cellIs" dxfId="2350" priority="3845" stopIfTrue="1" operator="equal">
      <formula>"P"</formula>
    </cfRule>
    <cfRule type="cellIs" dxfId="2349" priority="3846" stopIfTrue="1" operator="equal">
      <formula>"E"</formula>
    </cfRule>
    <cfRule type="cellIs" dxfId="2348" priority="3847" stopIfTrue="1" operator="equal">
      <formula>"P"</formula>
    </cfRule>
  </conditionalFormatting>
  <conditionalFormatting sqref="AF232:AI232 AH230">
    <cfRule type="cellIs" dxfId="2347" priority="3841" stopIfTrue="1" operator="equal">
      <formula>"E"</formula>
    </cfRule>
    <cfRule type="cellIs" dxfId="2346" priority="3842" stopIfTrue="1" operator="equal">
      <formula>"P"</formula>
    </cfRule>
  </conditionalFormatting>
  <conditionalFormatting sqref="AB13:AC13 AE13:AG13 AI13:AM13">
    <cfRule type="cellIs" dxfId="2345" priority="3812" stopIfTrue="1" operator="equal">
      <formula>"e"</formula>
    </cfRule>
    <cfRule type="cellIs" dxfId="2344" priority="3813" stopIfTrue="1" operator="equal">
      <formula>"p"</formula>
    </cfRule>
    <cfRule type="cellIs" dxfId="2343" priority="3814" stopIfTrue="1" operator="equal">
      <formula>"e"</formula>
    </cfRule>
  </conditionalFormatting>
  <conditionalFormatting sqref="AB13:AC13 AE13:AG13 AI13:AM13">
    <cfRule type="cellIs" dxfId="2342" priority="3807" stopIfTrue="1" operator="equal">
      <formula>"P"</formula>
    </cfRule>
    <cfRule type="cellIs" dxfId="2341" priority="3808" stopIfTrue="1" operator="equal">
      <formula>"E"</formula>
    </cfRule>
    <cfRule type="cellIs" dxfId="2340" priority="3809" stopIfTrue="1" operator="equal">
      <formula>"P"</formula>
    </cfRule>
    <cfRule type="cellIs" dxfId="2339" priority="3810" stopIfTrue="1" operator="equal">
      <formula>"E"</formula>
    </cfRule>
    <cfRule type="cellIs" dxfId="2338" priority="3811" stopIfTrue="1" operator="equal">
      <formula>"P"</formula>
    </cfRule>
  </conditionalFormatting>
  <conditionalFormatting sqref="AD13">
    <cfRule type="cellIs" dxfId="2337" priority="3804" stopIfTrue="1" operator="equal">
      <formula>"e"</formula>
    </cfRule>
    <cfRule type="cellIs" dxfId="2336" priority="3805" stopIfTrue="1" operator="equal">
      <formula>"p"</formula>
    </cfRule>
    <cfRule type="cellIs" dxfId="2335" priority="3806" stopIfTrue="1" operator="equal">
      <formula>"e"</formula>
    </cfRule>
  </conditionalFormatting>
  <conditionalFormatting sqref="AD13">
    <cfRule type="cellIs" dxfId="2334" priority="3799" stopIfTrue="1" operator="equal">
      <formula>"P"</formula>
    </cfRule>
    <cfRule type="cellIs" dxfId="2333" priority="3800" stopIfTrue="1" operator="equal">
      <formula>"E"</formula>
    </cfRule>
    <cfRule type="cellIs" dxfId="2332" priority="3801" stopIfTrue="1" operator="equal">
      <formula>"P"</formula>
    </cfRule>
    <cfRule type="cellIs" dxfId="2331" priority="3802" stopIfTrue="1" operator="equal">
      <formula>"E"</formula>
    </cfRule>
    <cfRule type="cellIs" dxfId="2330" priority="3803" stopIfTrue="1" operator="equal">
      <formula>"P"</formula>
    </cfRule>
  </conditionalFormatting>
  <conditionalFormatting sqref="AH13">
    <cfRule type="cellIs" dxfId="2329" priority="3796" stopIfTrue="1" operator="equal">
      <formula>"e"</formula>
    </cfRule>
    <cfRule type="cellIs" dxfId="2328" priority="3797" stopIfTrue="1" operator="equal">
      <formula>"p"</formula>
    </cfRule>
    <cfRule type="cellIs" dxfId="2327" priority="3798" stopIfTrue="1" operator="equal">
      <formula>"e"</formula>
    </cfRule>
  </conditionalFormatting>
  <conditionalFormatting sqref="AH13">
    <cfRule type="cellIs" dxfId="2326" priority="3791" stopIfTrue="1" operator="equal">
      <formula>"P"</formula>
    </cfRule>
    <cfRule type="cellIs" dxfId="2325" priority="3792" stopIfTrue="1" operator="equal">
      <formula>"E"</formula>
    </cfRule>
    <cfRule type="cellIs" dxfId="2324" priority="3793" stopIfTrue="1" operator="equal">
      <formula>"P"</formula>
    </cfRule>
    <cfRule type="cellIs" dxfId="2323" priority="3794" stopIfTrue="1" operator="equal">
      <formula>"E"</formula>
    </cfRule>
    <cfRule type="cellIs" dxfId="2322" priority="3795" stopIfTrue="1" operator="equal">
      <formula>"P"</formula>
    </cfRule>
  </conditionalFormatting>
  <conditionalFormatting sqref="AB14:AG14 AI14:AM14">
    <cfRule type="cellIs" dxfId="2321" priority="3786" stopIfTrue="1" operator="equal">
      <formula>"P"</formula>
    </cfRule>
    <cfRule type="cellIs" dxfId="2320" priority="3787" stopIfTrue="1" operator="equal">
      <formula>"E"</formula>
    </cfRule>
    <cfRule type="cellIs" dxfId="2319" priority="3788" stopIfTrue="1" operator="equal">
      <formula>"P"</formula>
    </cfRule>
    <cfRule type="cellIs" dxfId="2318" priority="3789" stopIfTrue="1" operator="equal">
      <formula>"E"</formula>
    </cfRule>
    <cfRule type="cellIs" dxfId="2317" priority="3790" stopIfTrue="1" operator="equal">
      <formula>"P"</formula>
    </cfRule>
  </conditionalFormatting>
  <conditionalFormatting sqref="AH14">
    <cfRule type="cellIs" dxfId="2316" priority="3781" stopIfTrue="1" operator="equal">
      <formula>"P"</formula>
    </cfRule>
    <cfRule type="cellIs" dxfId="2315" priority="3782" stopIfTrue="1" operator="equal">
      <formula>"E"</formula>
    </cfRule>
    <cfRule type="cellIs" dxfId="2314" priority="3783" stopIfTrue="1" operator="equal">
      <formula>"P"</formula>
    </cfRule>
    <cfRule type="cellIs" dxfId="2313" priority="3784" stopIfTrue="1" operator="equal">
      <formula>"E"</formula>
    </cfRule>
    <cfRule type="cellIs" dxfId="2312" priority="3785" stopIfTrue="1" operator="equal">
      <formula>"P"</formula>
    </cfRule>
  </conditionalFormatting>
  <conditionalFormatting sqref="AF16">
    <cfRule type="cellIs" dxfId="2311" priority="3779" stopIfTrue="1" operator="equal">
      <formula>"E"</formula>
    </cfRule>
    <cfRule type="cellIs" dxfId="2310" priority="3780" stopIfTrue="1" operator="equal">
      <formula>"P"</formula>
    </cfRule>
  </conditionalFormatting>
  <conditionalFormatting sqref="AB16:AD16 AF16:AH16 AJ16:AM16">
    <cfRule type="cellIs" dxfId="2309" priority="3774" stopIfTrue="1" operator="equal">
      <formula>"P"</formula>
    </cfRule>
    <cfRule type="cellIs" dxfId="2308" priority="3775" stopIfTrue="1" operator="equal">
      <formula>"E"</formula>
    </cfRule>
    <cfRule type="cellIs" dxfId="2307" priority="3776" stopIfTrue="1" operator="equal">
      <formula>"P"</formula>
    </cfRule>
    <cfRule type="cellIs" dxfId="2306" priority="3777" stopIfTrue="1" operator="equal">
      <formula>"E"</formula>
    </cfRule>
    <cfRule type="cellIs" dxfId="2305" priority="3778" stopIfTrue="1" operator="equal">
      <formula>"P"</formula>
    </cfRule>
  </conditionalFormatting>
  <conditionalFormatting sqref="AF18">
    <cfRule type="cellIs" dxfId="2304" priority="3772" stopIfTrue="1" operator="equal">
      <formula>"E"</formula>
    </cfRule>
    <cfRule type="cellIs" dxfId="2303" priority="3773" stopIfTrue="1" operator="equal">
      <formula>"P"</formula>
    </cfRule>
  </conditionalFormatting>
  <conditionalFormatting sqref="AB18:AM18">
    <cfRule type="cellIs" dxfId="2302" priority="3767" stopIfTrue="1" operator="equal">
      <formula>"P"</formula>
    </cfRule>
    <cfRule type="cellIs" dxfId="2301" priority="3768" stopIfTrue="1" operator="equal">
      <formula>"E"</formula>
    </cfRule>
    <cfRule type="cellIs" dxfId="2300" priority="3769" stopIfTrue="1" operator="equal">
      <formula>"P"</formula>
    </cfRule>
    <cfRule type="cellIs" dxfId="2299" priority="3770" stopIfTrue="1" operator="equal">
      <formula>"E"</formula>
    </cfRule>
    <cfRule type="cellIs" dxfId="2298" priority="3771" stopIfTrue="1" operator="equal">
      <formula>"P"</formula>
    </cfRule>
  </conditionalFormatting>
  <conditionalFormatting sqref="AB18">
    <cfRule type="cellIs" dxfId="2297" priority="3765" stopIfTrue="1" operator="equal">
      <formula>"E"</formula>
    </cfRule>
    <cfRule type="cellIs" dxfId="2296" priority="3766" stopIfTrue="1" operator="equal">
      <formula>"P"</formula>
    </cfRule>
  </conditionalFormatting>
  <conditionalFormatting sqref="AF18">
    <cfRule type="cellIs" dxfId="2295" priority="3763" stopIfTrue="1" operator="equal">
      <formula>"E"</formula>
    </cfRule>
    <cfRule type="cellIs" dxfId="2294" priority="3764" stopIfTrue="1" operator="equal">
      <formula>"P"</formula>
    </cfRule>
  </conditionalFormatting>
  <conditionalFormatting sqref="AJ18">
    <cfRule type="cellIs" dxfId="2293" priority="3761" stopIfTrue="1" operator="equal">
      <formula>"E"</formula>
    </cfRule>
    <cfRule type="cellIs" dxfId="2292" priority="3762" stopIfTrue="1" operator="equal">
      <formula>"P"</formula>
    </cfRule>
  </conditionalFormatting>
  <conditionalFormatting sqref="AK20 AI20 AD20:AG20">
    <cfRule type="cellIs" dxfId="2291" priority="3759" stopIfTrue="1" operator="equal">
      <formula>"E"</formula>
    </cfRule>
    <cfRule type="cellIs" dxfId="2290" priority="3760" stopIfTrue="1" operator="equal">
      <formula>"P"</formula>
    </cfRule>
  </conditionalFormatting>
  <conditionalFormatting sqref="AB20:AM20">
    <cfRule type="cellIs" dxfId="2289" priority="3754" stopIfTrue="1" operator="equal">
      <formula>"P"</formula>
    </cfRule>
    <cfRule type="cellIs" dxfId="2288" priority="3755" stopIfTrue="1" operator="equal">
      <formula>"E"</formula>
    </cfRule>
    <cfRule type="cellIs" dxfId="2287" priority="3756" stopIfTrue="1" operator="equal">
      <formula>"P"</formula>
    </cfRule>
    <cfRule type="cellIs" dxfId="2286" priority="3757" stopIfTrue="1" operator="equal">
      <formula>"E"</formula>
    </cfRule>
    <cfRule type="cellIs" dxfId="2285" priority="3758" stopIfTrue="1" operator="equal">
      <formula>"P"</formula>
    </cfRule>
  </conditionalFormatting>
  <conditionalFormatting sqref="AK22 AI22 AD22:AG22">
    <cfRule type="cellIs" dxfId="2284" priority="3752" stopIfTrue="1" operator="equal">
      <formula>"E"</formula>
    </cfRule>
    <cfRule type="cellIs" dxfId="2283" priority="3753" stopIfTrue="1" operator="equal">
      <formula>"P"</formula>
    </cfRule>
  </conditionalFormatting>
  <conditionalFormatting sqref="AB22:AM22">
    <cfRule type="cellIs" dxfId="2282" priority="3747" stopIfTrue="1" operator="equal">
      <formula>"P"</formula>
    </cfRule>
    <cfRule type="cellIs" dxfId="2281" priority="3748" stopIfTrue="1" operator="equal">
      <formula>"E"</formula>
    </cfRule>
    <cfRule type="cellIs" dxfId="2280" priority="3749" stopIfTrue="1" operator="equal">
      <formula>"P"</formula>
    </cfRule>
    <cfRule type="cellIs" dxfId="2279" priority="3750" stopIfTrue="1" operator="equal">
      <formula>"E"</formula>
    </cfRule>
    <cfRule type="cellIs" dxfId="2278" priority="3751" stopIfTrue="1" operator="equal">
      <formula>"P"</formula>
    </cfRule>
  </conditionalFormatting>
  <conditionalFormatting sqref="AK24 AI24 AD24:AG24">
    <cfRule type="cellIs" dxfId="2277" priority="3745" stopIfTrue="1" operator="equal">
      <formula>"E"</formula>
    </cfRule>
    <cfRule type="cellIs" dxfId="2276" priority="3746" stopIfTrue="1" operator="equal">
      <formula>"P"</formula>
    </cfRule>
  </conditionalFormatting>
  <conditionalFormatting sqref="AB24:AM24">
    <cfRule type="cellIs" dxfId="2275" priority="3740" stopIfTrue="1" operator="equal">
      <formula>"P"</formula>
    </cfRule>
    <cfRule type="cellIs" dxfId="2274" priority="3741" stopIfTrue="1" operator="equal">
      <formula>"E"</formula>
    </cfRule>
    <cfRule type="cellIs" dxfId="2273" priority="3742" stopIfTrue="1" operator="equal">
      <formula>"P"</formula>
    </cfRule>
    <cfRule type="cellIs" dxfId="2272" priority="3743" stopIfTrue="1" operator="equal">
      <formula>"E"</formula>
    </cfRule>
    <cfRule type="cellIs" dxfId="2271" priority="3744" stopIfTrue="1" operator="equal">
      <formula>"P"</formula>
    </cfRule>
  </conditionalFormatting>
  <conditionalFormatting sqref="AB40:AE40 AG40:AH40">
    <cfRule type="cellIs" dxfId="2270" priority="3738" stopIfTrue="1" operator="equal">
      <formula>"E"</formula>
    </cfRule>
    <cfRule type="cellIs" dxfId="2269" priority="3739" stopIfTrue="1" operator="equal">
      <formula>"P"</formula>
    </cfRule>
  </conditionalFormatting>
  <conditionalFormatting sqref="AB40:AE40 AG40:AH40">
    <cfRule type="cellIs" dxfId="2268" priority="3733" stopIfTrue="1" operator="equal">
      <formula>"P"</formula>
    </cfRule>
    <cfRule type="cellIs" dxfId="2267" priority="3734" stopIfTrue="1" operator="equal">
      <formula>"E"</formula>
    </cfRule>
    <cfRule type="cellIs" dxfId="2266" priority="3735" stopIfTrue="1" operator="equal">
      <formula>"P"</formula>
    </cfRule>
    <cfRule type="cellIs" dxfId="2265" priority="3736" stopIfTrue="1" operator="equal">
      <formula>"E"</formula>
    </cfRule>
    <cfRule type="cellIs" dxfId="2264" priority="3737" stopIfTrue="1" operator="equal">
      <formula>"P"</formula>
    </cfRule>
  </conditionalFormatting>
  <conditionalFormatting sqref="AF40">
    <cfRule type="cellIs" dxfId="2263" priority="3731" stopIfTrue="1" operator="equal">
      <formula>"E"</formula>
    </cfRule>
    <cfRule type="cellIs" dxfId="2262" priority="3732" stopIfTrue="1" operator="equal">
      <formula>"P"</formula>
    </cfRule>
  </conditionalFormatting>
  <conditionalFormatting sqref="AF40">
    <cfRule type="cellIs" dxfId="2261" priority="3726" stopIfTrue="1" operator="equal">
      <formula>"P"</formula>
    </cfRule>
    <cfRule type="cellIs" dxfId="2260" priority="3727" stopIfTrue="1" operator="equal">
      <formula>"E"</formula>
    </cfRule>
    <cfRule type="cellIs" dxfId="2259" priority="3728" stopIfTrue="1" operator="equal">
      <formula>"P"</formula>
    </cfRule>
    <cfRule type="cellIs" dxfId="2258" priority="3729" stopIfTrue="1" operator="equal">
      <formula>"E"</formula>
    </cfRule>
    <cfRule type="cellIs" dxfId="2257" priority="3730" stopIfTrue="1" operator="equal">
      <formula>"P"</formula>
    </cfRule>
  </conditionalFormatting>
  <conditionalFormatting sqref="AB52:AK52">
    <cfRule type="cellIs" dxfId="2256" priority="3724" stopIfTrue="1" operator="equal">
      <formula>"E"</formula>
    </cfRule>
    <cfRule type="cellIs" dxfId="2255" priority="3725" stopIfTrue="1" operator="equal">
      <formula>"P"</formula>
    </cfRule>
  </conditionalFormatting>
  <conditionalFormatting sqref="AB52:AK52">
    <cfRule type="cellIs" dxfId="2254" priority="3719" stopIfTrue="1" operator="equal">
      <formula>"P"</formula>
    </cfRule>
    <cfRule type="cellIs" dxfId="2253" priority="3720" stopIfTrue="1" operator="equal">
      <formula>"E"</formula>
    </cfRule>
    <cfRule type="cellIs" dxfId="2252" priority="3721" stopIfTrue="1" operator="equal">
      <formula>"P"</formula>
    </cfRule>
    <cfRule type="cellIs" dxfId="2251" priority="3722" stopIfTrue="1" operator="equal">
      <formula>"E"</formula>
    </cfRule>
    <cfRule type="cellIs" dxfId="2250" priority="3723" stopIfTrue="1" operator="equal">
      <formula>"P"</formula>
    </cfRule>
  </conditionalFormatting>
  <conditionalFormatting sqref="AF206">
    <cfRule type="cellIs" dxfId="2249" priority="3667" stopIfTrue="1" operator="equal">
      <formula>"E"</formula>
    </cfRule>
    <cfRule type="cellIs" dxfId="2248" priority="3668" stopIfTrue="1" operator="equal">
      <formula>"P"</formula>
    </cfRule>
  </conditionalFormatting>
  <conditionalFormatting sqref="AB206:AF206 AH206:AJ206 AL206:AM206">
    <cfRule type="cellIs" dxfId="2247" priority="3662" stopIfTrue="1" operator="equal">
      <formula>"P"</formula>
    </cfRule>
    <cfRule type="cellIs" dxfId="2246" priority="3663" stopIfTrue="1" operator="equal">
      <formula>"E"</formula>
    </cfRule>
    <cfRule type="cellIs" dxfId="2245" priority="3664" stopIfTrue="1" operator="equal">
      <formula>"P"</formula>
    </cfRule>
    <cfRule type="cellIs" dxfId="2244" priority="3665" stopIfTrue="1" operator="equal">
      <formula>"E"</formula>
    </cfRule>
    <cfRule type="cellIs" dxfId="2243" priority="3666" stopIfTrue="1" operator="equal">
      <formula>"P"</formula>
    </cfRule>
  </conditionalFormatting>
  <conditionalFormatting sqref="AG206">
    <cfRule type="cellIs" dxfId="2242" priority="3657" stopIfTrue="1" operator="equal">
      <formula>"P"</formula>
    </cfRule>
    <cfRule type="cellIs" dxfId="2241" priority="3658" stopIfTrue="1" operator="equal">
      <formula>"E"</formula>
    </cfRule>
    <cfRule type="cellIs" dxfId="2240" priority="3659" stopIfTrue="1" operator="equal">
      <formula>"P"</formula>
    </cfRule>
    <cfRule type="cellIs" dxfId="2239" priority="3660" stopIfTrue="1" operator="equal">
      <formula>"E"</formula>
    </cfRule>
    <cfRule type="cellIs" dxfId="2238" priority="3661" stopIfTrue="1" operator="equal">
      <formula>"P"</formula>
    </cfRule>
  </conditionalFormatting>
  <conditionalFormatting sqref="AK206">
    <cfRule type="cellIs" dxfId="2237" priority="3652" stopIfTrue="1" operator="equal">
      <formula>"P"</formula>
    </cfRule>
    <cfRule type="cellIs" dxfId="2236" priority="3653" stopIfTrue="1" operator="equal">
      <formula>"E"</formula>
    </cfRule>
    <cfRule type="cellIs" dxfId="2235" priority="3654" stopIfTrue="1" operator="equal">
      <formula>"P"</formula>
    </cfRule>
    <cfRule type="cellIs" dxfId="2234" priority="3655" stopIfTrue="1" operator="equal">
      <formula>"E"</formula>
    </cfRule>
    <cfRule type="cellIs" dxfId="2233" priority="3656" stopIfTrue="1" operator="equal">
      <formula>"P"</formula>
    </cfRule>
  </conditionalFormatting>
  <conditionalFormatting sqref="AY22">
    <cfRule type="cellIs" dxfId="2232" priority="3634" stopIfTrue="1" operator="equal">
      <formula>"P"</formula>
    </cfRule>
    <cfRule type="cellIs" dxfId="2231" priority="3635" stopIfTrue="1" operator="equal">
      <formula>"E"</formula>
    </cfRule>
    <cfRule type="cellIs" dxfId="2230" priority="3636" stopIfTrue="1" operator="equal">
      <formula>"P"</formula>
    </cfRule>
    <cfRule type="cellIs" dxfId="2229" priority="3637" stopIfTrue="1" operator="equal">
      <formula>"E"</formula>
    </cfRule>
    <cfRule type="cellIs" dxfId="2228" priority="3638" stopIfTrue="1" operator="equal">
      <formula>"P"</formula>
    </cfRule>
  </conditionalFormatting>
  <conditionalFormatting sqref="AR227:AY227 AR231:AY231 AR229:AY229">
    <cfRule type="cellIs" dxfId="2227" priority="3621" stopIfTrue="1" operator="equal">
      <formula>"e"</formula>
    </cfRule>
    <cfRule type="cellIs" dxfId="2226" priority="3622" stopIfTrue="1" operator="equal">
      <formula>"p"</formula>
    </cfRule>
    <cfRule type="cellIs" dxfId="2225" priority="3623" stopIfTrue="1" operator="equal">
      <formula>"e"</formula>
    </cfRule>
  </conditionalFormatting>
  <conditionalFormatting sqref="AR227:AY232">
    <cfRule type="cellIs" dxfId="2224" priority="3616" stopIfTrue="1" operator="equal">
      <formula>"P"</formula>
    </cfRule>
    <cfRule type="cellIs" dxfId="2223" priority="3617" stopIfTrue="1" operator="equal">
      <formula>"E"</formula>
    </cfRule>
    <cfRule type="cellIs" dxfId="2222" priority="3618" stopIfTrue="1" operator="equal">
      <formula>"P"</formula>
    </cfRule>
    <cfRule type="cellIs" dxfId="2221" priority="3619" stopIfTrue="1" operator="equal">
      <formula>"E"</formula>
    </cfRule>
    <cfRule type="cellIs" dxfId="2220" priority="3620" stopIfTrue="1" operator="equal">
      <formula>"P"</formula>
    </cfRule>
  </conditionalFormatting>
  <conditionalFormatting sqref="AS232:AV232 AW230 AY232">
    <cfRule type="cellIs" dxfId="2219" priority="3614" stopIfTrue="1" operator="equal">
      <formula>"E"</formula>
    </cfRule>
    <cfRule type="cellIs" dxfId="2218" priority="3615" stopIfTrue="1" operator="equal">
      <formula>"P"</formula>
    </cfRule>
  </conditionalFormatting>
  <conditionalFormatting sqref="AZ223:BD223">
    <cfRule type="cellIs" dxfId="2217" priority="3343" stopIfTrue="1" operator="equal">
      <formula>"P"</formula>
    </cfRule>
    <cfRule type="cellIs" dxfId="2216" priority="3344" stopIfTrue="1" operator="equal">
      <formula>"E"</formula>
    </cfRule>
    <cfRule type="cellIs" dxfId="2215" priority="3345" stopIfTrue="1" operator="equal">
      <formula>"P"</formula>
    </cfRule>
    <cfRule type="cellIs" dxfId="2214" priority="3346" stopIfTrue="1" operator="equal">
      <formula>"E"</formula>
    </cfRule>
    <cfRule type="cellIs" dxfId="2213" priority="3347" stopIfTrue="1" operator="equal">
      <formula>"P"</formula>
    </cfRule>
  </conditionalFormatting>
  <conditionalFormatting sqref="AZ227:BD227 AZ231:BD231 AZ229:BD229">
    <cfRule type="cellIs" dxfId="2212" priority="3559" stopIfTrue="1" operator="equal">
      <formula>"e"</formula>
    </cfRule>
    <cfRule type="cellIs" dxfId="2211" priority="3560" stopIfTrue="1" operator="equal">
      <formula>"p"</formula>
    </cfRule>
    <cfRule type="cellIs" dxfId="2210" priority="3561" stopIfTrue="1" operator="equal">
      <formula>"e"</formula>
    </cfRule>
  </conditionalFormatting>
  <conditionalFormatting sqref="AZ227:BD232">
    <cfRule type="cellIs" dxfId="2209" priority="3554" stopIfTrue="1" operator="equal">
      <formula>"P"</formula>
    </cfRule>
    <cfRule type="cellIs" dxfId="2208" priority="3555" stopIfTrue="1" operator="equal">
      <formula>"E"</formula>
    </cfRule>
    <cfRule type="cellIs" dxfId="2207" priority="3556" stopIfTrue="1" operator="equal">
      <formula>"P"</formula>
    </cfRule>
    <cfRule type="cellIs" dxfId="2206" priority="3557" stopIfTrue="1" operator="equal">
      <formula>"E"</formula>
    </cfRule>
    <cfRule type="cellIs" dxfId="2205" priority="3558" stopIfTrue="1" operator="equal">
      <formula>"P"</formula>
    </cfRule>
  </conditionalFormatting>
  <conditionalFormatting sqref="BA232:BD232">
    <cfRule type="cellIs" dxfId="2204" priority="3552" stopIfTrue="1" operator="equal">
      <formula>"E"</formula>
    </cfRule>
    <cfRule type="cellIs" dxfId="2203" priority="3553" stopIfTrue="1" operator="equal">
      <formula>"P"</formula>
    </cfRule>
  </conditionalFormatting>
  <conditionalFormatting sqref="BF228">
    <cfRule type="cellIs" dxfId="2202" priority="3547" stopIfTrue="1" operator="equal">
      <formula>"P"</formula>
    </cfRule>
    <cfRule type="cellIs" dxfId="2201" priority="3548" stopIfTrue="1" operator="equal">
      <formula>"E"</formula>
    </cfRule>
    <cfRule type="cellIs" dxfId="2200" priority="3549" stopIfTrue="1" operator="equal">
      <formula>"P"</formula>
    </cfRule>
    <cfRule type="cellIs" dxfId="2199" priority="3550" stopIfTrue="1" operator="equal">
      <formula>"E"</formula>
    </cfRule>
    <cfRule type="cellIs" dxfId="2198" priority="3551" stopIfTrue="1" operator="equal">
      <formula>"P"</formula>
    </cfRule>
  </conditionalFormatting>
  <conditionalFormatting sqref="BG230">
    <cfRule type="cellIs" dxfId="2197" priority="3542" stopIfTrue="1" operator="equal">
      <formula>"P"</formula>
    </cfRule>
    <cfRule type="cellIs" dxfId="2196" priority="3543" stopIfTrue="1" operator="equal">
      <formula>"E"</formula>
    </cfRule>
    <cfRule type="cellIs" dxfId="2195" priority="3544" stopIfTrue="1" operator="equal">
      <formula>"P"</formula>
    </cfRule>
    <cfRule type="cellIs" dxfId="2194" priority="3545" stopIfTrue="1" operator="equal">
      <formula>"E"</formula>
    </cfRule>
    <cfRule type="cellIs" dxfId="2193" priority="3546" stopIfTrue="1" operator="equal">
      <formula>"P"</formula>
    </cfRule>
  </conditionalFormatting>
  <conditionalFormatting sqref="R13">
    <cfRule type="cellIs" dxfId="2192" priority="3507" stopIfTrue="1" operator="equal">
      <formula>"E"</formula>
    </cfRule>
    <cfRule type="cellIs" dxfId="2191" priority="3508" stopIfTrue="1" operator="equal">
      <formula>"P"</formula>
    </cfRule>
  </conditionalFormatting>
  <conditionalFormatting sqref="R13">
    <cfRule type="cellIs" dxfId="2190" priority="3502" stopIfTrue="1" operator="equal">
      <formula>"P"</formula>
    </cfRule>
    <cfRule type="cellIs" dxfId="2189" priority="3503" stopIfTrue="1" operator="equal">
      <formula>"E"</formula>
    </cfRule>
    <cfRule type="cellIs" dxfId="2188" priority="3504" stopIfTrue="1" operator="equal">
      <formula>"P"</formula>
    </cfRule>
    <cfRule type="cellIs" dxfId="2187" priority="3505" stopIfTrue="1" operator="equal">
      <formula>"E"</formula>
    </cfRule>
    <cfRule type="cellIs" dxfId="2186" priority="3506" stopIfTrue="1" operator="equal">
      <formula>"P"</formula>
    </cfRule>
  </conditionalFormatting>
  <conditionalFormatting sqref="Z13">
    <cfRule type="cellIs" dxfId="2185" priority="3499" stopIfTrue="1" operator="equal">
      <formula>"e"</formula>
    </cfRule>
    <cfRule type="cellIs" dxfId="2184" priority="3500" stopIfTrue="1" operator="equal">
      <formula>"p"</formula>
    </cfRule>
    <cfRule type="cellIs" dxfId="2183" priority="3501" stopIfTrue="1" operator="equal">
      <formula>"e"</formula>
    </cfRule>
  </conditionalFormatting>
  <conditionalFormatting sqref="Z13">
    <cfRule type="cellIs" dxfId="2182" priority="3494" stopIfTrue="1" operator="equal">
      <formula>"P"</formula>
    </cfRule>
    <cfRule type="cellIs" dxfId="2181" priority="3495" stopIfTrue="1" operator="equal">
      <formula>"E"</formula>
    </cfRule>
    <cfRule type="cellIs" dxfId="2180" priority="3496" stopIfTrue="1" operator="equal">
      <formula>"P"</formula>
    </cfRule>
    <cfRule type="cellIs" dxfId="2179" priority="3497" stopIfTrue="1" operator="equal">
      <formula>"E"</formula>
    </cfRule>
    <cfRule type="cellIs" dxfId="2178" priority="3498" stopIfTrue="1" operator="equal">
      <formula>"P"</formula>
    </cfRule>
  </conditionalFormatting>
  <conditionalFormatting sqref="AE16">
    <cfRule type="cellIs" dxfId="2177" priority="3489" stopIfTrue="1" operator="equal">
      <formula>"P"</formula>
    </cfRule>
    <cfRule type="cellIs" dxfId="2176" priority="3490" stopIfTrue="1" operator="equal">
      <formula>"E"</formula>
    </cfRule>
    <cfRule type="cellIs" dxfId="2175" priority="3491" stopIfTrue="1" operator="equal">
      <formula>"P"</formula>
    </cfRule>
    <cfRule type="cellIs" dxfId="2174" priority="3492" stopIfTrue="1" operator="equal">
      <formula>"E"</formula>
    </cfRule>
    <cfRule type="cellIs" dxfId="2173" priority="3493" stopIfTrue="1" operator="equal">
      <formula>"P"</formula>
    </cfRule>
  </conditionalFormatting>
  <conditionalFormatting sqref="AI16">
    <cfRule type="cellIs" dxfId="2172" priority="3484" stopIfTrue="1" operator="equal">
      <formula>"P"</formula>
    </cfRule>
    <cfRule type="cellIs" dxfId="2171" priority="3485" stopIfTrue="1" operator="equal">
      <formula>"E"</formula>
    </cfRule>
    <cfRule type="cellIs" dxfId="2170" priority="3486" stopIfTrue="1" operator="equal">
      <formula>"P"</formula>
    </cfRule>
    <cfRule type="cellIs" dxfId="2169" priority="3487" stopIfTrue="1" operator="equal">
      <formula>"E"</formula>
    </cfRule>
    <cfRule type="cellIs" dxfId="2168" priority="3488" stopIfTrue="1" operator="equal">
      <formula>"P"</formula>
    </cfRule>
  </conditionalFormatting>
  <conditionalFormatting sqref="BE205:BJ205 Z205:AJ205">
    <cfRule type="cellIs" dxfId="2167" priority="3482" stopIfTrue="1" operator="equal">
      <formula>"E"</formula>
    </cfRule>
    <cfRule type="cellIs" dxfId="2166" priority="3483" stopIfTrue="1" operator="equal">
      <formula>"P"</formula>
    </cfRule>
  </conditionalFormatting>
  <conditionalFormatting sqref="Z205:AJ205">
    <cfRule type="cellIs" dxfId="2165" priority="3477" stopIfTrue="1" operator="equal">
      <formula>"P"</formula>
    </cfRule>
    <cfRule type="cellIs" dxfId="2164" priority="3478" stopIfTrue="1" operator="equal">
      <formula>"E"</formula>
    </cfRule>
    <cfRule type="cellIs" dxfId="2163" priority="3479" stopIfTrue="1" operator="equal">
      <formula>"P"</formula>
    </cfRule>
    <cfRule type="cellIs" dxfId="2162" priority="3480" stopIfTrue="1" operator="equal">
      <formula>"E"</formula>
    </cfRule>
    <cfRule type="cellIs" dxfId="2161" priority="3481" stopIfTrue="1" operator="equal">
      <formula>"P"</formula>
    </cfRule>
  </conditionalFormatting>
  <conditionalFormatting sqref="AZ205:BD205">
    <cfRule type="cellIs" dxfId="2160" priority="3475" stopIfTrue="1" operator="equal">
      <formula>"E"</formula>
    </cfRule>
    <cfRule type="cellIs" dxfId="2159" priority="3476" stopIfTrue="1" operator="equal">
      <formula>"P"</formula>
    </cfRule>
  </conditionalFormatting>
  <conditionalFormatting sqref="AZ205:BD205">
    <cfRule type="cellIs" dxfId="2158" priority="3470" stopIfTrue="1" operator="equal">
      <formula>"P"</formula>
    </cfRule>
    <cfRule type="cellIs" dxfId="2157" priority="3471" stopIfTrue="1" operator="equal">
      <formula>"E"</formula>
    </cfRule>
    <cfRule type="cellIs" dxfId="2156" priority="3472" stopIfTrue="1" operator="equal">
      <formula>"P"</formula>
    </cfRule>
    <cfRule type="cellIs" dxfId="2155" priority="3473" stopIfTrue="1" operator="equal">
      <formula>"E"</formula>
    </cfRule>
    <cfRule type="cellIs" dxfId="2154" priority="3474" stopIfTrue="1" operator="equal">
      <formula>"P"</formula>
    </cfRule>
  </conditionalFormatting>
  <conditionalFormatting sqref="AN205:AQ205">
    <cfRule type="cellIs" dxfId="2153" priority="3466" stopIfTrue="1" operator="equal">
      <formula>"E"</formula>
    </cfRule>
    <cfRule type="cellIs" dxfId="2152" priority="3467" stopIfTrue="1" operator="equal">
      <formula>"P"</formula>
    </cfRule>
  </conditionalFormatting>
  <conditionalFormatting sqref="AK205:AM205">
    <cfRule type="cellIs" dxfId="2151" priority="3468" stopIfTrue="1" operator="equal">
      <formula>"E"</formula>
    </cfRule>
    <cfRule type="cellIs" dxfId="2150" priority="3469" stopIfTrue="1" operator="equal">
      <formula>"P"</formula>
    </cfRule>
  </conditionalFormatting>
  <conditionalFormatting sqref="AR205:AU205">
    <cfRule type="cellIs" dxfId="2149" priority="3464" stopIfTrue="1" operator="equal">
      <formula>"E"</formula>
    </cfRule>
    <cfRule type="cellIs" dxfId="2148" priority="3465" stopIfTrue="1" operator="equal">
      <formula>"P"</formula>
    </cfRule>
  </conditionalFormatting>
  <conditionalFormatting sqref="AV205:AY205">
    <cfRule type="cellIs" dxfId="2147" priority="3462" stopIfTrue="1" operator="equal">
      <formula>"E"</formula>
    </cfRule>
    <cfRule type="cellIs" dxfId="2146" priority="3463" stopIfTrue="1" operator="equal">
      <formula>"P"</formula>
    </cfRule>
  </conditionalFormatting>
  <conditionalFormatting sqref="BK205">
    <cfRule type="cellIs" dxfId="2145" priority="3460" stopIfTrue="1" operator="equal">
      <formula>"E"</formula>
    </cfRule>
    <cfRule type="cellIs" dxfId="2144" priority="3461" stopIfTrue="1" operator="equal">
      <formula>"P"</formula>
    </cfRule>
  </conditionalFormatting>
  <conditionalFormatting sqref="O199:BL199 O201:BL201 O200:AA200 AN200:BL200 O202:AA202 AN202:BL202 O204:AA204 AN204:BL204 O203:BL203">
    <cfRule type="cellIs" dxfId="2143" priority="3455" stopIfTrue="1" operator="equal">
      <formula>"P"</formula>
    </cfRule>
    <cfRule type="cellIs" dxfId="2142" priority="3456" stopIfTrue="1" operator="equal">
      <formula>"E"</formula>
    </cfRule>
    <cfRule type="cellIs" dxfId="2141" priority="3457" stopIfTrue="1" operator="equal">
      <formula>"P"</formula>
    </cfRule>
    <cfRule type="cellIs" dxfId="2140" priority="3458" stopIfTrue="1" operator="equal">
      <formula>"E"</formula>
    </cfRule>
    <cfRule type="cellIs" dxfId="2139" priority="3459" stopIfTrue="1" operator="equal">
      <formula>"P"</formula>
    </cfRule>
  </conditionalFormatting>
  <conditionalFormatting sqref="W199:W204 O199:S204">
    <cfRule type="cellIs" dxfId="2138" priority="3453" stopIfTrue="1" operator="equal">
      <formula>"E"</formula>
    </cfRule>
    <cfRule type="cellIs" dxfId="2137" priority="3454" stopIfTrue="1" operator="equal">
      <formula>"P"</formula>
    </cfRule>
  </conditionalFormatting>
  <conditionalFormatting sqref="AB200:AF200 AH200:AJ200 AL200">
    <cfRule type="cellIs" dxfId="2136" priority="3448" stopIfTrue="1" operator="equal">
      <formula>"P"</formula>
    </cfRule>
    <cfRule type="cellIs" dxfId="2135" priority="3449" stopIfTrue="1" operator="equal">
      <formula>"E"</formula>
    </cfRule>
    <cfRule type="cellIs" dxfId="2134" priority="3450" stopIfTrue="1" operator="equal">
      <formula>"P"</formula>
    </cfRule>
    <cfRule type="cellIs" dxfId="2133" priority="3451" stopIfTrue="1" operator="equal">
      <formula>"E"</formula>
    </cfRule>
    <cfRule type="cellIs" dxfId="2132" priority="3452" stopIfTrue="1" operator="equal">
      <formula>"P"</formula>
    </cfRule>
  </conditionalFormatting>
  <conditionalFormatting sqref="AG200">
    <cfRule type="cellIs" dxfId="2131" priority="3443" stopIfTrue="1" operator="equal">
      <formula>"P"</formula>
    </cfRule>
    <cfRule type="cellIs" dxfId="2130" priority="3444" stopIfTrue="1" operator="equal">
      <formula>"E"</formula>
    </cfRule>
    <cfRule type="cellIs" dxfId="2129" priority="3445" stopIfTrue="1" operator="equal">
      <formula>"P"</formula>
    </cfRule>
    <cfRule type="cellIs" dxfId="2128" priority="3446" stopIfTrue="1" operator="equal">
      <formula>"E"</formula>
    </cfRule>
    <cfRule type="cellIs" dxfId="2127" priority="3447" stopIfTrue="1" operator="equal">
      <formula>"P"</formula>
    </cfRule>
  </conditionalFormatting>
  <conditionalFormatting sqref="AM200">
    <cfRule type="cellIs" dxfId="2126" priority="3438" stopIfTrue="1" operator="equal">
      <formula>"P"</formula>
    </cfRule>
    <cfRule type="cellIs" dxfId="2125" priority="3439" stopIfTrue="1" operator="equal">
      <formula>"E"</formula>
    </cfRule>
    <cfRule type="cellIs" dxfId="2124" priority="3440" stopIfTrue="1" operator="equal">
      <formula>"P"</formula>
    </cfRule>
    <cfRule type="cellIs" dxfId="2123" priority="3441" stopIfTrue="1" operator="equal">
      <formula>"E"</formula>
    </cfRule>
    <cfRule type="cellIs" dxfId="2122" priority="3442" stopIfTrue="1" operator="equal">
      <formula>"P"</formula>
    </cfRule>
  </conditionalFormatting>
  <conditionalFormatting sqref="AK200">
    <cfRule type="cellIs" dxfId="2121" priority="3433" stopIfTrue="1" operator="equal">
      <formula>"P"</formula>
    </cfRule>
    <cfRule type="cellIs" dxfId="2120" priority="3434" stopIfTrue="1" operator="equal">
      <formula>"E"</formula>
    </cfRule>
    <cfRule type="cellIs" dxfId="2119" priority="3435" stopIfTrue="1" operator="equal">
      <formula>"P"</formula>
    </cfRule>
    <cfRule type="cellIs" dxfId="2118" priority="3436" stopIfTrue="1" operator="equal">
      <formula>"E"</formula>
    </cfRule>
    <cfRule type="cellIs" dxfId="2117" priority="3437" stopIfTrue="1" operator="equal">
      <formula>"P"</formula>
    </cfRule>
  </conditionalFormatting>
  <conditionalFormatting sqref="AB202:AF202 AH202:AK202 AM202">
    <cfRule type="cellIs" dxfId="2116" priority="3428" stopIfTrue="1" operator="equal">
      <formula>"P"</formula>
    </cfRule>
    <cfRule type="cellIs" dxfId="2115" priority="3429" stopIfTrue="1" operator="equal">
      <formula>"E"</formula>
    </cfRule>
    <cfRule type="cellIs" dxfId="2114" priority="3430" stopIfTrue="1" operator="equal">
      <formula>"P"</formula>
    </cfRule>
    <cfRule type="cellIs" dxfId="2113" priority="3431" stopIfTrue="1" operator="equal">
      <formula>"E"</formula>
    </cfRule>
    <cfRule type="cellIs" dxfId="2112" priority="3432" stopIfTrue="1" operator="equal">
      <formula>"P"</formula>
    </cfRule>
  </conditionalFormatting>
  <conditionalFormatting sqref="AG202">
    <cfRule type="cellIs" dxfId="2111" priority="3423" stopIfTrue="1" operator="equal">
      <formula>"P"</formula>
    </cfRule>
    <cfRule type="cellIs" dxfId="2110" priority="3424" stopIfTrue="1" operator="equal">
      <formula>"E"</formula>
    </cfRule>
    <cfRule type="cellIs" dxfId="2109" priority="3425" stopIfTrue="1" operator="equal">
      <formula>"P"</formula>
    </cfRule>
    <cfRule type="cellIs" dxfId="2108" priority="3426" stopIfTrue="1" operator="equal">
      <formula>"E"</formula>
    </cfRule>
    <cfRule type="cellIs" dxfId="2107" priority="3427" stopIfTrue="1" operator="equal">
      <formula>"P"</formula>
    </cfRule>
  </conditionalFormatting>
  <conditionalFormatting sqref="AL202">
    <cfRule type="cellIs" dxfId="2106" priority="3418" stopIfTrue="1" operator="equal">
      <formula>"P"</formula>
    </cfRule>
    <cfRule type="cellIs" dxfId="2105" priority="3419" stopIfTrue="1" operator="equal">
      <formula>"E"</formula>
    </cfRule>
    <cfRule type="cellIs" dxfId="2104" priority="3420" stopIfTrue="1" operator="equal">
      <formula>"P"</formula>
    </cfRule>
    <cfRule type="cellIs" dxfId="2103" priority="3421" stopIfTrue="1" operator="equal">
      <formula>"E"</formula>
    </cfRule>
    <cfRule type="cellIs" dxfId="2102" priority="3422" stopIfTrue="1" operator="equal">
      <formula>"P"</formula>
    </cfRule>
  </conditionalFormatting>
  <conditionalFormatting sqref="AB204:AF204 AH204:AL204">
    <cfRule type="cellIs" dxfId="2101" priority="3413" stopIfTrue="1" operator="equal">
      <formula>"P"</formula>
    </cfRule>
    <cfRule type="cellIs" dxfId="2100" priority="3414" stopIfTrue="1" operator="equal">
      <formula>"E"</formula>
    </cfRule>
    <cfRule type="cellIs" dxfId="2099" priority="3415" stopIfTrue="1" operator="equal">
      <formula>"P"</formula>
    </cfRule>
    <cfRule type="cellIs" dxfId="2098" priority="3416" stopIfTrue="1" operator="equal">
      <formula>"E"</formula>
    </cfRule>
    <cfRule type="cellIs" dxfId="2097" priority="3417" stopIfTrue="1" operator="equal">
      <formula>"P"</formula>
    </cfRule>
  </conditionalFormatting>
  <conditionalFormatting sqref="AG204">
    <cfRule type="cellIs" dxfId="2096" priority="3408" stopIfTrue="1" operator="equal">
      <formula>"P"</formula>
    </cfRule>
    <cfRule type="cellIs" dxfId="2095" priority="3409" stopIfTrue="1" operator="equal">
      <formula>"E"</formula>
    </cfRule>
    <cfRule type="cellIs" dxfId="2094" priority="3410" stopIfTrue="1" operator="equal">
      <formula>"P"</formula>
    </cfRule>
    <cfRule type="cellIs" dxfId="2093" priority="3411" stopIfTrue="1" operator="equal">
      <formula>"E"</formula>
    </cfRule>
    <cfRule type="cellIs" dxfId="2092" priority="3412" stopIfTrue="1" operator="equal">
      <formula>"P"</formula>
    </cfRule>
  </conditionalFormatting>
  <conditionalFormatting sqref="AM204">
    <cfRule type="cellIs" dxfId="2091" priority="3403" stopIfTrue="1" operator="equal">
      <formula>"P"</formula>
    </cfRule>
    <cfRule type="cellIs" dxfId="2090" priority="3404" stopIfTrue="1" operator="equal">
      <formula>"E"</formula>
    </cfRule>
    <cfRule type="cellIs" dxfId="2089" priority="3405" stopIfTrue="1" operator="equal">
      <formula>"P"</formula>
    </cfRule>
    <cfRule type="cellIs" dxfId="2088" priority="3406" stopIfTrue="1" operator="equal">
      <formula>"E"</formula>
    </cfRule>
    <cfRule type="cellIs" dxfId="2087" priority="3407" stopIfTrue="1" operator="equal">
      <formula>"P"</formula>
    </cfRule>
  </conditionalFormatting>
  <conditionalFormatting sqref="R309:S309 W309">
    <cfRule type="cellIs" dxfId="2086" priority="3401" stopIfTrue="1" operator="equal">
      <formula>"E"</formula>
    </cfRule>
    <cfRule type="cellIs" dxfId="2085" priority="3402" stopIfTrue="1" operator="equal">
      <formula>"P"</formula>
    </cfRule>
  </conditionalFormatting>
  <conditionalFormatting sqref="R309:Y309 BL309">
    <cfRule type="cellIs" dxfId="2084" priority="3396" stopIfTrue="1" operator="equal">
      <formula>"P"</formula>
    </cfRule>
    <cfRule type="cellIs" dxfId="2083" priority="3397" stopIfTrue="1" operator="equal">
      <formula>"E"</formula>
    </cfRule>
    <cfRule type="cellIs" dxfId="2082" priority="3398" stopIfTrue="1" operator="equal">
      <formula>"P"</formula>
    </cfRule>
    <cfRule type="cellIs" dxfId="2081" priority="3399" stopIfTrue="1" operator="equal">
      <formula>"E"</formula>
    </cfRule>
    <cfRule type="cellIs" dxfId="2080" priority="3400" stopIfTrue="1" operator="equal">
      <formula>"P"</formula>
    </cfRule>
  </conditionalFormatting>
  <conditionalFormatting sqref="BE309:BJ309 Z309:AJ309">
    <cfRule type="cellIs" dxfId="2079" priority="3394" stopIfTrue="1" operator="equal">
      <formula>"E"</formula>
    </cfRule>
    <cfRule type="cellIs" dxfId="2078" priority="3395" stopIfTrue="1" operator="equal">
      <formula>"P"</formula>
    </cfRule>
  </conditionalFormatting>
  <conditionalFormatting sqref="Z309:AJ309">
    <cfRule type="cellIs" dxfId="2077" priority="3389" stopIfTrue="1" operator="equal">
      <formula>"P"</formula>
    </cfRule>
    <cfRule type="cellIs" dxfId="2076" priority="3390" stopIfTrue="1" operator="equal">
      <formula>"E"</formula>
    </cfRule>
    <cfRule type="cellIs" dxfId="2075" priority="3391" stopIfTrue="1" operator="equal">
      <formula>"P"</formula>
    </cfRule>
    <cfRule type="cellIs" dxfId="2074" priority="3392" stopIfTrue="1" operator="equal">
      <formula>"E"</formula>
    </cfRule>
    <cfRule type="cellIs" dxfId="2073" priority="3393" stopIfTrue="1" operator="equal">
      <formula>"P"</formula>
    </cfRule>
  </conditionalFormatting>
  <conditionalFormatting sqref="AZ309:BD309">
    <cfRule type="cellIs" dxfId="2072" priority="3387" stopIfTrue="1" operator="equal">
      <formula>"E"</formula>
    </cfRule>
    <cfRule type="cellIs" dxfId="2071" priority="3388" stopIfTrue="1" operator="equal">
      <formula>"P"</formula>
    </cfRule>
  </conditionalFormatting>
  <conditionalFormatting sqref="AZ309:BD309">
    <cfRule type="cellIs" dxfId="2070" priority="3382" stopIfTrue="1" operator="equal">
      <formula>"P"</formula>
    </cfRule>
    <cfRule type="cellIs" dxfId="2069" priority="3383" stopIfTrue="1" operator="equal">
      <formula>"E"</formula>
    </cfRule>
    <cfRule type="cellIs" dxfId="2068" priority="3384" stopIfTrue="1" operator="equal">
      <formula>"P"</formula>
    </cfRule>
    <cfRule type="cellIs" dxfId="2067" priority="3385" stopIfTrue="1" operator="equal">
      <formula>"E"</formula>
    </cfRule>
    <cfRule type="cellIs" dxfId="2066" priority="3386" stopIfTrue="1" operator="equal">
      <formula>"P"</formula>
    </cfRule>
  </conditionalFormatting>
  <conditionalFormatting sqref="AN309:AQ309">
    <cfRule type="cellIs" dxfId="2065" priority="3378" stopIfTrue="1" operator="equal">
      <formula>"E"</formula>
    </cfRule>
    <cfRule type="cellIs" dxfId="2064" priority="3379" stopIfTrue="1" operator="equal">
      <formula>"P"</formula>
    </cfRule>
  </conditionalFormatting>
  <conditionalFormatting sqref="AK309:AM309">
    <cfRule type="cellIs" dxfId="2063" priority="3380" stopIfTrue="1" operator="equal">
      <formula>"E"</formula>
    </cfRule>
    <cfRule type="cellIs" dxfId="2062" priority="3381" stopIfTrue="1" operator="equal">
      <formula>"P"</formula>
    </cfRule>
  </conditionalFormatting>
  <conditionalFormatting sqref="AR309:AU309">
    <cfRule type="cellIs" dxfId="2061" priority="3376" stopIfTrue="1" operator="equal">
      <formula>"E"</formula>
    </cfRule>
    <cfRule type="cellIs" dxfId="2060" priority="3377" stopIfTrue="1" operator="equal">
      <formula>"P"</formula>
    </cfRule>
  </conditionalFormatting>
  <conditionalFormatting sqref="AV309:AY309">
    <cfRule type="cellIs" dxfId="2059" priority="3374" stopIfTrue="1" operator="equal">
      <formula>"E"</formula>
    </cfRule>
    <cfRule type="cellIs" dxfId="2058" priority="3375" stopIfTrue="1" operator="equal">
      <formula>"P"</formula>
    </cfRule>
  </conditionalFormatting>
  <conditionalFormatting sqref="BK309">
    <cfRule type="cellIs" dxfId="2057" priority="3372" stopIfTrue="1" operator="equal">
      <formula>"E"</formula>
    </cfRule>
    <cfRule type="cellIs" dxfId="2056" priority="3373" stopIfTrue="1" operator="equal">
      <formula>"P"</formula>
    </cfRule>
  </conditionalFormatting>
  <conditionalFormatting sqref="AK211">
    <cfRule type="cellIs" dxfId="2055" priority="3369" stopIfTrue="1" operator="equal">
      <formula>"e"</formula>
    </cfRule>
    <cfRule type="cellIs" dxfId="2054" priority="3370" stopIfTrue="1" operator="equal">
      <formula>"p"</formula>
    </cfRule>
    <cfRule type="cellIs" dxfId="2053" priority="3371" stopIfTrue="1" operator="equal">
      <formula>"e"</formula>
    </cfRule>
  </conditionalFormatting>
  <conditionalFormatting sqref="AK211">
    <cfRule type="cellIs" dxfId="2052" priority="3364" stopIfTrue="1" operator="equal">
      <formula>"P"</formula>
    </cfRule>
    <cfRule type="cellIs" dxfId="2051" priority="3365" stopIfTrue="1" operator="equal">
      <formula>"E"</formula>
    </cfRule>
    <cfRule type="cellIs" dxfId="2050" priority="3366" stopIfTrue="1" operator="equal">
      <formula>"P"</formula>
    </cfRule>
    <cfRule type="cellIs" dxfId="2049" priority="3367" stopIfTrue="1" operator="equal">
      <formula>"E"</formula>
    </cfRule>
    <cfRule type="cellIs" dxfId="2048" priority="3368" stopIfTrue="1" operator="equal">
      <formula>"P"</formula>
    </cfRule>
  </conditionalFormatting>
  <conditionalFormatting sqref="R223:S223 W223">
    <cfRule type="cellIs" dxfId="2047" priority="3362" stopIfTrue="1" operator="equal">
      <formula>"E"</formula>
    </cfRule>
    <cfRule type="cellIs" dxfId="2046" priority="3363" stopIfTrue="1" operator="equal">
      <formula>"P"</formula>
    </cfRule>
  </conditionalFormatting>
  <conditionalFormatting sqref="O223 Q223:Y223">
    <cfRule type="cellIs" dxfId="2045" priority="3357" stopIfTrue="1" operator="equal">
      <formula>"P"</formula>
    </cfRule>
    <cfRule type="cellIs" dxfId="2044" priority="3358" stopIfTrue="1" operator="equal">
      <formula>"E"</formula>
    </cfRule>
    <cfRule type="cellIs" dxfId="2043" priority="3359" stopIfTrue="1" operator="equal">
      <formula>"P"</formula>
    </cfRule>
    <cfRule type="cellIs" dxfId="2042" priority="3360" stopIfTrue="1" operator="equal">
      <formula>"E"</formula>
    </cfRule>
    <cfRule type="cellIs" dxfId="2041" priority="3361" stopIfTrue="1" operator="equal">
      <formula>"P"</formula>
    </cfRule>
  </conditionalFormatting>
  <conditionalFormatting sqref="BE223:BF223 Z223:AJ223">
    <cfRule type="cellIs" dxfId="2040" priority="3355" stopIfTrue="1" operator="equal">
      <formula>"E"</formula>
    </cfRule>
    <cfRule type="cellIs" dxfId="2039" priority="3356" stopIfTrue="1" operator="equal">
      <formula>"P"</formula>
    </cfRule>
  </conditionalFormatting>
  <conditionalFormatting sqref="Z223:AJ223">
    <cfRule type="cellIs" dxfId="2038" priority="3350" stopIfTrue="1" operator="equal">
      <formula>"P"</formula>
    </cfRule>
    <cfRule type="cellIs" dxfId="2037" priority="3351" stopIfTrue="1" operator="equal">
      <formula>"E"</formula>
    </cfRule>
    <cfRule type="cellIs" dxfId="2036" priority="3352" stopIfTrue="1" operator="equal">
      <formula>"P"</formula>
    </cfRule>
    <cfRule type="cellIs" dxfId="2035" priority="3353" stopIfTrue="1" operator="equal">
      <formula>"E"</formula>
    </cfRule>
    <cfRule type="cellIs" dxfId="2034" priority="3354" stopIfTrue="1" operator="equal">
      <formula>"P"</formula>
    </cfRule>
  </conditionalFormatting>
  <conditionalFormatting sqref="AZ223:BD223">
    <cfRule type="cellIs" dxfId="2033" priority="3348" stopIfTrue="1" operator="equal">
      <formula>"E"</formula>
    </cfRule>
    <cfRule type="cellIs" dxfId="2032" priority="3349" stopIfTrue="1" operator="equal">
      <formula>"P"</formula>
    </cfRule>
  </conditionalFormatting>
  <conditionalFormatting sqref="AN223:AQ223">
    <cfRule type="cellIs" dxfId="2031" priority="3339" stopIfTrue="1" operator="equal">
      <formula>"E"</formula>
    </cfRule>
    <cfRule type="cellIs" dxfId="2030" priority="3340" stopIfTrue="1" operator="equal">
      <formula>"P"</formula>
    </cfRule>
  </conditionalFormatting>
  <conditionalFormatting sqref="AK223:AM223">
    <cfRule type="cellIs" dxfId="2029" priority="3341" stopIfTrue="1" operator="equal">
      <formula>"E"</formula>
    </cfRule>
    <cfRule type="cellIs" dxfId="2028" priority="3342" stopIfTrue="1" operator="equal">
      <formula>"P"</formula>
    </cfRule>
  </conditionalFormatting>
  <conditionalFormatting sqref="AR223:AU223">
    <cfRule type="cellIs" dxfId="2027" priority="3337" stopIfTrue="1" operator="equal">
      <formula>"E"</formula>
    </cfRule>
    <cfRule type="cellIs" dxfId="2026" priority="3338" stopIfTrue="1" operator="equal">
      <formula>"P"</formula>
    </cfRule>
  </conditionalFormatting>
  <conditionalFormatting sqref="AV223:AY223">
    <cfRule type="cellIs" dxfId="2025" priority="3335" stopIfTrue="1" operator="equal">
      <formula>"E"</formula>
    </cfRule>
    <cfRule type="cellIs" dxfId="2024" priority="3336" stopIfTrue="1" operator="equal">
      <formula>"P"</formula>
    </cfRule>
  </conditionalFormatting>
  <conditionalFormatting sqref="BJ223">
    <cfRule type="cellIs" dxfId="2023" priority="3333" stopIfTrue="1" operator="equal">
      <formula>"E"</formula>
    </cfRule>
    <cfRule type="cellIs" dxfId="2022" priority="3334" stopIfTrue="1" operator="equal">
      <formula>"P"</formula>
    </cfRule>
  </conditionalFormatting>
  <conditionalFormatting sqref="Z331:BL331">
    <cfRule type="cellIs" dxfId="2021" priority="3330" stopIfTrue="1" operator="equal">
      <formula>"e"</formula>
    </cfRule>
    <cfRule type="cellIs" dxfId="2020" priority="3331" stopIfTrue="1" operator="equal">
      <formula>"p"</formula>
    </cfRule>
    <cfRule type="cellIs" dxfId="2019" priority="3332" stopIfTrue="1" operator="equal">
      <formula>"e"</formula>
    </cfRule>
  </conditionalFormatting>
  <conditionalFormatting sqref="Z331:BL331">
    <cfRule type="cellIs" dxfId="2018" priority="3325" stopIfTrue="1" operator="equal">
      <formula>"P"</formula>
    </cfRule>
    <cfRule type="cellIs" dxfId="2017" priority="3326" stopIfTrue="1" operator="equal">
      <formula>"E"</formula>
    </cfRule>
    <cfRule type="cellIs" dxfId="2016" priority="3327" stopIfTrue="1" operator="equal">
      <formula>"P"</formula>
    </cfRule>
    <cfRule type="cellIs" dxfId="2015" priority="3328" stopIfTrue="1" operator="equal">
      <formula>"E"</formula>
    </cfRule>
    <cfRule type="cellIs" dxfId="2014" priority="3329" stopIfTrue="1" operator="equal">
      <formula>"P"</formula>
    </cfRule>
  </conditionalFormatting>
  <conditionalFormatting sqref="AJ339:BD339">
    <cfRule type="cellIs" dxfId="2013" priority="3322" stopIfTrue="1" operator="equal">
      <formula>"e"</formula>
    </cfRule>
    <cfRule type="cellIs" dxfId="2012" priority="3323" stopIfTrue="1" operator="equal">
      <formula>"p"</formula>
    </cfRule>
    <cfRule type="cellIs" dxfId="2011" priority="3324" stopIfTrue="1" operator="equal">
      <formula>"e"</formula>
    </cfRule>
  </conditionalFormatting>
  <conditionalFormatting sqref="O339:BD339">
    <cfRule type="cellIs" dxfId="2010" priority="3317" stopIfTrue="1" operator="equal">
      <formula>"P"</formula>
    </cfRule>
    <cfRule type="cellIs" dxfId="2009" priority="3318" stopIfTrue="1" operator="equal">
      <formula>"E"</formula>
    </cfRule>
    <cfRule type="cellIs" dxfId="2008" priority="3319" stopIfTrue="1" operator="equal">
      <formula>"P"</formula>
    </cfRule>
    <cfRule type="cellIs" dxfId="2007" priority="3320" stopIfTrue="1" operator="equal">
      <formula>"E"</formula>
    </cfRule>
    <cfRule type="cellIs" dxfId="2006" priority="3321" stopIfTrue="1" operator="equal">
      <formula>"P"</formula>
    </cfRule>
  </conditionalFormatting>
  <conditionalFormatting sqref="S339:AH339">
    <cfRule type="cellIs" dxfId="2005" priority="3314" stopIfTrue="1" operator="equal">
      <formula>"e"</formula>
    </cfRule>
    <cfRule type="cellIs" dxfId="2004" priority="3315" stopIfTrue="1" operator="equal">
      <formula>"p"</formula>
    </cfRule>
    <cfRule type="cellIs" dxfId="2003" priority="3316" stopIfTrue="1" operator="equal">
      <formula>"e"</formula>
    </cfRule>
  </conditionalFormatting>
  <conditionalFormatting sqref="O339:Q339">
    <cfRule type="cellIs" dxfId="2002" priority="3311" stopIfTrue="1" operator="equal">
      <formula>"e"</formula>
    </cfRule>
    <cfRule type="cellIs" dxfId="2001" priority="3312" stopIfTrue="1" operator="equal">
      <formula>"p"</formula>
    </cfRule>
    <cfRule type="cellIs" dxfId="2000" priority="3313" stopIfTrue="1" operator="equal">
      <formula>"e"</formula>
    </cfRule>
  </conditionalFormatting>
  <conditionalFormatting sqref="R339">
    <cfRule type="cellIs" dxfId="1999" priority="3308" stopIfTrue="1" operator="equal">
      <formula>"e"</formula>
    </cfRule>
    <cfRule type="cellIs" dxfId="1998" priority="3309" stopIfTrue="1" operator="equal">
      <formula>"p"</formula>
    </cfRule>
    <cfRule type="cellIs" dxfId="1997" priority="3310" stopIfTrue="1" operator="equal">
      <formula>"e"</formula>
    </cfRule>
  </conditionalFormatting>
  <conditionalFormatting sqref="AI339">
    <cfRule type="cellIs" dxfId="1996" priority="3305" stopIfTrue="1" operator="equal">
      <formula>"e"</formula>
    </cfRule>
    <cfRule type="cellIs" dxfId="1995" priority="3306" stopIfTrue="1" operator="equal">
      <formula>"p"</formula>
    </cfRule>
    <cfRule type="cellIs" dxfId="1994" priority="3307" stopIfTrue="1" operator="equal">
      <formula>"e"</formula>
    </cfRule>
  </conditionalFormatting>
  <conditionalFormatting sqref="BG339">
    <cfRule type="cellIs" dxfId="1993" priority="3303" stopIfTrue="1" operator="equal">
      <formula>"E"</formula>
    </cfRule>
    <cfRule type="cellIs" dxfId="1992" priority="3304" stopIfTrue="1" operator="equal">
      <formula>"P"</formula>
    </cfRule>
  </conditionalFormatting>
  <conditionalFormatting sqref="BG339">
    <cfRule type="cellIs" dxfId="1991" priority="3298" stopIfTrue="1" operator="equal">
      <formula>"P"</formula>
    </cfRule>
    <cfRule type="cellIs" dxfId="1990" priority="3299" stopIfTrue="1" operator="equal">
      <formula>"E"</formula>
    </cfRule>
    <cfRule type="cellIs" dxfId="1989" priority="3300" stopIfTrue="1" operator="equal">
      <formula>"P"</formula>
    </cfRule>
    <cfRule type="cellIs" dxfId="1988" priority="3301" stopIfTrue="1" operator="equal">
      <formula>"E"</formula>
    </cfRule>
    <cfRule type="cellIs" dxfId="1987" priority="3302" stopIfTrue="1" operator="equal">
      <formula>"P"</formula>
    </cfRule>
  </conditionalFormatting>
  <conditionalFormatting sqref="BE339:BF339 BI339:BL339">
    <cfRule type="cellIs" dxfId="1986" priority="3295" stopIfTrue="1" operator="equal">
      <formula>"e"</formula>
    </cfRule>
    <cfRule type="cellIs" dxfId="1985" priority="3296" stopIfTrue="1" operator="equal">
      <formula>"p"</formula>
    </cfRule>
    <cfRule type="cellIs" dxfId="1984" priority="3297" stopIfTrue="1" operator="equal">
      <formula>"e"</formula>
    </cfRule>
  </conditionalFormatting>
  <conditionalFormatting sqref="BE339:BF339 BI339:BL339">
    <cfRule type="cellIs" dxfId="1983" priority="3290" stopIfTrue="1" operator="equal">
      <formula>"P"</formula>
    </cfRule>
    <cfRule type="cellIs" dxfId="1982" priority="3291" stopIfTrue="1" operator="equal">
      <formula>"E"</formula>
    </cfRule>
    <cfRule type="cellIs" dxfId="1981" priority="3292" stopIfTrue="1" operator="equal">
      <formula>"P"</formula>
    </cfRule>
    <cfRule type="cellIs" dxfId="1980" priority="3293" stopIfTrue="1" operator="equal">
      <formula>"E"</formula>
    </cfRule>
    <cfRule type="cellIs" dxfId="1979" priority="3294" stopIfTrue="1" operator="equal">
      <formula>"P"</formula>
    </cfRule>
  </conditionalFormatting>
  <conditionalFormatting sqref="BH339">
    <cfRule type="cellIs" dxfId="1978" priority="3287" stopIfTrue="1" operator="equal">
      <formula>"e"</formula>
    </cfRule>
    <cfRule type="cellIs" dxfId="1977" priority="3288" stopIfTrue="1" operator="equal">
      <formula>"p"</formula>
    </cfRule>
    <cfRule type="cellIs" dxfId="1976" priority="3289" stopIfTrue="1" operator="equal">
      <formula>"e"</formula>
    </cfRule>
  </conditionalFormatting>
  <conditionalFormatting sqref="BH339">
    <cfRule type="cellIs" dxfId="1975" priority="3282" stopIfTrue="1" operator="equal">
      <formula>"P"</formula>
    </cfRule>
    <cfRule type="cellIs" dxfId="1974" priority="3283" stopIfTrue="1" operator="equal">
      <formula>"E"</formula>
    </cfRule>
    <cfRule type="cellIs" dxfId="1973" priority="3284" stopIfTrue="1" operator="equal">
      <formula>"P"</formula>
    </cfRule>
    <cfRule type="cellIs" dxfId="1972" priority="3285" stopIfTrue="1" operator="equal">
      <formula>"E"</formula>
    </cfRule>
    <cfRule type="cellIs" dxfId="1971" priority="3286" stopIfTrue="1" operator="equal">
      <formula>"P"</formula>
    </cfRule>
  </conditionalFormatting>
  <conditionalFormatting sqref="U273">
    <cfRule type="cellIs" dxfId="1970" priority="3279" stopIfTrue="1" operator="equal">
      <formula>"e"</formula>
    </cfRule>
    <cfRule type="cellIs" dxfId="1969" priority="3280" stopIfTrue="1" operator="equal">
      <formula>"p"</formula>
    </cfRule>
    <cfRule type="cellIs" dxfId="1968" priority="3281" stopIfTrue="1" operator="equal">
      <formula>"e"</formula>
    </cfRule>
  </conditionalFormatting>
  <conditionalFormatting sqref="U273">
    <cfRule type="cellIs" dxfId="1967" priority="3274" stopIfTrue="1" operator="equal">
      <formula>"P"</formula>
    </cfRule>
    <cfRule type="cellIs" dxfId="1966" priority="3275" stopIfTrue="1" operator="equal">
      <formula>"E"</formula>
    </cfRule>
    <cfRule type="cellIs" dxfId="1965" priority="3276" stopIfTrue="1" operator="equal">
      <formula>"P"</formula>
    </cfRule>
    <cfRule type="cellIs" dxfId="1964" priority="3277" stopIfTrue="1" operator="equal">
      <formula>"E"</formula>
    </cfRule>
    <cfRule type="cellIs" dxfId="1963" priority="3278" stopIfTrue="1" operator="equal">
      <formula>"P"</formula>
    </cfRule>
  </conditionalFormatting>
  <conditionalFormatting sqref="S273">
    <cfRule type="cellIs" dxfId="1962" priority="3271" stopIfTrue="1" operator="equal">
      <formula>"e"</formula>
    </cfRule>
    <cfRule type="cellIs" dxfId="1961" priority="3272" stopIfTrue="1" operator="equal">
      <formula>"p"</formula>
    </cfRule>
    <cfRule type="cellIs" dxfId="1960" priority="3273" stopIfTrue="1" operator="equal">
      <formula>"e"</formula>
    </cfRule>
  </conditionalFormatting>
  <conditionalFormatting sqref="S273">
    <cfRule type="cellIs" dxfId="1959" priority="3266" stopIfTrue="1" operator="equal">
      <formula>"P"</formula>
    </cfRule>
    <cfRule type="cellIs" dxfId="1958" priority="3267" stopIfTrue="1" operator="equal">
      <formula>"E"</formula>
    </cfRule>
    <cfRule type="cellIs" dxfId="1957" priority="3268" stopIfTrue="1" operator="equal">
      <formula>"P"</formula>
    </cfRule>
    <cfRule type="cellIs" dxfId="1956" priority="3269" stopIfTrue="1" operator="equal">
      <formula>"E"</formula>
    </cfRule>
    <cfRule type="cellIs" dxfId="1955" priority="3270" stopIfTrue="1" operator="equal">
      <formula>"P"</formula>
    </cfRule>
  </conditionalFormatting>
  <conditionalFormatting sqref="AM275">
    <cfRule type="cellIs" dxfId="1954" priority="3261" stopIfTrue="1" operator="equal">
      <formula>"e"</formula>
    </cfRule>
    <cfRule type="cellIs" dxfId="1953" priority="3262" stopIfTrue="1" operator="equal">
      <formula>"p"</formula>
    </cfRule>
    <cfRule type="cellIs" dxfId="1952" priority="3263" stopIfTrue="1" operator="equal">
      <formula>"e"</formula>
    </cfRule>
  </conditionalFormatting>
  <conditionalFormatting sqref="AM275">
    <cfRule type="cellIs" dxfId="1951" priority="3264" stopIfTrue="1" operator="equal">
      <formula>"E"</formula>
    </cfRule>
    <cfRule type="cellIs" dxfId="1950" priority="3265" stopIfTrue="1" operator="equal">
      <formula>"P"</formula>
    </cfRule>
  </conditionalFormatting>
  <conditionalFormatting sqref="AM275">
    <cfRule type="cellIs" dxfId="1949" priority="3256" stopIfTrue="1" operator="equal">
      <formula>"P"</formula>
    </cfRule>
    <cfRule type="cellIs" dxfId="1948" priority="3257" stopIfTrue="1" operator="equal">
      <formula>"E"</formula>
    </cfRule>
    <cfRule type="cellIs" dxfId="1947" priority="3258" stopIfTrue="1" operator="equal">
      <formula>"P"</formula>
    </cfRule>
    <cfRule type="cellIs" dxfId="1946" priority="3259" stopIfTrue="1" operator="equal">
      <formula>"E"</formula>
    </cfRule>
    <cfRule type="cellIs" dxfId="1945" priority="3260" stopIfTrue="1" operator="equal">
      <formula>"P"</formula>
    </cfRule>
  </conditionalFormatting>
  <conditionalFormatting sqref="AY275">
    <cfRule type="cellIs" dxfId="1944" priority="3251" stopIfTrue="1" operator="equal">
      <formula>"e"</formula>
    </cfRule>
    <cfRule type="cellIs" dxfId="1943" priority="3252" stopIfTrue="1" operator="equal">
      <formula>"p"</formula>
    </cfRule>
    <cfRule type="cellIs" dxfId="1942" priority="3253" stopIfTrue="1" operator="equal">
      <formula>"e"</formula>
    </cfRule>
  </conditionalFormatting>
  <conditionalFormatting sqref="AY275">
    <cfRule type="cellIs" dxfId="1941" priority="3254" stopIfTrue="1" operator="equal">
      <formula>"E"</formula>
    </cfRule>
    <cfRule type="cellIs" dxfId="1940" priority="3255" stopIfTrue="1" operator="equal">
      <formula>"P"</formula>
    </cfRule>
  </conditionalFormatting>
  <conditionalFormatting sqref="AY275">
    <cfRule type="cellIs" dxfId="1939" priority="3246" stopIfTrue="1" operator="equal">
      <formula>"P"</formula>
    </cfRule>
    <cfRule type="cellIs" dxfId="1938" priority="3247" stopIfTrue="1" operator="equal">
      <formula>"E"</formula>
    </cfRule>
    <cfRule type="cellIs" dxfId="1937" priority="3248" stopIfTrue="1" operator="equal">
      <formula>"P"</formula>
    </cfRule>
    <cfRule type="cellIs" dxfId="1936" priority="3249" stopIfTrue="1" operator="equal">
      <formula>"E"</formula>
    </cfRule>
    <cfRule type="cellIs" dxfId="1935" priority="3250" stopIfTrue="1" operator="equal">
      <formula>"P"</formula>
    </cfRule>
  </conditionalFormatting>
  <conditionalFormatting sqref="BJ275">
    <cfRule type="cellIs" dxfId="1934" priority="3241" stopIfTrue="1" operator="equal">
      <formula>"e"</formula>
    </cfRule>
    <cfRule type="cellIs" dxfId="1933" priority="3242" stopIfTrue="1" operator="equal">
      <formula>"p"</formula>
    </cfRule>
    <cfRule type="cellIs" dxfId="1932" priority="3243" stopIfTrue="1" operator="equal">
      <formula>"e"</formula>
    </cfRule>
  </conditionalFormatting>
  <conditionalFormatting sqref="BJ275">
    <cfRule type="cellIs" dxfId="1931" priority="3244" stopIfTrue="1" operator="equal">
      <formula>"E"</formula>
    </cfRule>
    <cfRule type="cellIs" dxfId="1930" priority="3245" stopIfTrue="1" operator="equal">
      <formula>"P"</formula>
    </cfRule>
  </conditionalFormatting>
  <conditionalFormatting sqref="BJ275">
    <cfRule type="cellIs" dxfId="1929" priority="3236" stopIfTrue="1" operator="equal">
      <formula>"P"</formula>
    </cfRule>
    <cfRule type="cellIs" dxfId="1928" priority="3237" stopIfTrue="1" operator="equal">
      <formula>"E"</formula>
    </cfRule>
    <cfRule type="cellIs" dxfId="1927" priority="3238" stopIfTrue="1" operator="equal">
      <formula>"P"</formula>
    </cfRule>
    <cfRule type="cellIs" dxfId="1926" priority="3239" stopIfTrue="1" operator="equal">
      <formula>"E"</formula>
    </cfRule>
    <cfRule type="cellIs" dxfId="1925" priority="3240" stopIfTrue="1" operator="equal">
      <formula>"P"</formula>
    </cfRule>
  </conditionalFormatting>
  <conditionalFormatting sqref="BF398:BH398">
    <cfRule type="cellIs" dxfId="1924" priority="1959" stopIfTrue="1" operator="equal">
      <formula>"P"</formula>
    </cfRule>
    <cfRule type="cellIs" dxfId="1923" priority="1960" stopIfTrue="1" operator="equal">
      <formula>"E"</formula>
    </cfRule>
    <cfRule type="cellIs" dxfId="1922" priority="1961" stopIfTrue="1" operator="equal">
      <formula>"P"</formula>
    </cfRule>
    <cfRule type="cellIs" dxfId="1921" priority="1962" stopIfTrue="1" operator="equal">
      <formula>"E"</formula>
    </cfRule>
    <cfRule type="cellIs" dxfId="1920" priority="1963" stopIfTrue="1" operator="equal">
      <formula>"P"</formula>
    </cfRule>
  </conditionalFormatting>
  <conditionalFormatting sqref="AE387">
    <cfRule type="cellIs" dxfId="1919" priority="2088" stopIfTrue="1" operator="equal">
      <formula>"P"</formula>
    </cfRule>
    <cfRule type="cellIs" dxfId="1918" priority="2089" stopIfTrue="1" operator="equal">
      <formula>"E"</formula>
    </cfRule>
    <cfRule type="cellIs" dxfId="1917" priority="2090" stopIfTrue="1" operator="equal">
      <formula>"P"</formula>
    </cfRule>
    <cfRule type="cellIs" dxfId="1916" priority="2091" stopIfTrue="1" operator="equal">
      <formula>"E"</formula>
    </cfRule>
    <cfRule type="cellIs" dxfId="1915" priority="2092" stopIfTrue="1" operator="equal">
      <formula>"P"</formula>
    </cfRule>
  </conditionalFormatting>
  <conditionalFormatting sqref="AI387">
    <cfRule type="cellIs" dxfId="1914" priority="2086" stopIfTrue="1" operator="equal">
      <formula>"E"</formula>
    </cfRule>
    <cfRule type="cellIs" dxfId="1913" priority="2087" stopIfTrue="1" operator="equal">
      <formula>"P"</formula>
    </cfRule>
  </conditionalFormatting>
  <conditionalFormatting sqref="AI387">
    <cfRule type="cellIs" dxfId="1912" priority="2081" stopIfTrue="1" operator="equal">
      <formula>"P"</formula>
    </cfRule>
    <cfRule type="cellIs" dxfId="1911" priority="2082" stopIfTrue="1" operator="equal">
      <formula>"E"</formula>
    </cfRule>
    <cfRule type="cellIs" dxfId="1910" priority="2083" stopIfTrue="1" operator="equal">
      <formula>"P"</formula>
    </cfRule>
    <cfRule type="cellIs" dxfId="1909" priority="2084" stopIfTrue="1" operator="equal">
      <formula>"E"</formula>
    </cfRule>
    <cfRule type="cellIs" dxfId="1908" priority="2085" stopIfTrue="1" operator="equal">
      <formula>"P"</formula>
    </cfRule>
  </conditionalFormatting>
  <conditionalFormatting sqref="AY387">
    <cfRule type="cellIs" dxfId="1907" priority="2053" stopIfTrue="1" operator="equal">
      <formula>"P"</formula>
    </cfRule>
    <cfRule type="cellIs" dxfId="1906" priority="2054" stopIfTrue="1" operator="equal">
      <formula>"E"</formula>
    </cfRule>
    <cfRule type="cellIs" dxfId="1905" priority="2055" stopIfTrue="1" operator="equal">
      <formula>"P"</formula>
    </cfRule>
    <cfRule type="cellIs" dxfId="1904" priority="2056" stopIfTrue="1" operator="equal">
      <formula>"E"</formula>
    </cfRule>
    <cfRule type="cellIs" dxfId="1903" priority="2057" stopIfTrue="1" operator="equal">
      <formula>"P"</formula>
    </cfRule>
  </conditionalFormatting>
  <conditionalFormatting sqref="BD387">
    <cfRule type="cellIs" dxfId="1902" priority="2051" stopIfTrue="1" operator="equal">
      <formula>"E"</formula>
    </cfRule>
    <cfRule type="cellIs" dxfId="1901" priority="2052" stopIfTrue="1" operator="equal">
      <formula>"P"</formula>
    </cfRule>
  </conditionalFormatting>
  <conditionalFormatting sqref="O397:R397">
    <cfRule type="cellIs" dxfId="1900" priority="2018" stopIfTrue="1" operator="equal">
      <formula>"e"</formula>
    </cfRule>
    <cfRule type="cellIs" dxfId="1899" priority="2019" stopIfTrue="1" operator="equal">
      <formula>"p"</formula>
    </cfRule>
    <cfRule type="cellIs" dxfId="1898" priority="2020" stopIfTrue="1" operator="equal">
      <formula>"e"</formula>
    </cfRule>
  </conditionalFormatting>
  <conditionalFormatting sqref="O395:AA398">
    <cfRule type="cellIs" dxfId="1897" priority="2013" stopIfTrue="1" operator="equal">
      <formula>"P"</formula>
    </cfRule>
    <cfRule type="cellIs" dxfId="1896" priority="2014" stopIfTrue="1" operator="equal">
      <formula>"E"</formula>
    </cfRule>
    <cfRule type="cellIs" dxfId="1895" priority="2015" stopIfTrue="1" operator="equal">
      <formula>"P"</formula>
    </cfRule>
    <cfRule type="cellIs" dxfId="1894" priority="2016" stopIfTrue="1" operator="equal">
      <formula>"E"</formula>
    </cfRule>
    <cfRule type="cellIs" dxfId="1893" priority="2017" stopIfTrue="1" operator="equal">
      <formula>"P"</formula>
    </cfRule>
  </conditionalFormatting>
  <conditionalFormatting sqref="AF378 G375:G378">
    <cfRule type="cellIs" dxfId="1892" priority="2551" stopIfTrue="1" operator="equal">
      <formula>"E"</formula>
    </cfRule>
    <cfRule type="cellIs" dxfId="1891" priority="2552" stopIfTrue="1" operator="equal">
      <formula>"P"</formula>
    </cfRule>
  </conditionalFormatting>
  <conditionalFormatting sqref="O391:R391">
    <cfRule type="cellIs" dxfId="1890" priority="2140" stopIfTrue="1" operator="equal">
      <formula>"e"</formula>
    </cfRule>
    <cfRule type="cellIs" dxfId="1889" priority="2141" stopIfTrue="1" operator="equal">
      <formula>"p"</formula>
    </cfRule>
    <cfRule type="cellIs" dxfId="1888" priority="2142" stopIfTrue="1" operator="equal">
      <formula>"e"</formula>
    </cfRule>
  </conditionalFormatting>
  <conditionalFormatting sqref="O391:R391 U391:AA391">
    <cfRule type="cellIs" dxfId="1887" priority="2135" stopIfTrue="1" operator="equal">
      <formula>"P"</formula>
    </cfRule>
    <cfRule type="cellIs" dxfId="1886" priority="2136" stopIfTrue="1" operator="equal">
      <formula>"E"</formula>
    </cfRule>
    <cfRule type="cellIs" dxfId="1885" priority="2137" stopIfTrue="1" operator="equal">
      <formula>"P"</formula>
    </cfRule>
    <cfRule type="cellIs" dxfId="1884" priority="2138" stopIfTrue="1" operator="equal">
      <formula>"E"</formula>
    </cfRule>
    <cfRule type="cellIs" dxfId="1883" priority="2139" stopIfTrue="1" operator="equal">
      <formula>"P"</formula>
    </cfRule>
  </conditionalFormatting>
  <conditionalFormatting sqref="AU387">
    <cfRule type="cellIs" dxfId="1882" priority="2060" stopIfTrue="1" operator="equal">
      <formula>"P"</formula>
    </cfRule>
    <cfRule type="cellIs" dxfId="1881" priority="2061" stopIfTrue="1" operator="equal">
      <formula>"E"</formula>
    </cfRule>
    <cfRule type="cellIs" dxfId="1880" priority="2062" stopIfTrue="1" operator="equal">
      <formula>"P"</formula>
    </cfRule>
    <cfRule type="cellIs" dxfId="1879" priority="2063" stopIfTrue="1" operator="equal">
      <formula>"E"</formula>
    </cfRule>
    <cfRule type="cellIs" dxfId="1878" priority="2064" stopIfTrue="1" operator="equal">
      <formula>"P"</formula>
    </cfRule>
  </conditionalFormatting>
  <conditionalFormatting sqref="AY387">
    <cfRule type="cellIs" dxfId="1877" priority="2058" stopIfTrue="1" operator="equal">
      <formula>"E"</formula>
    </cfRule>
    <cfRule type="cellIs" dxfId="1876" priority="2059" stopIfTrue="1" operator="equal">
      <formula>"P"</formula>
    </cfRule>
  </conditionalFormatting>
  <conditionalFormatting sqref="BJ401:BK401">
    <cfRule type="cellIs" dxfId="1875" priority="1824" stopIfTrue="1" operator="equal">
      <formula>"P"</formula>
    </cfRule>
    <cfRule type="cellIs" dxfId="1874" priority="1825" stopIfTrue="1" operator="equal">
      <formula>"E"</formula>
    </cfRule>
    <cfRule type="cellIs" dxfId="1873" priority="1826" stopIfTrue="1" operator="equal">
      <formula>"P"</formula>
    </cfRule>
    <cfRule type="cellIs" dxfId="1872" priority="1827" stopIfTrue="1" operator="equal">
      <formula>"E"</formula>
    </cfRule>
    <cfRule type="cellIs" dxfId="1871" priority="1828" stopIfTrue="1" operator="equal">
      <formula>"P"</formula>
    </cfRule>
  </conditionalFormatting>
  <conditionalFormatting sqref="Z407">
    <cfRule type="cellIs" dxfId="1870" priority="1284" stopIfTrue="1" operator="equal">
      <formula>"P"</formula>
    </cfRule>
    <cfRule type="cellIs" dxfId="1869" priority="1285" stopIfTrue="1" operator="equal">
      <formula>"E"</formula>
    </cfRule>
    <cfRule type="cellIs" dxfId="1868" priority="1286" stopIfTrue="1" operator="equal">
      <formula>"P"</formula>
    </cfRule>
    <cfRule type="cellIs" dxfId="1867" priority="1287" stopIfTrue="1" operator="equal">
      <formula>"E"</formula>
    </cfRule>
    <cfRule type="cellIs" dxfId="1866" priority="1288" stopIfTrue="1" operator="equal">
      <formula>"P"</formula>
    </cfRule>
  </conditionalFormatting>
  <conditionalFormatting sqref="BL393">
    <cfRule type="cellIs" dxfId="1865" priority="2258" stopIfTrue="1" operator="equal">
      <formula>"e"</formula>
    </cfRule>
    <cfRule type="cellIs" dxfId="1864" priority="2259" stopIfTrue="1" operator="equal">
      <formula>"p"</formula>
    </cfRule>
    <cfRule type="cellIs" dxfId="1863" priority="2260" stopIfTrue="1" operator="equal">
      <formula>"e"</formula>
    </cfRule>
  </conditionalFormatting>
  <conditionalFormatting sqref="BE385:BL386 BE390 BG390:BL390 AF385:AQ386 BG392:BL392 BE392 AF392:AQ394 BE393:BL394 AF388:AQ390 AF387:AH387 AJ387:AL387 AN387:AP387 BE388:BL389 BE387:BG387 BI387:BL387">
    <cfRule type="cellIs" dxfId="1862" priority="2253" stopIfTrue="1" operator="equal">
      <formula>"P"</formula>
    </cfRule>
    <cfRule type="cellIs" dxfId="1861" priority="2254" stopIfTrue="1" operator="equal">
      <formula>"E"</formula>
    </cfRule>
    <cfRule type="cellIs" dxfId="1860" priority="2255" stopIfTrue="1" operator="equal">
      <formula>"P"</formula>
    </cfRule>
    <cfRule type="cellIs" dxfId="1859" priority="2256" stopIfTrue="1" operator="equal">
      <formula>"E"</formula>
    </cfRule>
    <cfRule type="cellIs" dxfId="1858" priority="2257" stopIfTrue="1" operator="equal">
      <formula>"P"</formula>
    </cfRule>
  </conditionalFormatting>
  <conditionalFormatting sqref="O386:AA388 O390:AA390 O394:AA394 O392:AA392">
    <cfRule type="cellIs" dxfId="1857" priority="2251" stopIfTrue="1" operator="equal">
      <formula>"E"</formula>
    </cfRule>
    <cfRule type="cellIs" dxfId="1856" priority="2252" stopIfTrue="1" operator="equal">
      <formula>"P"</formula>
    </cfRule>
  </conditionalFormatting>
  <conditionalFormatting sqref="AR371:AU371">
    <cfRule type="cellIs" dxfId="1855" priority="2465" stopIfTrue="1" operator="equal">
      <formula>"e"</formula>
    </cfRule>
    <cfRule type="cellIs" dxfId="1854" priority="2466" stopIfTrue="1" operator="equal">
      <formula>"p"</formula>
    </cfRule>
    <cfRule type="cellIs" dxfId="1853" priority="2467" stopIfTrue="1" operator="equal">
      <formula>"e"</formula>
    </cfRule>
  </conditionalFormatting>
  <conditionalFormatting sqref="AR371:AU372">
    <cfRule type="cellIs" dxfId="1852" priority="2460" stopIfTrue="1" operator="equal">
      <formula>"P"</formula>
    </cfRule>
    <cfRule type="cellIs" dxfId="1851" priority="2461" stopIfTrue="1" operator="equal">
      <formula>"E"</formula>
    </cfRule>
    <cfRule type="cellIs" dxfId="1850" priority="2462" stopIfTrue="1" operator="equal">
      <formula>"P"</formula>
    </cfRule>
    <cfRule type="cellIs" dxfId="1849" priority="2463" stopIfTrue="1" operator="equal">
      <formula>"E"</formula>
    </cfRule>
    <cfRule type="cellIs" dxfId="1848" priority="2464" stopIfTrue="1" operator="equal">
      <formula>"P"</formula>
    </cfRule>
  </conditionalFormatting>
  <conditionalFormatting sqref="BE383:BL383 AF381:AG381 AF383:AQ383 AJ381:AK381 AN381:AQ381 BE381:BL381">
    <cfRule type="cellIs" dxfId="1847" priority="2455" stopIfTrue="1" operator="equal">
      <formula>"e"</formula>
    </cfRule>
    <cfRule type="cellIs" dxfId="1846" priority="2456" stopIfTrue="1" operator="equal">
      <formula>"p"</formula>
    </cfRule>
    <cfRule type="cellIs" dxfId="1845" priority="2457" stopIfTrue="1" operator="equal">
      <formula>"e"</formula>
    </cfRule>
  </conditionalFormatting>
  <conditionalFormatting sqref="AF380 AF382 AF384">
    <cfRule type="cellIs" dxfId="1844" priority="2458" stopIfTrue="1" operator="equal">
      <formula>"E"</formula>
    </cfRule>
    <cfRule type="cellIs" dxfId="1843" priority="2459" stopIfTrue="1" operator="equal">
      <formula>"P"</formula>
    </cfRule>
  </conditionalFormatting>
  <conditionalFormatting sqref="BE383:BL383 BE380 BE382 BE384 BH380:BL380 BH382:BL382 BH384:BL384 AF380:AQ380 AF382:AQ384 AF381:AG381 AJ381:AK381 AN381:AQ381 BE381:BL381">
    <cfRule type="cellIs" dxfId="1842" priority="2450" stopIfTrue="1" operator="equal">
      <formula>"P"</formula>
    </cfRule>
    <cfRule type="cellIs" dxfId="1841" priority="2451" stopIfTrue="1" operator="equal">
      <formula>"E"</formula>
    </cfRule>
    <cfRule type="cellIs" dxfId="1840" priority="2452" stopIfTrue="1" operator="equal">
      <formula>"P"</formula>
    </cfRule>
    <cfRule type="cellIs" dxfId="1839" priority="2453" stopIfTrue="1" operator="equal">
      <formula>"E"</formula>
    </cfRule>
    <cfRule type="cellIs" dxfId="1838" priority="2454" stopIfTrue="1" operator="equal">
      <formula>"P"</formula>
    </cfRule>
  </conditionalFormatting>
  <conditionalFormatting sqref="O379:S379 O381:AA381 O383:AA383">
    <cfRule type="cellIs" dxfId="1837" priority="2445" stopIfTrue="1" operator="equal">
      <formula>"e"</formula>
    </cfRule>
    <cfRule type="cellIs" dxfId="1836" priority="2446" stopIfTrue="1" operator="equal">
      <formula>"p"</formula>
    </cfRule>
    <cfRule type="cellIs" dxfId="1835" priority="2447" stopIfTrue="1" operator="equal">
      <formula>"e"</formula>
    </cfRule>
  </conditionalFormatting>
  <conditionalFormatting sqref="AA380 AA382 AA384 W380 W382 W384 O380:S380 O382:S382 O384:S384">
    <cfRule type="cellIs" dxfId="1834" priority="2448" stopIfTrue="1" operator="equal">
      <formula>"E"</formula>
    </cfRule>
    <cfRule type="cellIs" dxfId="1833" priority="2449" stopIfTrue="1" operator="equal">
      <formula>"P"</formula>
    </cfRule>
  </conditionalFormatting>
  <conditionalFormatting sqref="O379:S379 O380:AA384">
    <cfRule type="cellIs" dxfId="1832" priority="2440" stopIfTrue="1" operator="equal">
      <formula>"P"</formula>
    </cfRule>
    <cfRule type="cellIs" dxfId="1831" priority="2441" stopIfTrue="1" operator="equal">
      <formula>"E"</formula>
    </cfRule>
    <cfRule type="cellIs" dxfId="1830" priority="2442" stopIfTrue="1" operator="equal">
      <formula>"P"</formula>
    </cfRule>
    <cfRule type="cellIs" dxfId="1829" priority="2443" stopIfTrue="1" operator="equal">
      <formula>"E"</formula>
    </cfRule>
    <cfRule type="cellIs" dxfId="1828" priority="2444" stopIfTrue="1" operator="equal">
      <formula>"P"</formula>
    </cfRule>
  </conditionalFormatting>
  <conditionalFormatting sqref="AD401:AE401">
    <cfRule type="cellIs" dxfId="1827" priority="1880" stopIfTrue="1" operator="equal">
      <formula>"P"</formula>
    </cfRule>
    <cfRule type="cellIs" dxfId="1826" priority="1881" stopIfTrue="1" operator="equal">
      <formula>"E"</formula>
    </cfRule>
    <cfRule type="cellIs" dxfId="1825" priority="1882" stopIfTrue="1" operator="equal">
      <formula>"P"</formula>
    </cfRule>
    <cfRule type="cellIs" dxfId="1824" priority="1883" stopIfTrue="1" operator="equal">
      <formula>"E"</formula>
    </cfRule>
    <cfRule type="cellIs" dxfId="1823" priority="1884" stopIfTrue="1" operator="equal">
      <formula>"P"</formula>
    </cfRule>
  </conditionalFormatting>
  <conditionalFormatting sqref="AH401:AI401">
    <cfRule type="cellIs" dxfId="1822" priority="1878" stopIfTrue="1" operator="equal">
      <formula>"E"</formula>
    </cfRule>
    <cfRule type="cellIs" dxfId="1821" priority="1879" stopIfTrue="1" operator="equal">
      <formula>"P"</formula>
    </cfRule>
  </conditionalFormatting>
  <conditionalFormatting sqref="AH401:AI401">
    <cfRule type="cellIs" dxfId="1820" priority="1873" stopIfTrue="1" operator="equal">
      <formula>"P"</formula>
    </cfRule>
    <cfRule type="cellIs" dxfId="1819" priority="1874" stopIfTrue="1" operator="equal">
      <formula>"E"</formula>
    </cfRule>
    <cfRule type="cellIs" dxfId="1818" priority="1875" stopIfTrue="1" operator="equal">
      <formula>"P"</formula>
    </cfRule>
    <cfRule type="cellIs" dxfId="1817" priority="1876" stopIfTrue="1" operator="equal">
      <formula>"E"</formula>
    </cfRule>
    <cfRule type="cellIs" dxfId="1816" priority="1877" stopIfTrue="1" operator="equal">
      <formula>"P"</formula>
    </cfRule>
  </conditionalFormatting>
  <conditionalFormatting sqref="AZ380:BD384">
    <cfRule type="cellIs" dxfId="1815" priority="2408" stopIfTrue="1" operator="equal">
      <formula>"P"</formula>
    </cfRule>
    <cfRule type="cellIs" dxfId="1814" priority="2409" stopIfTrue="1" operator="equal">
      <formula>"E"</formula>
    </cfRule>
    <cfRule type="cellIs" dxfId="1813" priority="2410" stopIfTrue="1" operator="equal">
      <formula>"P"</formula>
    </cfRule>
    <cfRule type="cellIs" dxfId="1812" priority="2411" stopIfTrue="1" operator="equal">
      <formula>"E"</formula>
    </cfRule>
    <cfRule type="cellIs" dxfId="1811" priority="2412" stopIfTrue="1" operator="equal">
      <formula>"P"</formula>
    </cfRule>
  </conditionalFormatting>
  <conditionalFormatting sqref="T379:AA379">
    <cfRule type="cellIs" dxfId="1810" priority="2390" stopIfTrue="1" operator="equal">
      <formula>"e"</formula>
    </cfRule>
    <cfRule type="cellIs" dxfId="1809" priority="2391" stopIfTrue="1" operator="equal">
      <formula>"p"</formula>
    </cfRule>
    <cfRule type="cellIs" dxfId="1808" priority="2392" stopIfTrue="1" operator="equal">
      <formula>"e"</formula>
    </cfRule>
  </conditionalFormatting>
  <conditionalFormatting sqref="T379:AA379">
    <cfRule type="cellIs" dxfId="1807" priority="2385" stopIfTrue="1" operator="equal">
      <formula>"P"</formula>
    </cfRule>
    <cfRule type="cellIs" dxfId="1806" priority="2386" stopIfTrue="1" operator="equal">
      <formula>"E"</formula>
    </cfRule>
    <cfRule type="cellIs" dxfId="1805" priority="2387" stopIfTrue="1" operator="equal">
      <formula>"P"</formula>
    </cfRule>
    <cfRule type="cellIs" dxfId="1804" priority="2388" stopIfTrue="1" operator="equal">
      <formula>"E"</formula>
    </cfRule>
    <cfRule type="cellIs" dxfId="1803" priority="2389" stopIfTrue="1" operator="equal">
      <formula>"P"</formula>
    </cfRule>
  </conditionalFormatting>
  <conditionalFormatting sqref="BC401:BD401">
    <cfRule type="cellIs" dxfId="1802" priority="1843" stopIfTrue="1" operator="equal">
      <formula>"E"</formula>
    </cfRule>
    <cfRule type="cellIs" dxfId="1801" priority="1844" stopIfTrue="1" operator="equal">
      <formula>"P"</formula>
    </cfRule>
  </conditionalFormatting>
  <conditionalFormatting sqref="AF375:AQ375 BE377:BL377 AV375:BL375 AF377:AQ377">
    <cfRule type="cellIs" dxfId="1800" priority="2548" stopIfTrue="1" operator="equal">
      <formula>"e"</formula>
    </cfRule>
    <cfRule type="cellIs" dxfId="1799" priority="2549" stopIfTrue="1" operator="equal">
      <formula>"p"</formula>
    </cfRule>
    <cfRule type="cellIs" dxfId="1798" priority="2550" stopIfTrue="1" operator="equal">
      <formula>"e"</formula>
    </cfRule>
  </conditionalFormatting>
  <conditionalFormatting sqref="AB396:AE396 AB398:AE398">
    <cfRule type="cellIs" dxfId="1797" priority="2011" stopIfTrue="1" operator="equal">
      <formula>"E"</formula>
    </cfRule>
    <cfRule type="cellIs" dxfId="1796" priority="2012" stopIfTrue="1" operator="equal">
      <formula>"P"</formula>
    </cfRule>
  </conditionalFormatting>
  <conditionalFormatting sqref="AV375:BL376 BE377:BL377 BE378 BH378:BL378 AF375:AQ378">
    <cfRule type="cellIs" dxfId="1795" priority="2543" stopIfTrue="1" operator="equal">
      <formula>"P"</formula>
    </cfRule>
    <cfRule type="cellIs" dxfId="1794" priority="2544" stopIfTrue="1" operator="equal">
      <formula>"E"</formula>
    </cfRule>
    <cfRule type="cellIs" dxfId="1793" priority="2545" stopIfTrue="1" operator="equal">
      <formula>"P"</formula>
    </cfRule>
    <cfRule type="cellIs" dxfId="1792" priority="2546" stopIfTrue="1" operator="equal">
      <formula>"E"</formula>
    </cfRule>
    <cfRule type="cellIs" dxfId="1791" priority="2547" stopIfTrue="1" operator="equal">
      <formula>"P"</formula>
    </cfRule>
  </conditionalFormatting>
  <conditionalFormatting sqref="O375:AA375 O377:AA377">
    <cfRule type="cellIs" dxfId="1790" priority="2538" stopIfTrue="1" operator="equal">
      <formula>"e"</formula>
    </cfRule>
    <cfRule type="cellIs" dxfId="1789" priority="2539" stopIfTrue="1" operator="equal">
      <formula>"p"</formula>
    </cfRule>
    <cfRule type="cellIs" dxfId="1788" priority="2540" stopIfTrue="1" operator="equal">
      <formula>"e"</formula>
    </cfRule>
  </conditionalFormatting>
  <conditionalFormatting sqref="W376 AA378 W378 O376:S376 O378:S378">
    <cfRule type="cellIs" dxfId="1787" priority="2541" stopIfTrue="1" operator="equal">
      <formula>"E"</formula>
    </cfRule>
    <cfRule type="cellIs" dxfId="1786" priority="2542" stopIfTrue="1" operator="equal">
      <formula>"P"</formula>
    </cfRule>
  </conditionalFormatting>
  <conditionalFormatting sqref="O375:AA378">
    <cfRule type="cellIs" dxfId="1785" priority="2533" stopIfTrue="1" operator="equal">
      <formula>"P"</formula>
    </cfRule>
    <cfRule type="cellIs" dxfId="1784" priority="2534" stopIfTrue="1" operator="equal">
      <formula>"E"</formula>
    </cfRule>
    <cfRule type="cellIs" dxfId="1783" priority="2535" stopIfTrue="1" operator="equal">
      <formula>"P"</formula>
    </cfRule>
    <cfRule type="cellIs" dxfId="1782" priority="2536" stopIfTrue="1" operator="equal">
      <formula>"E"</formula>
    </cfRule>
    <cfRule type="cellIs" dxfId="1781" priority="2537" stopIfTrue="1" operator="equal">
      <formula>"P"</formula>
    </cfRule>
  </conditionalFormatting>
  <conditionalFormatting sqref="AB375:AE375 AB377:AE377">
    <cfRule type="cellIs" dxfId="1780" priority="2530" stopIfTrue="1" operator="equal">
      <formula>"e"</formula>
    </cfRule>
    <cfRule type="cellIs" dxfId="1779" priority="2531" stopIfTrue="1" operator="equal">
      <formula>"p"</formula>
    </cfRule>
    <cfRule type="cellIs" dxfId="1778" priority="2532" stopIfTrue="1" operator="equal">
      <formula>"e"</formula>
    </cfRule>
  </conditionalFormatting>
  <conditionalFormatting sqref="AB375:AE378">
    <cfRule type="cellIs" dxfId="1777" priority="2525" stopIfTrue="1" operator="equal">
      <formula>"P"</formula>
    </cfRule>
    <cfRule type="cellIs" dxfId="1776" priority="2526" stopIfTrue="1" operator="equal">
      <formula>"E"</formula>
    </cfRule>
    <cfRule type="cellIs" dxfId="1775" priority="2527" stopIfTrue="1" operator="equal">
      <formula>"P"</formula>
    </cfRule>
    <cfRule type="cellIs" dxfId="1774" priority="2528" stopIfTrue="1" operator="equal">
      <formula>"E"</formula>
    </cfRule>
    <cfRule type="cellIs" dxfId="1773" priority="2529" stopIfTrue="1" operator="equal">
      <formula>"P"</formula>
    </cfRule>
  </conditionalFormatting>
  <conditionalFormatting sqref="AR375:AU375 AR377:AU377">
    <cfRule type="cellIs" dxfId="1772" priority="2522" stopIfTrue="1" operator="equal">
      <formula>"e"</formula>
    </cfRule>
    <cfRule type="cellIs" dxfId="1771" priority="2523" stopIfTrue="1" operator="equal">
      <formula>"p"</formula>
    </cfRule>
    <cfRule type="cellIs" dxfId="1770" priority="2524" stopIfTrue="1" operator="equal">
      <formula>"e"</formula>
    </cfRule>
  </conditionalFormatting>
  <conditionalFormatting sqref="AR375:AU378">
    <cfRule type="cellIs" dxfId="1769" priority="2517" stopIfTrue="1" operator="equal">
      <formula>"P"</formula>
    </cfRule>
    <cfRule type="cellIs" dxfId="1768" priority="2518" stopIfTrue="1" operator="equal">
      <formula>"E"</formula>
    </cfRule>
    <cfRule type="cellIs" dxfId="1767" priority="2519" stopIfTrue="1" operator="equal">
      <formula>"P"</formula>
    </cfRule>
    <cfRule type="cellIs" dxfId="1766" priority="2520" stopIfTrue="1" operator="equal">
      <formula>"E"</formula>
    </cfRule>
    <cfRule type="cellIs" dxfId="1765" priority="2521" stopIfTrue="1" operator="equal">
      <formula>"P"</formula>
    </cfRule>
  </conditionalFormatting>
  <conditionalFormatting sqref="AV377:AY377">
    <cfRule type="cellIs" dxfId="1764" priority="2514" stopIfTrue="1" operator="equal">
      <formula>"e"</formula>
    </cfRule>
    <cfRule type="cellIs" dxfId="1763" priority="2515" stopIfTrue="1" operator="equal">
      <formula>"p"</formula>
    </cfRule>
    <cfRule type="cellIs" dxfId="1762" priority="2516" stopIfTrue="1" operator="equal">
      <formula>"e"</formula>
    </cfRule>
  </conditionalFormatting>
  <conditionalFormatting sqref="AV377:AY378">
    <cfRule type="cellIs" dxfId="1761" priority="2509" stopIfTrue="1" operator="equal">
      <formula>"P"</formula>
    </cfRule>
    <cfRule type="cellIs" dxfId="1760" priority="2510" stopIfTrue="1" operator="equal">
      <formula>"E"</formula>
    </cfRule>
    <cfRule type="cellIs" dxfId="1759" priority="2511" stopIfTrue="1" operator="equal">
      <formula>"P"</formula>
    </cfRule>
    <cfRule type="cellIs" dxfId="1758" priority="2512" stopIfTrue="1" operator="equal">
      <formula>"E"</formula>
    </cfRule>
    <cfRule type="cellIs" dxfId="1757" priority="2513" stopIfTrue="1" operator="equal">
      <formula>"P"</formula>
    </cfRule>
  </conditionalFormatting>
  <conditionalFormatting sqref="AZ377:BD377">
    <cfRule type="cellIs" dxfId="1756" priority="2506" stopIfTrue="1" operator="equal">
      <formula>"e"</formula>
    </cfRule>
    <cfRule type="cellIs" dxfId="1755" priority="2507" stopIfTrue="1" operator="equal">
      <formula>"p"</formula>
    </cfRule>
    <cfRule type="cellIs" dxfId="1754" priority="2508" stopIfTrue="1" operator="equal">
      <formula>"e"</formula>
    </cfRule>
  </conditionalFormatting>
  <conditionalFormatting sqref="AZ377:BD378">
    <cfRule type="cellIs" dxfId="1753" priority="2501" stopIfTrue="1" operator="equal">
      <formula>"P"</formula>
    </cfRule>
    <cfRule type="cellIs" dxfId="1752" priority="2502" stopIfTrue="1" operator="equal">
      <formula>"E"</formula>
    </cfRule>
    <cfRule type="cellIs" dxfId="1751" priority="2503" stopIfTrue="1" operator="equal">
      <formula>"P"</formula>
    </cfRule>
    <cfRule type="cellIs" dxfId="1750" priority="2504" stopIfTrue="1" operator="equal">
      <formula>"E"</formula>
    </cfRule>
    <cfRule type="cellIs" dxfId="1749" priority="2505" stopIfTrue="1" operator="equal">
      <formula>"P"</formula>
    </cfRule>
  </conditionalFormatting>
  <conditionalFormatting sqref="BF378:BG378">
    <cfRule type="cellIs" dxfId="1748" priority="2496" stopIfTrue="1" operator="equal">
      <formula>"P"</formula>
    </cfRule>
    <cfRule type="cellIs" dxfId="1747" priority="2497" stopIfTrue="1" operator="equal">
      <formula>"E"</formula>
    </cfRule>
    <cfRule type="cellIs" dxfId="1746" priority="2498" stopIfTrue="1" operator="equal">
      <formula>"P"</formula>
    </cfRule>
    <cfRule type="cellIs" dxfId="1745" priority="2499" stopIfTrue="1" operator="equal">
      <formula>"E"</formula>
    </cfRule>
    <cfRule type="cellIs" dxfId="1744" priority="2500" stopIfTrue="1" operator="equal">
      <formula>"P"</formula>
    </cfRule>
  </conditionalFormatting>
  <conditionalFormatting sqref="AF371:AQ371 AV371:BL371">
    <cfRule type="cellIs" dxfId="1743" priority="2491" stopIfTrue="1" operator="equal">
      <formula>"e"</formula>
    </cfRule>
    <cfRule type="cellIs" dxfId="1742" priority="2492" stopIfTrue="1" operator="equal">
      <formula>"p"</formula>
    </cfRule>
    <cfRule type="cellIs" dxfId="1741" priority="2493" stopIfTrue="1" operator="equal">
      <formula>"e"</formula>
    </cfRule>
  </conditionalFormatting>
  <conditionalFormatting sqref="G371:G372">
    <cfRule type="cellIs" dxfId="1740" priority="2494" stopIfTrue="1" operator="equal">
      <formula>"E"</formula>
    </cfRule>
    <cfRule type="cellIs" dxfId="1739" priority="2495" stopIfTrue="1" operator="equal">
      <formula>"P"</formula>
    </cfRule>
  </conditionalFormatting>
  <conditionalFormatting sqref="AV371:BL372 AF371:AQ372">
    <cfRule type="cellIs" dxfId="1738" priority="2486" stopIfTrue="1" operator="equal">
      <formula>"P"</formula>
    </cfRule>
    <cfRule type="cellIs" dxfId="1737" priority="2487" stopIfTrue="1" operator="equal">
      <formula>"E"</formula>
    </cfRule>
    <cfRule type="cellIs" dxfId="1736" priority="2488" stopIfTrue="1" operator="equal">
      <formula>"P"</formula>
    </cfRule>
    <cfRule type="cellIs" dxfId="1735" priority="2489" stopIfTrue="1" operator="equal">
      <formula>"E"</formula>
    </cfRule>
    <cfRule type="cellIs" dxfId="1734" priority="2490" stopIfTrue="1" operator="equal">
      <formula>"P"</formula>
    </cfRule>
  </conditionalFormatting>
  <conditionalFormatting sqref="O371:AA371">
    <cfRule type="cellIs" dxfId="1733" priority="2481" stopIfTrue="1" operator="equal">
      <formula>"e"</formula>
    </cfRule>
    <cfRule type="cellIs" dxfId="1732" priority="2482" stopIfTrue="1" operator="equal">
      <formula>"p"</formula>
    </cfRule>
    <cfRule type="cellIs" dxfId="1731" priority="2483" stopIfTrue="1" operator="equal">
      <formula>"e"</formula>
    </cfRule>
  </conditionalFormatting>
  <conditionalFormatting sqref="W372 O372:S372">
    <cfRule type="cellIs" dxfId="1730" priority="2484" stopIfTrue="1" operator="equal">
      <formula>"E"</formula>
    </cfRule>
    <cfRule type="cellIs" dxfId="1729" priority="2485" stopIfTrue="1" operator="equal">
      <formula>"P"</formula>
    </cfRule>
  </conditionalFormatting>
  <conditionalFormatting sqref="O371:AA372">
    <cfRule type="cellIs" dxfId="1728" priority="2476" stopIfTrue="1" operator="equal">
      <formula>"P"</formula>
    </cfRule>
    <cfRule type="cellIs" dxfId="1727" priority="2477" stopIfTrue="1" operator="equal">
      <formula>"E"</formula>
    </cfRule>
    <cfRule type="cellIs" dxfId="1726" priority="2478" stopIfTrue="1" operator="equal">
      <formula>"P"</formula>
    </cfRule>
    <cfRule type="cellIs" dxfId="1725" priority="2479" stopIfTrue="1" operator="equal">
      <formula>"E"</formula>
    </cfRule>
    <cfRule type="cellIs" dxfId="1724" priority="2480" stopIfTrue="1" operator="equal">
      <formula>"P"</formula>
    </cfRule>
  </conditionalFormatting>
  <conditionalFormatting sqref="AB371:AE371">
    <cfRule type="cellIs" dxfId="1723" priority="2473" stopIfTrue="1" operator="equal">
      <formula>"e"</formula>
    </cfRule>
    <cfRule type="cellIs" dxfId="1722" priority="2474" stopIfTrue="1" operator="equal">
      <formula>"p"</formula>
    </cfRule>
    <cfRule type="cellIs" dxfId="1721" priority="2475" stopIfTrue="1" operator="equal">
      <formula>"e"</formula>
    </cfRule>
  </conditionalFormatting>
  <conditionalFormatting sqref="AB371:AE372">
    <cfRule type="cellIs" dxfId="1720" priority="2468" stopIfTrue="1" operator="equal">
      <formula>"P"</formula>
    </cfRule>
    <cfRule type="cellIs" dxfId="1719" priority="2469" stopIfTrue="1" operator="equal">
      <formula>"E"</formula>
    </cfRule>
    <cfRule type="cellIs" dxfId="1718" priority="2470" stopIfTrue="1" operator="equal">
      <formula>"P"</formula>
    </cfRule>
    <cfRule type="cellIs" dxfId="1717" priority="2471" stopIfTrue="1" operator="equal">
      <formula>"E"</formula>
    </cfRule>
    <cfRule type="cellIs" dxfId="1716" priority="2472" stopIfTrue="1" operator="equal">
      <formula>"P"</formula>
    </cfRule>
  </conditionalFormatting>
  <conditionalFormatting sqref="AB381:AC381 AB383:AE383">
    <cfRule type="cellIs" dxfId="1715" priority="2437" stopIfTrue="1" operator="equal">
      <formula>"e"</formula>
    </cfRule>
    <cfRule type="cellIs" dxfId="1714" priority="2438" stopIfTrue="1" operator="equal">
      <formula>"p"</formula>
    </cfRule>
    <cfRule type="cellIs" dxfId="1713" priority="2439" stopIfTrue="1" operator="equal">
      <formula>"e"</formula>
    </cfRule>
  </conditionalFormatting>
  <conditionalFormatting sqref="AB380:AE380 AB382:AE384 AB381:AC381">
    <cfRule type="cellIs" dxfId="1712" priority="2432" stopIfTrue="1" operator="equal">
      <formula>"P"</formula>
    </cfRule>
    <cfRule type="cellIs" dxfId="1711" priority="2433" stopIfTrue="1" operator="equal">
      <formula>"E"</formula>
    </cfRule>
    <cfRule type="cellIs" dxfId="1710" priority="2434" stopIfTrue="1" operator="equal">
      <formula>"P"</formula>
    </cfRule>
    <cfRule type="cellIs" dxfId="1709" priority="2435" stopIfTrue="1" operator="equal">
      <formula>"E"</formula>
    </cfRule>
    <cfRule type="cellIs" dxfId="1708" priority="2436" stopIfTrue="1" operator="equal">
      <formula>"P"</formula>
    </cfRule>
  </conditionalFormatting>
  <conditionalFormatting sqref="AR383:AU383 AR381:AU381">
    <cfRule type="cellIs" dxfId="1707" priority="2429" stopIfTrue="1" operator="equal">
      <formula>"e"</formula>
    </cfRule>
    <cfRule type="cellIs" dxfId="1706" priority="2430" stopIfTrue="1" operator="equal">
      <formula>"p"</formula>
    </cfRule>
    <cfRule type="cellIs" dxfId="1705" priority="2431" stopIfTrue="1" operator="equal">
      <formula>"e"</formula>
    </cfRule>
  </conditionalFormatting>
  <conditionalFormatting sqref="AR380:AU384">
    <cfRule type="cellIs" dxfId="1704" priority="2424" stopIfTrue="1" operator="equal">
      <formula>"P"</formula>
    </cfRule>
    <cfRule type="cellIs" dxfId="1703" priority="2425" stopIfTrue="1" operator="equal">
      <formula>"E"</formula>
    </cfRule>
    <cfRule type="cellIs" dxfId="1702" priority="2426" stopIfTrue="1" operator="equal">
      <formula>"P"</formula>
    </cfRule>
    <cfRule type="cellIs" dxfId="1701" priority="2427" stopIfTrue="1" operator="equal">
      <formula>"E"</formula>
    </cfRule>
    <cfRule type="cellIs" dxfId="1700" priority="2428" stopIfTrue="1" operator="equal">
      <formula>"P"</formula>
    </cfRule>
  </conditionalFormatting>
  <conditionalFormatting sqref="AV383:AY383 AV381:AY381">
    <cfRule type="cellIs" dxfId="1699" priority="2421" stopIfTrue="1" operator="equal">
      <formula>"e"</formula>
    </cfRule>
    <cfRule type="cellIs" dxfId="1698" priority="2422" stopIfTrue="1" operator="equal">
      <formula>"p"</formula>
    </cfRule>
    <cfRule type="cellIs" dxfId="1697" priority="2423" stopIfTrue="1" operator="equal">
      <formula>"e"</formula>
    </cfRule>
  </conditionalFormatting>
  <conditionalFormatting sqref="AV380:AY384">
    <cfRule type="cellIs" dxfId="1696" priority="2416" stopIfTrue="1" operator="equal">
      <formula>"P"</formula>
    </cfRule>
    <cfRule type="cellIs" dxfId="1695" priority="2417" stopIfTrue="1" operator="equal">
      <formula>"E"</formula>
    </cfRule>
    <cfRule type="cellIs" dxfId="1694" priority="2418" stopIfTrue="1" operator="equal">
      <formula>"P"</formula>
    </cfRule>
    <cfRule type="cellIs" dxfId="1693" priority="2419" stopIfTrue="1" operator="equal">
      <formula>"E"</formula>
    </cfRule>
    <cfRule type="cellIs" dxfId="1692" priority="2420" stopIfTrue="1" operator="equal">
      <formula>"P"</formula>
    </cfRule>
  </conditionalFormatting>
  <conditionalFormatting sqref="AZ383:BD383 AZ381:BD381">
    <cfRule type="cellIs" dxfId="1691" priority="2413" stopIfTrue="1" operator="equal">
      <formula>"e"</formula>
    </cfRule>
    <cfRule type="cellIs" dxfId="1690" priority="2414" stopIfTrue="1" operator="equal">
      <formula>"p"</formula>
    </cfRule>
    <cfRule type="cellIs" dxfId="1689" priority="2415" stopIfTrue="1" operator="equal">
      <formula>"e"</formula>
    </cfRule>
  </conditionalFormatting>
  <conditionalFormatting sqref="BF380:BG380 BF382:BG382 BF384:BG384">
    <cfRule type="cellIs" dxfId="1688" priority="2403" stopIfTrue="1" operator="equal">
      <formula>"P"</formula>
    </cfRule>
    <cfRule type="cellIs" dxfId="1687" priority="2404" stopIfTrue="1" operator="equal">
      <formula>"E"</formula>
    </cfRule>
    <cfRule type="cellIs" dxfId="1686" priority="2405" stopIfTrue="1" operator="equal">
      <formula>"P"</formula>
    </cfRule>
    <cfRule type="cellIs" dxfId="1685" priority="2406" stopIfTrue="1" operator="equal">
      <formula>"E"</formula>
    </cfRule>
    <cfRule type="cellIs" dxfId="1684" priority="2407" stopIfTrue="1" operator="equal">
      <formula>"P"</formula>
    </cfRule>
  </conditionalFormatting>
  <conditionalFormatting sqref="G379:G380">
    <cfRule type="cellIs" dxfId="1683" priority="2401" stopIfTrue="1" operator="equal">
      <formula>"E"</formula>
    </cfRule>
    <cfRule type="cellIs" dxfId="1682" priority="2402" stopIfTrue="1" operator="equal">
      <formula>"P"</formula>
    </cfRule>
  </conditionalFormatting>
  <conditionalFormatting sqref="AF379:AQ379 BE379:BL379">
    <cfRule type="cellIs" dxfId="1681" priority="2398" stopIfTrue="1" operator="equal">
      <formula>"e"</formula>
    </cfRule>
    <cfRule type="cellIs" dxfId="1680" priority="2399" stopIfTrue="1" operator="equal">
      <formula>"p"</formula>
    </cfRule>
    <cfRule type="cellIs" dxfId="1679" priority="2400" stopIfTrue="1" operator="equal">
      <formula>"e"</formula>
    </cfRule>
  </conditionalFormatting>
  <conditionalFormatting sqref="AF379:AQ379 BE379:BL379">
    <cfRule type="cellIs" dxfId="1678" priority="2393" stopIfTrue="1" operator="equal">
      <formula>"P"</formula>
    </cfRule>
    <cfRule type="cellIs" dxfId="1677" priority="2394" stopIfTrue="1" operator="equal">
      <formula>"E"</formula>
    </cfRule>
    <cfRule type="cellIs" dxfId="1676" priority="2395" stopIfTrue="1" operator="equal">
      <formula>"P"</formula>
    </cfRule>
    <cfRule type="cellIs" dxfId="1675" priority="2396" stopIfTrue="1" operator="equal">
      <formula>"E"</formula>
    </cfRule>
    <cfRule type="cellIs" dxfId="1674" priority="2397" stopIfTrue="1" operator="equal">
      <formula>"P"</formula>
    </cfRule>
  </conditionalFormatting>
  <conditionalFormatting sqref="AX401:AY401">
    <cfRule type="cellIs" dxfId="1673" priority="1845" stopIfTrue="1" operator="equal">
      <formula>"P"</formula>
    </cfRule>
    <cfRule type="cellIs" dxfId="1672" priority="1846" stopIfTrue="1" operator="equal">
      <formula>"E"</formula>
    </cfRule>
    <cfRule type="cellIs" dxfId="1671" priority="1847" stopIfTrue="1" operator="equal">
      <formula>"P"</formula>
    </cfRule>
    <cfRule type="cellIs" dxfId="1670" priority="1848" stopIfTrue="1" operator="equal">
      <formula>"E"</formula>
    </cfRule>
    <cfRule type="cellIs" dxfId="1669" priority="1849" stopIfTrue="1" operator="equal">
      <formula>"P"</formula>
    </cfRule>
  </conditionalFormatting>
  <conditionalFormatting sqref="AB379:AE379">
    <cfRule type="cellIs" dxfId="1668" priority="2382" stopIfTrue="1" operator="equal">
      <formula>"e"</formula>
    </cfRule>
    <cfRule type="cellIs" dxfId="1667" priority="2383" stopIfTrue="1" operator="equal">
      <formula>"p"</formula>
    </cfRule>
    <cfRule type="cellIs" dxfId="1666" priority="2384" stopIfTrue="1" operator="equal">
      <formula>"e"</formula>
    </cfRule>
  </conditionalFormatting>
  <conditionalFormatting sqref="AB379:AE379">
    <cfRule type="cellIs" dxfId="1665" priority="2377" stopIfTrue="1" operator="equal">
      <formula>"P"</formula>
    </cfRule>
    <cfRule type="cellIs" dxfId="1664" priority="2378" stopIfTrue="1" operator="equal">
      <formula>"E"</formula>
    </cfRule>
    <cfRule type="cellIs" dxfId="1663" priority="2379" stopIfTrue="1" operator="equal">
      <formula>"P"</formula>
    </cfRule>
    <cfRule type="cellIs" dxfId="1662" priority="2380" stopIfTrue="1" operator="equal">
      <formula>"E"</formula>
    </cfRule>
    <cfRule type="cellIs" dxfId="1661" priority="2381" stopIfTrue="1" operator="equal">
      <formula>"P"</formula>
    </cfRule>
  </conditionalFormatting>
  <conditionalFormatting sqref="AR379:AU379">
    <cfRule type="cellIs" dxfId="1660" priority="2374" stopIfTrue="1" operator="equal">
      <formula>"e"</formula>
    </cfRule>
    <cfRule type="cellIs" dxfId="1659" priority="2375" stopIfTrue="1" operator="equal">
      <formula>"p"</formula>
    </cfRule>
    <cfRule type="cellIs" dxfId="1658" priority="2376" stopIfTrue="1" operator="equal">
      <formula>"e"</formula>
    </cfRule>
  </conditionalFormatting>
  <conditionalFormatting sqref="AR379:AU379">
    <cfRule type="cellIs" dxfId="1657" priority="2369" stopIfTrue="1" operator="equal">
      <formula>"P"</formula>
    </cfRule>
    <cfRule type="cellIs" dxfId="1656" priority="2370" stopIfTrue="1" operator="equal">
      <formula>"E"</formula>
    </cfRule>
    <cfRule type="cellIs" dxfId="1655" priority="2371" stopIfTrue="1" operator="equal">
      <formula>"P"</formula>
    </cfRule>
    <cfRule type="cellIs" dxfId="1654" priority="2372" stopIfTrue="1" operator="equal">
      <formula>"E"</formula>
    </cfRule>
    <cfRule type="cellIs" dxfId="1653" priority="2373" stopIfTrue="1" operator="equal">
      <formula>"P"</formula>
    </cfRule>
  </conditionalFormatting>
  <conditionalFormatting sqref="AV379:AY379">
    <cfRule type="cellIs" dxfId="1652" priority="2366" stopIfTrue="1" operator="equal">
      <formula>"e"</formula>
    </cfRule>
    <cfRule type="cellIs" dxfId="1651" priority="2367" stopIfTrue="1" operator="equal">
      <formula>"p"</formula>
    </cfRule>
    <cfRule type="cellIs" dxfId="1650" priority="2368" stopIfTrue="1" operator="equal">
      <formula>"e"</formula>
    </cfRule>
  </conditionalFormatting>
  <conditionalFormatting sqref="AV379:AY379">
    <cfRule type="cellIs" dxfId="1649" priority="2361" stopIfTrue="1" operator="equal">
      <formula>"P"</formula>
    </cfRule>
    <cfRule type="cellIs" dxfId="1648" priority="2362" stopIfTrue="1" operator="equal">
      <formula>"E"</formula>
    </cfRule>
    <cfRule type="cellIs" dxfId="1647" priority="2363" stopIfTrue="1" operator="equal">
      <formula>"P"</formula>
    </cfRule>
    <cfRule type="cellIs" dxfId="1646" priority="2364" stopIfTrue="1" operator="equal">
      <formula>"E"</formula>
    </cfRule>
    <cfRule type="cellIs" dxfId="1645" priority="2365" stopIfTrue="1" operator="equal">
      <formula>"P"</formula>
    </cfRule>
  </conditionalFormatting>
  <conditionalFormatting sqref="AZ379:BD379">
    <cfRule type="cellIs" dxfId="1644" priority="2358" stopIfTrue="1" operator="equal">
      <formula>"e"</formula>
    </cfRule>
    <cfRule type="cellIs" dxfId="1643" priority="2359" stopIfTrue="1" operator="equal">
      <formula>"p"</formula>
    </cfRule>
    <cfRule type="cellIs" dxfId="1642" priority="2360" stopIfTrue="1" operator="equal">
      <formula>"e"</formula>
    </cfRule>
  </conditionalFormatting>
  <conditionalFormatting sqref="AZ379:BD379">
    <cfRule type="cellIs" dxfId="1641" priority="2353" stopIfTrue="1" operator="equal">
      <formula>"P"</formula>
    </cfRule>
    <cfRule type="cellIs" dxfId="1640" priority="2354" stopIfTrue="1" operator="equal">
      <formula>"E"</formula>
    </cfRule>
    <cfRule type="cellIs" dxfId="1639" priority="2355" stopIfTrue="1" operator="equal">
      <formula>"P"</formula>
    </cfRule>
    <cfRule type="cellIs" dxfId="1638" priority="2356" stopIfTrue="1" operator="equal">
      <formula>"E"</formula>
    </cfRule>
    <cfRule type="cellIs" dxfId="1637" priority="2357" stopIfTrue="1" operator="equal">
      <formula>"P"</formula>
    </cfRule>
  </conditionalFormatting>
  <conditionalFormatting sqref="G381:G382">
    <cfRule type="cellIs" dxfId="1636" priority="2351" stopIfTrue="1" operator="equal">
      <formula>"E"</formula>
    </cfRule>
    <cfRule type="cellIs" dxfId="1635" priority="2352" stopIfTrue="1" operator="equal">
      <formula>"P"</formula>
    </cfRule>
  </conditionalFormatting>
  <conditionalFormatting sqref="AD381:AE381">
    <cfRule type="cellIs" dxfId="1634" priority="2348" stopIfTrue="1" operator="equal">
      <formula>"e"</formula>
    </cfRule>
    <cfRule type="cellIs" dxfId="1633" priority="2349" stopIfTrue="1" operator="equal">
      <formula>"p"</formula>
    </cfRule>
    <cfRule type="cellIs" dxfId="1632" priority="2350" stopIfTrue="1" operator="equal">
      <formula>"e"</formula>
    </cfRule>
  </conditionalFormatting>
  <conditionalFormatting sqref="AD381:AE381">
    <cfRule type="cellIs" dxfId="1631" priority="2343" stopIfTrue="1" operator="equal">
      <formula>"P"</formula>
    </cfRule>
    <cfRule type="cellIs" dxfId="1630" priority="2344" stopIfTrue="1" operator="equal">
      <formula>"E"</formula>
    </cfRule>
    <cfRule type="cellIs" dxfId="1629" priority="2345" stopIfTrue="1" operator="equal">
      <formula>"P"</formula>
    </cfRule>
    <cfRule type="cellIs" dxfId="1628" priority="2346" stopIfTrue="1" operator="equal">
      <formula>"E"</formula>
    </cfRule>
    <cfRule type="cellIs" dxfId="1627" priority="2347" stopIfTrue="1" operator="equal">
      <formula>"P"</formula>
    </cfRule>
  </conditionalFormatting>
  <conditionalFormatting sqref="AH381:AI381">
    <cfRule type="cellIs" dxfId="1626" priority="2340" stopIfTrue="1" operator="equal">
      <formula>"e"</formula>
    </cfRule>
    <cfRule type="cellIs" dxfId="1625" priority="2341" stopIfTrue="1" operator="equal">
      <formula>"p"</formula>
    </cfRule>
    <cfRule type="cellIs" dxfId="1624" priority="2342" stopIfTrue="1" operator="equal">
      <formula>"e"</formula>
    </cfRule>
  </conditionalFormatting>
  <conditionalFormatting sqref="AH381:AI381">
    <cfRule type="cellIs" dxfId="1623" priority="2335" stopIfTrue="1" operator="equal">
      <formula>"P"</formula>
    </cfRule>
    <cfRule type="cellIs" dxfId="1622" priority="2336" stopIfTrue="1" operator="equal">
      <formula>"E"</formula>
    </cfRule>
    <cfRule type="cellIs" dxfId="1621" priority="2337" stopIfTrue="1" operator="equal">
      <formula>"P"</formula>
    </cfRule>
    <cfRule type="cellIs" dxfId="1620" priority="2338" stopIfTrue="1" operator="equal">
      <formula>"E"</formula>
    </cfRule>
    <cfRule type="cellIs" dxfId="1619" priority="2339" stopIfTrue="1" operator="equal">
      <formula>"P"</formula>
    </cfRule>
  </conditionalFormatting>
  <conditionalFormatting sqref="AL381">
    <cfRule type="cellIs" dxfId="1618" priority="2332" stopIfTrue="1" operator="equal">
      <formula>"e"</formula>
    </cfRule>
    <cfRule type="cellIs" dxfId="1617" priority="2333" stopIfTrue="1" operator="equal">
      <formula>"p"</formula>
    </cfRule>
    <cfRule type="cellIs" dxfId="1616" priority="2334" stopIfTrue="1" operator="equal">
      <formula>"e"</formula>
    </cfRule>
  </conditionalFormatting>
  <conditionalFormatting sqref="AL381">
    <cfRule type="cellIs" dxfId="1615" priority="2327" stopIfTrue="1" operator="equal">
      <formula>"P"</formula>
    </cfRule>
    <cfRule type="cellIs" dxfId="1614" priority="2328" stopIfTrue="1" operator="equal">
      <formula>"E"</formula>
    </cfRule>
    <cfRule type="cellIs" dxfId="1613" priority="2329" stopIfTrue="1" operator="equal">
      <formula>"P"</formula>
    </cfRule>
    <cfRule type="cellIs" dxfId="1612" priority="2330" stopIfTrue="1" operator="equal">
      <formula>"E"</formula>
    </cfRule>
    <cfRule type="cellIs" dxfId="1611" priority="2331" stopIfTrue="1" operator="equal">
      <formula>"P"</formula>
    </cfRule>
  </conditionalFormatting>
  <conditionalFormatting sqref="AM381">
    <cfRule type="cellIs" dxfId="1610" priority="2324" stopIfTrue="1" operator="equal">
      <formula>"e"</formula>
    </cfRule>
    <cfRule type="cellIs" dxfId="1609" priority="2325" stopIfTrue="1" operator="equal">
      <formula>"p"</formula>
    </cfRule>
    <cfRule type="cellIs" dxfId="1608" priority="2326" stopIfTrue="1" operator="equal">
      <formula>"e"</formula>
    </cfRule>
  </conditionalFormatting>
  <conditionalFormatting sqref="AM381">
    <cfRule type="cellIs" dxfId="1607" priority="2319" stopIfTrue="1" operator="equal">
      <formula>"P"</formula>
    </cfRule>
    <cfRule type="cellIs" dxfId="1606" priority="2320" stopIfTrue="1" operator="equal">
      <formula>"E"</formula>
    </cfRule>
    <cfRule type="cellIs" dxfId="1605" priority="2321" stopIfTrue="1" operator="equal">
      <formula>"P"</formula>
    </cfRule>
    <cfRule type="cellIs" dxfId="1604" priority="2322" stopIfTrue="1" operator="equal">
      <formula>"E"</formula>
    </cfRule>
    <cfRule type="cellIs" dxfId="1603" priority="2323" stopIfTrue="1" operator="equal">
      <formula>"P"</formula>
    </cfRule>
  </conditionalFormatting>
  <conditionalFormatting sqref="G383:G384">
    <cfRule type="cellIs" dxfId="1602" priority="2317" stopIfTrue="1" operator="equal">
      <formula>"E"</formula>
    </cfRule>
    <cfRule type="cellIs" dxfId="1601" priority="2318" stopIfTrue="1" operator="equal">
      <formula>"P"</formula>
    </cfRule>
  </conditionalFormatting>
  <conditionalFormatting sqref="AF373:AQ373 AV373:BL373">
    <cfRule type="cellIs" dxfId="1600" priority="2312" stopIfTrue="1" operator="equal">
      <formula>"e"</formula>
    </cfRule>
    <cfRule type="cellIs" dxfId="1599" priority="2313" stopIfTrue="1" operator="equal">
      <formula>"p"</formula>
    </cfRule>
    <cfRule type="cellIs" dxfId="1598" priority="2314" stopIfTrue="1" operator="equal">
      <formula>"e"</formula>
    </cfRule>
  </conditionalFormatting>
  <conditionalFormatting sqref="G373:G374">
    <cfRule type="cellIs" dxfId="1597" priority="2315" stopIfTrue="1" operator="equal">
      <formula>"E"</formula>
    </cfRule>
    <cfRule type="cellIs" dxfId="1596" priority="2316" stopIfTrue="1" operator="equal">
      <formula>"P"</formula>
    </cfRule>
  </conditionalFormatting>
  <conditionalFormatting sqref="AV373:BL374 AF373:AQ374">
    <cfRule type="cellIs" dxfId="1595" priority="2307" stopIfTrue="1" operator="equal">
      <formula>"P"</formula>
    </cfRule>
    <cfRule type="cellIs" dxfId="1594" priority="2308" stopIfTrue="1" operator="equal">
      <formula>"E"</formula>
    </cfRule>
    <cfRule type="cellIs" dxfId="1593" priority="2309" stopIfTrue="1" operator="equal">
      <formula>"P"</formula>
    </cfRule>
    <cfRule type="cellIs" dxfId="1592" priority="2310" stopIfTrue="1" operator="equal">
      <formula>"E"</formula>
    </cfRule>
    <cfRule type="cellIs" dxfId="1591" priority="2311" stopIfTrue="1" operator="equal">
      <formula>"P"</formula>
    </cfRule>
  </conditionalFormatting>
  <conditionalFormatting sqref="O373:AA373">
    <cfRule type="cellIs" dxfId="1590" priority="2302" stopIfTrue="1" operator="equal">
      <formula>"e"</formula>
    </cfRule>
    <cfRule type="cellIs" dxfId="1589" priority="2303" stopIfTrue="1" operator="equal">
      <formula>"p"</formula>
    </cfRule>
    <cfRule type="cellIs" dxfId="1588" priority="2304" stopIfTrue="1" operator="equal">
      <formula>"e"</formula>
    </cfRule>
  </conditionalFormatting>
  <conditionalFormatting sqref="W374 O374:S374">
    <cfRule type="cellIs" dxfId="1587" priority="2305" stopIfTrue="1" operator="equal">
      <formula>"E"</formula>
    </cfRule>
    <cfRule type="cellIs" dxfId="1586" priority="2306" stopIfTrue="1" operator="equal">
      <formula>"P"</formula>
    </cfRule>
  </conditionalFormatting>
  <conditionalFormatting sqref="O373:AA374">
    <cfRule type="cellIs" dxfId="1585" priority="2297" stopIfTrue="1" operator="equal">
      <formula>"P"</formula>
    </cfRule>
    <cfRule type="cellIs" dxfId="1584" priority="2298" stopIfTrue="1" operator="equal">
      <formula>"E"</formula>
    </cfRule>
    <cfRule type="cellIs" dxfId="1583" priority="2299" stopIfTrue="1" operator="equal">
      <formula>"P"</formula>
    </cfRule>
    <cfRule type="cellIs" dxfId="1582" priority="2300" stopIfTrue="1" operator="equal">
      <formula>"E"</formula>
    </cfRule>
    <cfRule type="cellIs" dxfId="1581" priority="2301" stopIfTrue="1" operator="equal">
      <formula>"P"</formula>
    </cfRule>
  </conditionalFormatting>
  <conditionalFormatting sqref="AB373:AE373">
    <cfRule type="cellIs" dxfId="1580" priority="2294" stopIfTrue="1" operator="equal">
      <formula>"e"</formula>
    </cfRule>
    <cfRule type="cellIs" dxfId="1579" priority="2295" stopIfTrue="1" operator="equal">
      <formula>"p"</formula>
    </cfRule>
    <cfRule type="cellIs" dxfId="1578" priority="2296" stopIfTrue="1" operator="equal">
      <formula>"e"</formula>
    </cfRule>
  </conditionalFormatting>
  <conditionalFormatting sqref="AB373:AE374">
    <cfRule type="cellIs" dxfId="1577" priority="2289" stopIfTrue="1" operator="equal">
      <formula>"P"</formula>
    </cfRule>
    <cfRule type="cellIs" dxfId="1576" priority="2290" stopIfTrue="1" operator="equal">
      <formula>"E"</formula>
    </cfRule>
    <cfRule type="cellIs" dxfId="1575" priority="2291" stopIfTrue="1" operator="equal">
      <formula>"P"</formula>
    </cfRule>
    <cfRule type="cellIs" dxfId="1574" priority="2292" stopIfTrue="1" operator="equal">
      <formula>"E"</formula>
    </cfRule>
    <cfRule type="cellIs" dxfId="1573" priority="2293" stopIfTrue="1" operator="equal">
      <formula>"P"</formula>
    </cfRule>
  </conditionalFormatting>
  <conditionalFormatting sqref="AR373:AU373">
    <cfRule type="cellIs" dxfId="1572" priority="2286" stopIfTrue="1" operator="equal">
      <formula>"e"</formula>
    </cfRule>
    <cfRule type="cellIs" dxfId="1571" priority="2287" stopIfTrue="1" operator="equal">
      <formula>"p"</formula>
    </cfRule>
    <cfRule type="cellIs" dxfId="1570" priority="2288" stopIfTrue="1" operator="equal">
      <formula>"e"</formula>
    </cfRule>
  </conditionalFormatting>
  <conditionalFormatting sqref="AR373:AU374">
    <cfRule type="cellIs" dxfId="1569" priority="2281" stopIfTrue="1" operator="equal">
      <formula>"P"</formula>
    </cfRule>
    <cfRule type="cellIs" dxfId="1568" priority="2282" stopIfTrue="1" operator="equal">
      <formula>"E"</formula>
    </cfRule>
    <cfRule type="cellIs" dxfId="1567" priority="2283" stopIfTrue="1" operator="equal">
      <formula>"P"</formula>
    </cfRule>
    <cfRule type="cellIs" dxfId="1566" priority="2284" stopIfTrue="1" operator="equal">
      <formula>"E"</formula>
    </cfRule>
    <cfRule type="cellIs" dxfId="1565" priority="2285" stopIfTrue="1" operator="equal">
      <formula>"P"</formula>
    </cfRule>
  </conditionalFormatting>
  <conditionalFormatting sqref="AF393:AG393 AQ393 AM393:AO393 AF389:AH389 AI393:AK393 BE393:BG393 AJ389:AQ389 AF385:AQ385 BI393:BK393 BE385:BL385 BE389:BL389">
    <cfRule type="cellIs" dxfId="1564" priority="2276" stopIfTrue="1" operator="equal">
      <formula>"e"</formula>
    </cfRule>
    <cfRule type="cellIs" dxfId="1563" priority="2277" stopIfTrue="1" operator="equal">
      <formula>"p"</formula>
    </cfRule>
    <cfRule type="cellIs" dxfId="1562" priority="2278" stopIfTrue="1" operator="equal">
      <formula>"e"</formula>
    </cfRule>
  </conditionalFormatting>
  <conditionalFormatting sqref="AP393">
    <cfRule type="cellIs" dxfId="1561" priority="2264" stopIfTrue="1" operator="equal">
      <formula>"e"</formula>
    </cfRule>
    <cfRule type="cellIs" dxfId="1560" priority="2265" stopIfTrue="1" operator="equal">
      <formula>"p"</formula>
    </cfRule>
    <cfRule type="cellIs" dxfId="1559" priority="2266" stopIfTrue="1" operator="equal">
      <formula>"e"</formula>
    </cfRule>
  </conditionalFormatting>
  <conditionalFormatting sqref="AF386:AQ386 AF390:AQ390 AF394:AQ394 BE394:BL394 BE390 BE386:BL386 BG390:BL390 G385:G386 G389:G390 G393:G394 BG392:BL392 BE392 AF392:AQ392 AF388:AQ388 AF387:AH387 AJ387:AL387 AN387:AP387 BE388:BL388 BE387:BG387 BI387:BL387">
    <cfRule type="cellIs" dxfId="1558" priority="2279" stopIfTrue="1" operator="equal">
      <formula>"E"</formula>
    </cfRule>
    <cfRule type="cellIs" dxfId="1557" priority="2280" stopIfTrue="1" operator="equal">
      <formula>"P"</formula>
    </cfRule>
  </conditionalFormatting>
  <conditionalFormatting sqref="AI389">
    <cfRule type="cellIs" dxfId="1556" priority="2273" stopIfTrue="1" operator="equal">
      <formula>"e"</formula>
    </cfRule>
    <cfRule type="cellIs" dxfId="1555" priority="2274" stopIfTrue="1" operator="equal">
      <formula>"p"</formula>
    </cfRule>
    <cfRule type="cellIs" dxfId="1554" priority="2275" stopIfTrue="1" operator="equal">
      <formula>"e"</formula>
    </cfRule>
  </conditionalFormatting>
  <conditionalFormatting sqref="AH393">
    <cfRule type="cellIs" dxfId="1553" priority="2270" stopIfTrue="1" operator="equal">
      <formula>"e"</formula>
    </cfRule>
    <cfRule type="cellIs" dxfId="1552" priority="2271" stopIfTrue="1" operator="equal">
      <formula>"p"</formula>
    </cfRule>
    <cfRule type="cellIs" dxfId="1551" priority="2272" stopIfTrue="1" operator="equal">
      <formula>"e"</formula>
    </cfRule>
  </conditionalFormatting>
  <conditionalFormatting sqref="AL393">
    <cfRule type="cellIs" dxfId="1550" priority="2267" stopIfTrue="1" operator="equal">
      <formula>"e"</formula>
    </cfRule>
    <cfRule type="cellIs" dxfId="1549" priority="2268" stopIfTrue="1" operator="equal">
      <formula>"p"</formula>
    </cfRule>
    <cfRule type="cellIs" dxfId="1548" priority="2269" stopIfTrue="1" operator="equal">
      <formula>"e"</formula>
    </cfRule>
  </conditionalFormatting>
  <conditionalFormatting sqref="BH393">
    <cfRule type="cellIs" dxfId="1547" priority="2261" stopIfTrue="1" operator="equal">
      <formula>"e"</formula>
    </cfRule>
    <cfRule type="cellIs" dxfId="1546" priority="2262" stopIfTrue="1" operator="equal">
      <formula>"p"</formula>
    </cfRule>
    <cfRule type="cellIs" dxfId="1545" priority="2263" stopIfTrue="1" operator="equal">
      <formula>"e"</formula>
    </cfRule>
  </conditionalFormatting>
  <conditionalFormatting sqref="O389:R389 O393:Y393 O385:AA385 U389:AA389">
    <cfRule type="cellIs" dxfId="1544" priority="2248" stopIfTrue="1" operator="equal">
      <formula>"e"</formula>
    </cfRule>
    <cfRule type="cellIs" dxfId="1543" priority="2249" stopIfTrue="1" operator="equal">
      <formula>"p"</formula>
    </cfRule>
    <cfRule type="cellIs" dxfId="1542" priority="2250" stopIfTrue="1" operator="equal">
      <formula>"e"</formula>
    </cfRule>
  </conditionalFormatting>
  <conditionalFormatting sqref="O389:R389">
    <cfRule type="cellIs" dxfId="1541" priority="2245" stopIfTrue="1" operator="equal">
      <formula>"e"</formula>
    </cfRule>
    <cfRule type="cellIs" dxfId="1540" priority="2246" stopIfTrue="1" operator="equal">
      <formula>"p"</formula>
    </cfRule>
    <cfRule type="cellIs" dxfId="1539" priority="2247" stopIfTrue="1" operator="equal">
      <formula>"e"</formula>
    </cfRule>
  </conditionalFormatting>
  <conditionalFormatting sqref="R393">
    <cfRule type="cellIs" dxfId="1538" priority="2242" stopIfTrue="1" operator="equal">
      <formula>"e"</formula>
    </cfRule>
    <cfRule type="cellIs" dxfId="1537" priority="2243" stopIfTrue="1" operator="equal">
      <formula>"p"</formula>
    </cfRule>
    <cfRule type="cellIs" dxfId="1536" priority="2244" stopIfTrue="1" operator="equal">
      <formula>"e"</formula>
    </cfRule>
  </conditionalFormatting>
  <conditionalFormatting sqref="V393">
    <cfRule type="cellIs" dxfId="1535" priority="2239" stopIfTrue="1" operator="equal">
      <formula>"e"</formula>
    </cfRule>
    <cfRule type="cellIs" dxfId="1534" priority="2240" stopIfTrue="1" operator="equal">
      <formula>"p"</formula>
    </cfRule>
    <cfRule type="cellIs" dxfId="1533" priority="2241" stopIfTrue="1" operator="equal">
      <formula>"e"</formula>
    </cfRule>
  </conditionalFormatting>
  <conditionalFormatting sqref="Z393">
    <cfRule type="cellIs" dxfId="1532" priority="2236" stopIfTrue="1" operator="equal">
      <formula>"e"</formula>
    </cfRule>
    <cfRule type="cellIs" dxfId="1531" priority="2237" stopIfTrue="1" operator="equal">
      <formula>"p"</formula>
    </cfRule>
    <cfRule type="cellIs" dxfId="1530" priority="2238" stopIfTrue="1" operator="equal">
      <formula>"e"</formula>
    </cfRule>
  </conditionalFormatting>
  <conditionalFormatting sqref="O393:Q393">
    <cfRule type="cellIs" dxfId="1529" priority="2233" stopIfTrue="1" operator="equal">
      <formula>"e"</formula>
    </cfRule>
    <cfRule type="cellIs" dxfId="1528" priority="2234" stopIfTrue="1" operator="equal">
      <formula>"p"</formula>
    </cfRule>
    <cfRule type="cellIs" dxfId="1527" priority="2235" stopIfTrue="1" operator="equal">
      <formula>"e"</formula>
    </cfRule>
  </conditionalFormatting>
  <conditionalFormatting sqref="AA393">
    <cfRule type="cellIs" dxfId="1526" priority="2230" stopIfTrue="1" operator="equal">
      <formula>"e"</formula>
    </cfRule>
    <cfRule type="cellIs" dxfId="1525" priority="2231" stopIfTrue="1" operator="equal">
      <formula>"p"</formula>
    </cfRule>
    <cfRule type="cellIs" dxfId="1524" priority="2232" stopIfTrue="1" operator="equal">
      <formula>"e"</formula>
    </cfRule>
  </conditionalFormatting>
  <conditionalFormatting sqref="O385:AA388 O390:AA390 O389:R389 U389:AA389 O392:AA394">
    <cfRule type="cellIs" dxfId="1523" priority="2225" stopIfTrue="1" operator="equal">
      <formula>"P"</formula>
    </cfRule>
    <cfRule type="cellIs" dxfId="1522" priority="2226" stopIfTrue="1" operator="equal">
      <formula>"E"</formula>
    </cfRule>
    <cfRule type="cellIs" dxfId="1521" priority="2227" stopIfTrue="1" operator="equal">
      <formula>"P"</formula>
    </cfRule>
    <cfRule type="cellIs" dxfId="1520" priority="2228" stopIfTrue="1" operator="equal">
      <formula>"E"</formula>
    </cfRule>
    <cfRule type="cellIs" dxfId="1519" priority="2229" stopIfTrue="1" operator="equal">
      <formula>"P"</formula>
    </cfRule>
  </conditionalFormatting>
  <conditionalFormatting sqref="AB389:AE389 AB385:AE385">
    <cfRule type="cellIs" dxfId="1518" priority="2220" stopIfTrue="1" operator="equal">
      <formula>"e"</formula>
    </cfRule>
    <cfRule type="cellIs" dxfId="1517" priority="2221" stopIfTrue="1" operator="equal">
      <formula>"p"</formula>
    </cfRule>
    <cfRule type="cellIs" dxfId="1516" priority="2222" stopIfTrue="1" operator="equal">
      <formula>"e"</formula>
    </cfRule>
  </conditionalFormatting>
  <conditionalFormatting sqref="AB386:AE386 AB390:AE390 AB394:AE394 AB392:AE392 AB388:AE388 AB387:AD387">
    <cfRule type="cellIs" dxfId="1515" priority="2223" stopIfTrue="1" operator="equal">
      <formula>"E"</formula>
    </cfRule>
    <cfRule type="cellIs" dxfId="1514" priority="2224" stopIfTrue="1" operator="equal">
      <formula>"P"</formula>
    </cfRule>
  </conditionalFormatting>
  <conditionalFormatting sqref="AE393">
    <cfRule type="cellIs" dxfId="1513" priority="2217" stopIfTrue="1" operator="equal">
      <formula>"e"</formula>
    </cfRule>
    <cfRule type="cellIs" dxfId="1512" priority="2218" stopIfTrue="1" operator="equal">
      <formula>"p"</formula>
    </cfRule>
    <cfRule type="cellIs" dxfId="1511" priority="2219" stopIfTrue="1" operator="equal">
      <formula>"e"</formula>
    </cfRule>
  </conditionalFormatting>
  <conditionalFormatting sqref="AB393:AD393">
    <cfRule type="cellIs" dxfId="1510" priority="2214" stopIfTrue="1" operator="equal">
      <formula>"e"</formula>
    </cfRule>
    <cfRule type="cellIs" dxfId="1509" priority="2215" stopIfTrue="1" operator="equal">
      <formula>"p"</formula>
    </cfRule>
    <cfRule type="cellIs" dxfId="1508" priority="2216" stopIfTrue="1" operator="equal">
      <formula>"e"</formula>
    </cfRule>
  </conditionalFormatting>
  <conditionalFormatting sqref="AB385:AE386 AB392:AE394 AB388:AE390 AB387:AD387">
    <cfRule type="cellIs" dxfId="1507" priority="2209" stopIfTrue="1" operator="equal">
      <formula>"P"</formula>
    </cfRule>
    <cfRule type="cellIs" dxfId="1506" priority="2210" stopIfTrue="1" operator="equal">
      <formula>"E"</formula>
    </cfRule>
    <cfRule type="cellIs" dxfId="1505" priority="2211" stopIfTrue="1" operator="equal">
      <formula>"P"</formula>
    </cfRule>
    <cfRule type="cellIs" dxfId="1504" priority="2212" stopIfTrue="1" operator="equal">
      <formula>"E"</formula>
    </cfRule>
    <cfRule type="cellIs" dxfId="1503" priority="2213" stopIfTrue="1" operator="equal">
      <formula>"P"</formula>
    </cfRule>
  </conditionalFormatting>
  <conditionalFormatting sqref="AR393:AT393 AR389:AU389 AR385:AU385">
    <cfRule type="cellIs" dxfId="1502" priority="2204" stopIfTrue="1" operator="equal">
      <formula>"e"</formula>
    </cfRule>
    <cfRule type="cellIs" dxfId="1501" priority="2205" stopIfTrue="1" operator="equal">
      <formula>"p"</formula>
    </cfRule>
    <cfRule type="cellIs" dxfId="1500" priority="2206" stopIfTrue="1" operator="equal">
      <formula>"e"</formula>
    </cfRule>
  </conditionalFormatting>
  <conditionalFormatting sqref="AR386:AU386 AR390:AU390 AR394:AU394 AR392:AU392 AR388:AU388 AR387:AT387">
    <cfRule type="cellIs" dxfId="1499" priority="2207" stopIfTrue="1" operator="equal">
      <formula>"E"</formula>
    </cfRule>
    <cfRule type="cellIs" dxfId="1498" priority="2208" stopIfTrue="1" operator="equal">
      <formula>"P"</formula>
    </cfRule>
  </conditionalFormatting>
  <conditionalFormatting sqref="AU393">
    <cfRule type="cellIs" dxfId="1497" priority="2201" stopIfTrue="1" operator="equal">
      <formula>"e"</formula>
    </cfRule>
    <cfRule type="cellIs" dxfId="1496" priority="2202" stopIfTrue="1" operator="equal">
      <formula>"p"</formula>
    </cfRule>
    <cfRule type="cellIs" dxfId="1495" priority="2203" stopIfTrue="1" operator="equal">
      <formula>"e"</formula>
    </cfRule>
  </conditionalFormatting>
  <conditionalFormatting sqref="AR385:AU386 AR392:AU394 AR388:AU390 AR387:AT387">
    <cfRule type="cellIs" dxfId="1494" priority="2196" stopIfTrue="1" operator="equal">
      <formula>"P"</formula>
    </cfRule>
    <cfRule type="cellIs" dxfId="1493" priority="2197" stopIfTrue="1" operator="equal">
      <formula>"E"</formula>
    </cfRule>
    <cfRule type="cellIs" dxfId="1492" priority="2198" stopIfTrue="1" operator="equal">
      <formula>"P"</formula>
    </cfRule>
    <cfRule type="cellIs" dxfId="1491" priority="2199" stopIfTrue="1" operator="equal">
      <formula>"E"</formula>
    </cfRule>
    <cfRule type="cellIs" dxfId="1490" priority="2200" stopIfTrue="1" operator="equal">
      <formula>"P"</formula>
    </cfRule>
  </conditionalFormatting>
  <conditionalFormatting sqref="AV393:AY393 AV389:AY389 AV385:AY385">
    <cfRule type="cellIs" dxfId="1489" priority="2191" stopIfTrue="1" operator="equal">
      <formula>"e"</formula>
    </cfRule>
    <cfRule type="cellIs" dxfId="1488" priority="2192" stopIfTrue="1" operator="equal">
      <formula>"p"</formula>
    </cfRule>
    <cfRule type="cellIs" dxfId="1487" priority="2193" stopIfTrue="1" operator="equal">
      <formula>"e"</formula>
    </cfRule>
  </conditionalFormatting>
  <conditionalFormatting sqref="AV386:AY386 AV390:AY390 AV394:AY394 AV392:AY392 AV388:AY388 AV387:AX387">
    <cfRule type="cellIs" dxfId="1486" priority="2194" stopIfTrue="1" operator="equal">
      <formula>"E"</formula>
    </cfRule>
    <cfRule type="cellIs" dxfId="1485" priority="2195" stopIfTrue="1" operator="equal">
      <formula>"P"</formula>
    </cfRule>
  </conditionalFormatting>
  <conditionalFormatting sqref="AV385:AY386 AV392:AY394 AV388:AY390 AV387:AX387">
    <cfRule type="cellIs" dxfId="1484" priority="2186" stopIfTrue="1" operator="equal">
      <formula>"P"</formula>
    </cfRule>
    <cfRule type="cellIs" dxfId="1483" priority="2187" stopIfTrue="1" operator="equal">
      <formula>"E"</formula>
    </cfRule>
    <cfRule type="cellIs" dxfId="1482" priority="2188" stopIfTrue="1" operator="equal">
      <formula>"P"</formula>
    </cfRule>
    <cfRule type="cellIs" dxfId="1481" priority="2189" stopIfTrue="1" operator="equal">
      <formula>"E"</formula>
    </cfRule>
    <cfRule type="cellIs" dxfId="1480" priority="2190" stopIfTrue="1" operator="equal">
      <formula>"P"</formula>
    </cfRule>
  </conditionalFormatting>
  <conditionalFormatting sqref="AZ393:BD393 AZ389:BD389 AZ385:BD385">
    <cfRule type="cellIs" dxfId="1479" priority="2181" stopIfTrue="1" operator="equal">
      <formula>"e"</formula>
    </cfRule>
    <cfRule type="cellIs" dxfId="1478" priority="2182" stopIfTrue="1" operator="equal">
      <formula>"p"</formula>
    </cfRule>
    <cfRule type="cellIs" dxfId="1477" priority="2183" stopIfTrue="1" operator="equal">
      <formula>"e"</formula>
    </cfRule>
  </conditionalFormatting>
  <conditionalFormatting sqref="AZ386:BD386 AZ390:BD390 AZ394:BD394 AZ392:BD392 AZ388:BD388 AZ387:BC387">
    <cfRule type="cellIs" dxfId="1476" priority="2184" stopIfTrue="1" operator="equal">
      <formula>"E"</formula>
    </cfRule>
    <cfRule type="cellIs" dxfId="1475" priority="2185" stopIfTrue="1" operator="equal">
      <formula>"P"</formula>
    </cfRule>
  </conditionalFormatting>
  <conditionalFormatting sqref="AZ385:BD386 AZ392:BD394 AZ388:BD390 AZ387:BC387">
    <cfRule type="cellIs" dxfId="1474" priority="2176" stopIfTrue="1" operator="equal">
      <formula>"P"</formula>
    </cfRule>
    <cfRule type="cellIs" dxfId="1473" priority="2177" stopIfTrue="1" operator="equal">
      <formula>"E"</formula>
    </cfRule>
    <cfRule type="cellIs" dxfId="1472" priority="2178" stopIfTrue="1" operator="equal">
      <formula>"P"</formula>
    </cfRule>
    <cfRule type="cellIs" dxfId="1471" priority="2179" stopIfTrue="1" operator="equal">
      <formula>"E"</formula>
    </cfRule>
    <cfRule type="cellIs" dxfId="1470" priority="2180" stopIfTrue="1" operator="equal">
      <formula>"P"</formula>
    </cfRule>
  </conditionalFormatting>
  <conditionalFormatting sqref="BF390 BF392">
    <cfRule type="cellIs" dxfId="1469" priority="2174" stopIfTrue="1" operator="equal">
      <formula>"E"</formula>
    </cfRule>
    <cfRule type="cellIs" dxfId="1468" priority="2175" stopIfTrue="1" operator="equal">
      <formula>"P"</formula>
    </cfRule>
  </conditionalFormatting>
  <conditionalFormatting sqref="BF390 BF392">
    <cfRule type="cellIs" dxfId="1467" priority="2169" stopIfTrue="1" operator="equal">
      <formula>"P"</formula>
    </cfRule>
    <cfRule type="cellIs" dxfId="1466" priority="2170" stopIfTrue="1" operator="equal">
      <formula>"E"</formula>
    </cfRule>
    <cfRule type="cellIs" dxfId="1465" priority="2171" stopIfTrue="1" operator="equal">
      <formula>"P"</formula>
    </cfRule>
    <cfRule type="cellIs" dxfId="1464" priority="2172" stopIfTrue="1" operator="equal">
      <formula>"E"</formula>
    </cfRule>
    <cfRule type="cellIs" dxfId="1463" priority="2173" stopIfTrue="1" operator="equal">
      <formula>"P"</formula>
    </cfRule>
  </conditionalFormatting>
  <conditionalFormatting sqref="G387:G388">
    <cfRule type="cellIs" dxfId="1462" priority="2167" stopIfTrue="1" operator="equal">
      <formula>"E"</formula>
    </cfRule>
    <cfRule type="cellIs" dxfId="1461" priority="2168" stopIfTrue="1" operator="equal">
      <formula>"P"</formula>
    </cfRule>
  </conditionalFormatting>
  <conditionalFormatting sqref="AV391:AY391">
    <cfRule type="cellIs" dxfId="1460" priority="2116" stopIfTrue="1" operator="equal">
      <formula>"e"</formula>
    </cfRule>
    <cfRule type="cellIs" dxfId="1459" priority="2117" stopIfTrue="1" operator="equal">
      <formula>"p"</formula>
    </cfRule>
    <cfRule type="cellIs" dxfId="1458" priority="2118" stopIfTrue="1" operator="equal">
      <formula>"e"</formula>
    </cfRule>
  </conditionalFormatting>
  <conditionalFormatting sqref="AV391:AY391">
    <cfRule type="cellIs" dxfId="1457" priority="2111" stopIfTrue="1" operator="equal">
      <formula>"P"</formula>
    </cfRule>
    <cfRule type="cellIs" dxfId="1456" priority="2112" stopIfTrue="1" operator="equal">
      <formula>"E"</formula>
    </cfRule>
    <cfRule type="cellIs" dxfId="1455" priority="2113" stopIfTrue="1" operator="equal">
      <formula>"P"</formula>
    </cfRule>
    <cfRule type="cellIs" dxfId="1454" priority="2114" stopIfTrue="1" operator="equal">
      <formula>"E"</formula>
    </cfRule>
    <cfRule type="cellIs" dxfId="1453" priority="2115" stopIfTrue="1" operator="equal">
      <formula>"P"</formula>
    </cfRule>
  </conditionalFormatting>
  <conditionalFormatting sqref="AZ391:BD391">
    <cfRule type="cellIs" dxfId="1452" priority="2108" stopIfTrue="1" operator="equal">
      <formula>"e"</formula>
    </cfRule>
    <cfRule type="cellIs" dxfId="1451" priority="2109" stopIfTrue="1" operator="equal">
      <formula>"p"</formula>
    </cfRule>
    <cfRule type="cellIs" dxfId="1450" priority="2110" stopIfTrue="1" operator="equal">
      <formula>"e"</formula>
    </cfRule>
  </conditionalFormatting>
  <conditionalFormatting sqref="AZ391:BD391">
    <cfRule type="cellIs" dxfId="1449" priority="2103" stopIfTrue="1" operator="equal">
      <formula>"P"</formula>
    </cfRule>
    <cfRule type="cellIs" dxfId="1448" priority="2104" stopIfTrue="1" operator="equal">
      <formula>"E"</formula>
    </cfRule>
    <cfRule type="cellIs" dxfId="1447" priority="2105" stopIfTrue="1" operator="equal">
      <formula>"P"</formula>
    </cfRule>
    <cfRule type="cellIs" dxfId="1446" priority="2106" stopIfTrue="1" operator="equal">
      <formula>"E"</formula>
    </cfRule>
    <cfRule type="cellIs" dxfId="1445" priority="2107" stopIfTrue="1" operator="equal">
      <formula>"P"</formula>
    </cfRule>
  </conditionalFormatting>
  <conditionalFormatting sqref="S391:T391">
    <cfRule type="cellIs" dxfId="1444" priority="2100" stopIfTrue="1" operator="equal">
      <formula>"e"</formula>
    </cfRule>
    <cfRule type="cellIs" dxfId="1443" priority="2101" stopIfTrue="1" operator="equal">
      <formula>"p"</formula>
    </cfRule>
    <cfRule type="cellIs" dxfId="1442" priority="2102" stopIfTrue="1" operator="equal">
      <formula>"e"</formula>
    </cfRule>
  </conditionalFormatting>
  <conditionalFormatting sqref="S391:T391">
    <cfRule type="cellIs" dxfId="1441" priority="2095" stopIfTrue="1" operator="equal">
      <formula>"P"</formula>
    </cfRule>
    <cfRule type="cellIs" dxfId="1440" priority="2096" stopIfTrue="1" operator="equal">
      <formula>"E"</formula>
    </cfRule>
    <cfRule type="cellIs" dxfId="1439" priority="2097" stopIfTrue="1" operator="equal">
      <formula>"P"</formula>
    </cfRule>
    <cfRule type="cellIs" dxfId="1438" priority="2098" stopIfTrue="1" operator="equal">
      <formula>"E"</formula>
    </cfRule>
    <cfRule type="cellIs" dxfId="1437" priority="2099" stopIfTrue="1" operator="equal">
      <formula>"P"</formula>
    </cfRule>
  </conditionalFormatting>
  <conditionalFormatting sqref="G391:G392">
    <cfRule type="cellIs" dxfId="1436" priority="2165" stopIfTrue="1" operator="equal">
      <formula>"E"</formula>
    </cfRule>
    <cfRule type="cellIs" dxfId="1435" priority="2166" stopIfTrue="1" operator="equal">
      <formula>"P"</formula>
    </cfRule>
  </conditionalFormatting>
  <conditionalFormatting sqref="S389:T389">
    <cfRule type="cellIs" dxfId="1434" priority="2162" stopIfTrue="1" operator="equal">
      <formula>"e"</formula>
    </cfRule>
    <cfRule type="cellIs" dxfId="1433" priority="2163" stopIfTrue="1" operator="equal">
      <formula>"p"</formula>
    </cfRule>
    <cfRule type="cellIs" dxfId="1432" priority="2164" stopIfTrue="1" operator="equal">
      <formula>"e"</formula>
    </cfRule>
  </conditionalFormatting>
  <conditionalFormatting sqref="S389:T389">
    <cfRule type="cellIs" dxfId="1431" priority="2157" stopIfTrue="1" operator="equal">
      <formula>"P"</formula>
    </cfRule>
    <cfRule type="cellIs" dxfId="1430" priority="2158" stopIfTrue="1" operator="equal">
      <formula>"E"</formula>
    </cfRule>
    <cfRule type="cellIs" dxfId="1429" priority="2159" stopIfTrue="1" operator="equal">
      <formula>"P"</formula>
    </cfRule>
    <cfRule type="cellIs" dxfId="1428" priority="2160" stopIfTrue="1" operator="equal">
      <formula>"E"</formula>
    </cfRule>
    <cfRule type="cellIs" dxfId="1427" priority="2161" stopIfTrue="1" operator="equal">
      <formula>"P"</formula>
    </cfRule>
  </conditionalFormatting>
  <conditionalFormatting sqref="AF391:AH391 AJ391:AQ391 BE391:BL391">
    <cfRule type="cellIs" dxfId="1426" priority="2154" stopIfTrue="1" operator="equal">
      <formula>"e"</formula>
    </cfRule>
    <cfRule type="cellIs" dxfId="1425" priority="2155" stopIfTrue="1" operator="equal">
      <formula>"p"</formula>
    </cfRule>
    <cfRule type="cellIs" dxfId="1424" priority="2156" stopIfTrue="1" operator="equal">
      <formula>"e"</formula>
    </cfRule>
  </conditionalFormatting>
  <conditionalFormatting sqref="AI391">
    <cfRule type="cellIs" dxfId="1423" priority="2151" stopIfTrue="1" operator="equal">
      <formula>"e"</formula>
    </cfRule>
    <cfRule type="cellIs" dxfId="1422" priority="2152" stopIfTrue="1" operator="equal">
      <formula>"p"</formula>
    </cfRule>
    <cfRule type="cellIs" dxfId="1421" priority="2153" stopIfTrue="1" operator="equal">
      <formula>"e"</formula>
    </cfRule>
  </conditionalFormatting>
  <conditionalFormatting sqref="BE391:BL391 AF391:AQ391">
    <cfRule type="cellIs" dxfId="1420" priority="2146" stopIfTrue="1" operator="equal">
      <formula>"P"</formula>
    </cfRule>
    <cfRule type="cellIs" dxfId="1419" priority="2147" stopIfTrue="1" operator="equal">
      <formula>"E"</formula>
    </cfRule>
    <cfRule type="cellIs" dxfId="1418" priority="2148" stopIfTrue="1" operator="equal">
      <formula>"P"</formula>
    </cfRule>
    <cfRule type="cellIs" dxfId="1417" priority="2149" stopIfTrue="1" operator="equal">
      <formula>"E"</formula>
    </cfRule>
    <cfRule type="cellIs" dxfId="1416" priority="2150" stopIfTrue="1" operator="equal">
      <formula>"P"</formula>
    </cfRule>
  </conditionalFormatting>
  <conditionalFormatting sqref="O391:R391 U391:AA391">
    <cfRule type="cellIs" dxfId="1415" priority="2143" stopIfTrue="1" operator="equal">
      <formula>"e"</formula>
    </cfRule>
    <cfRule type="cellIs" dxfId="1414" priority="2144" stopIfTrue="1" operator="equal">
      <formula>"p"</formula>
    </cfRule>
    <cfRule type="cellIs" dxfId="1413" priority="2145" stopIfTrue="1" operator="equal">
      <formula>"e"</formula>
    </cfRule>
  </conditionalFormatting>
  <conditionalFormatting sqref="AB391:AE391">
    <cfRule type="cellIs" dxfId="1412" priority="2132" stopIfTrue="1" operator="equal">
      <formula>"e"</formula>
    </cfRule>
    <cfRule type="cellIs" dxfId="1411" priority="2133" stopIfTrue="1" operator="equal">
      <formula>"p"</formula>
    </cfRule>
    <cfRule type="cellIs" dxfId="1410" priority="2134" stopIfTrue="1" operator="equal">
      <formula>"e"</formula>
    </cfRule>
  </conditionalFormatting>
  <conditionalFormatting sqref="AB391:AE391">
    <cfRule type="cellIs" dxfId="1409" priority="2127" stopIfTrue="1" operator="equal">
      <formula>"P"</formula>
    </cfRule>
    <cfRule type="cellIs" dxfId="1408" priority="2128" stopIfTrue="1" operator="equal">
      <formula>"E"</formula>
    </cfRule>
    <cfRule type="cellIs" dxfId="1407" priority="2129" stopIfTrue="1" operator="equal">
      <formula>"P"</formula>
    </cfRule>
    <cfRule type="cellIs" dxfId="1406" priority="2130" stopIfTrue="1" operator="equal">
      <formula>"E"</formula>
    </cfRule>
    <cfRule type="cellIs" dxfId="1405" priority="2131" stopIfTrue="1" operator="equal">
      <formula>"P"</formula>
    </cfRule>
  </conditionalFormatting>
  <conditionalFormatting sqref="AR391:AU391">
    <cfRule type="cellIs" dxfId="1404" priority="2124" stopIfTrue="1" operator="equal">
      <formula>"e"</formula>
    </cfRule>
    <cfRule type="cellIs" dxfId="1403" priority="2125" stopIfTrue="1" operator="equal">
      <formula>"p"</formula>
    </cfRule>
    <cfRule type="cellIs" dxfId="1402" priority="2126" stopIfTrue="1" operator="equal">
      <formula>"e"</formula>
    </cfRule>
  </conditionalFormatting>
  <conditionalFormatting sqref="AR391:AU391">
    <cfRule type="cellIs" dxfId="1401" priority="2119" stopIfTrue="1" operator="equal">
      <formula>"P"</formula>
    </cfRule>
    <cfRule type="cellIs" dxfId="1400" priority="2120" stopIfTrue="1" operator="equal">
      <formula>"E"</formula>
    </cfRule>
    <cfRule type="cellIs" dxfId="1399" priority="2121" stopIfTrue="1" operator="equal">
      <formula>"P"</formula>
    </cfRule>
    <cfRule type="cellIs" dxfId="1398" priority="2122" stopIfTrue="1" operator="equal">
      <formula>"E"</formula>
    </cfRule>
    <cfRule type="cellIs" dxfId="1397" priority="2123" stopIfTrue="1" operator="equal">
      <formula>"P"</formula>
    </cfRule>
  </conditionalFormatting>
  <conditionalFormatting sqref="AE387">
    <cfRule type="cellIs" dxfId="1396" priority="2093" stopIfTrue="1" operator="equal">
      <formula>"E"</formula>
    </cfRule>
    <cfRule type="cellIs" dxfId="1395" priority="2094" stopIfTrue="1" operator="equal">
      <formula>"P"</formula>
    </cfRule>
  </conditionalFormatting>
  <conditionalFormatting sqref="AM387">
    <cfRule type="cellIs" dxfId="1394" priority="2079" stopIfTrue="1" operator="equal">
      <formula>"E"</formula>
    </cfRule>
    <cfRule type="cellIs" dxfId="1393" priority="2080" stopIfTrue="1" operator="equal">
      <formula>"P"</formula>
    </cfRule>
  </conditionalFormatting>
  <conditionalFormatting sqref="AM387">
    <cfRule type="cellIs" dxfId="1392" priority="2074" stopIfTrue="1" operator="equal">
      <formula>"P"</formula>
    </cfRule>
    <cfRule type="cellIs" dxfId="1391" priority="2075" stopIfTrue="1" operator="equal">
      <formula>"E"</formula>
    </cfRule>
    <cfRule type="cellIs" dxfId="1390" priority="2076" stopIfTrue="1" operator="equal">
      <formula>"P"</formula>
    </cfRule>
    <cfRule type="cellIs" dxfId="1389" priority="2077" stopIfTrue="1" operator="equal">
      <formula>"E"</formula>
    </cfRule>
    <cfRule type="cellIs" dxfId="1388" priority="2078" stopIfTrue="1" operator="equal">
      <formula>"P"</formula>
    </cfRule>
  </conditionalFormatting>
  <conditionalFormatting sqref="AQ387">
    <cfRule type="cellIs" dxfId="1387" priority="2072" stopIfTrue="1" operator="equal">
      <formula>"E"</formula>
    </cfRule>
    <cfRule type="cellIs" dxfId="1386" priority="2073" stopIfTrue="1" operator="equal">
      <formula>"P"</formula>
    </cfRule>
  </conditionalFormatting>
  <conditionalFormatting sqref="AQ387">
    <cfRule type="cellIs" dxfId="1385" priority="2067" stopIfTrue="1" operator="equal">
      <formula>"P"</formula>
    </cfRule>
    <cfRule type="cellIs" dxfId="1384" priority="2068" stopIfTrue="1" operator="equal">
      <formula>"E"</formula>
    </cfRule>
    <cfRule type="cellIs" dxfId="1383" priority="2069" stopIfTrue="1" operator="equal">
      <formula>"P"</formula>
    </cfRule>
    <cfRule type="cellIs" dxfId="1382" priority="2070" stopIfTrue="1" operator="equal">
      <formula>"E"</formula>
    </cfRule>
    <cfRule type="cellIs" dxfId="1381" priority="2071" stopIfTrue="1" operator="equal">
      <formula>"P"</formula>
    </cfRule>
  </conditionalFormatting>
  <conditionalFormatting sqref="AU387">
    <cfRule type="cellIs" dxfId="1380" priority="2065" stopIfTrue="1" operator="equal">
      <formula>"E"</formula>
    </cfRule>
    <cfRule type="cellIs" dxfId="1379" priority="2066" stopIfTrue="1" operator="equal">
      <formula>"P"</formula>
    </cfRule>
  </conditionalFormatting>
  <conditionalFormatting sqref="BD387">
    <cfRule type="cellIs" dxfId="1378" priority="2046" stopIfTrue="1" operator="equal">
      <formula>"P"</formula>
    </cfRule>
    <cfRule type="cellIs" dxfId="1377" priority="2047" stopIfTrue="1" operator="equal">
      <formula>"E"</formula>
    </cfRule>
    <cfRule type="cellIs" dxfId="1376" priority="2048" stopIfTrue="1" operator="equal">
      <formula>"P"</formula>
    </cfRule>
    <cfRule type="cellIs" dxfId="1375" priority="2049" stopIfTrue="1" operator="equal">
      <formula>"E"</formula>
    </cfRule>
    <cfRule type="cellIs" dxfId="1374" priority="2050" stopIfTrue="1" operator="equal">
      <formula>"P"</formula>
    </cfRule>
  </conditionalFormatting>
  <conditionalFormatting sqref="BH387">
    <cfRule type="cellIs" dxfId="1373" priority="2044" stopIfTrue="1" operator="equal">
      <formula>"E"</formula>
    </cfRule>
    <cfRule type="cellIs" dxfId="1372" priority="2045" stopIfTrue="1" operator="equal">
      <formula>"P"</formula>
    </cfRule>
  </conditionalFormatting>
  <conditionalFormatting sqref="BH387">
    <cfRule type="cellIs" dxfId="1371" priority="2039" stopIfTrue="1" operator="equal">
      <formula>"P"</formula>
    </cfRule>
    <cfRule type="cellIs" dxfId="1370" priority="2040" stopIfTrue="1" operator="equal">
      <formula>"E"</formula>
    </cfRule>
    <cfRule type="cellIs" dxfId="1369" priority="2041" stopIfTrue="1" operator="equal">
      <formula>"P"</formula>
    </cfRule>
    <cfRule type="cellIs" dxfId="1368" priority="2042" stopIfTrue="1" operator="equal">
      <formula>"E"</formula>
    </cfRule>
    <cfRule type="cellIs" dxfId="1367" priority="2043" stopIfTrue="1" operator="equal">
      <formula>"P"</formula>
    </cfRule>
  </conditionalFormatting>
  <conditionalFormatting sqref="AF395:AH395 AJ395:AQ395 AF397:AQ397 BE397:BL397 BE395:BL395">
    <cfRule type="cellIs" dxfId="1366" priority="2034" stopIfTrue="1" operator="equal">
      <formula>"e"</formula>
    </cfRule>
    <cfRule type="cellIs" dxfId="1365" priority="2035" stopIfTrue="1" operator="equal">
      <formula>"p"</formula>
    </cfRule>
    <cfRule type="cellIs" dxfId="1364" priority="2036" stopIfTrue="1" operator="equal">
      <formula>"e"</formula>
    </cfRule>
  </conditionalFormatting>
  <conditionalFormatting sqref="AF396:AQ396 AF398:AQ398 BE398 BE396:BF396 BH396:BL396 BI398:BL398 G395:G398">
    <cfRule type="cellIs" dxfId="1363" priority="2037" stopIfTrue="1" operator="equal">
      <formula>"E"</formula>
    </cfRule>
    <cfRule type="cellIs" dxfId="1362" priority="2038" stopIfTrue="1" operator="equal">
      <formula>"P"</formula>
    </cfRule>
  </conditionalFormatting>
  <conditionalFormatting sqref="AI395">
    <cfRule type="cellIs" dxfId="1361" priority="2031" stopIfTrue="1" operator="equal">
      <formula>"e"</formula>
    </cfRule>
    <cfRule type="cellIs" dxfId="1360" priority="2032" stopIfTrue="1" operator="equal">
      <formula>"p"</formula>
    </cfRule>
    <cfRule type="cellIs" dxfId="1359" priority="2033" stopIfTrue="1" operator="equal">
      <formula>"e"</formula>
    </cfRule>
  </conditionalFormatting>
  <conditionalFormatting sqref="BE397:BL397 BE396:BF396 BH396:BL396 BE398 BI398:BL398 AF395:AQ398 BE395:BL395">
    <cfRule type="cellIs" dxfId="1358" priority="2026" stopIfTrue="1" operator="equal">
      <formula>"P"</formula>
    </cfRule>
    <cfRule type="cellIs" dxfId="1357" priority="2027" stopIfTrue="1" operator="equal">
      <formula>"E"</formula>
    </cfRule>
    <cfRule type="cellIs" dxfId="1356" priority="2028" stopIfTrue="1" operator="equal">
      <formula>"P"</formula>
    </cfRule>
    <cfRule type="cellIs" dxfId="1355" priority="2029" stopIfTrue="1" operator="equal">
      <formula>"E"</formula>
    </cfRule>
    <cfRule type="cellIs" dxfId="1354" priority="2030" stopIfTrue="1" operator="equal">
      <formula>"P"</formula>
    </cfRule>
  </conditionalFormatting>
  <conditionalFormatting sqref="O395:AA395 O397:AA397">
    <cfRule type="cellIs" dxfId="1353" priority="2021" stopIfTrue="1" operator="equal">
      <formula>"e"</formula>
    </cfRule>
    <cfRule type="cellIs" dxfId="1352" priority="2022" stopIfTrue="1" operator="equal">
      <formula>"p"</formula>
    </cfRule>
    <cfRule type="cellIs" dxfId="1351" priority="2023" stopIfTrue="1" operator="equal">
      <formula>"e"</formula>
    </cfRule>
  </conditionalFormatting>
  <conditionalFormatting sqref="O396:AA396 O398:AA398">
    <cfRule type="cellIs" dxfId="1350" priority="2024" stopIfTrue="1" operator="equal">
      <formula>"E"</formula>
    </cfRule>
    <cfRule type="cellIs" dxfId="1349" priority="2025" stopIfTrue="1" operator="equal">
      <formula>"P"</formula>
    </cfRule>
  </conditionalFormatting>
  <conditionalFormatting sqref="AB397:AE397 AB395:AE395">
    <cfRule type="cellIs" dxfId="1348" priority="2008" stopIfTrue="1" operator="equal">
      <formula>"e"</formula>
    </cfRule>
    <cfRule type="cellIs" dxfId="1347" priority="2009" stopIfTrue="1" operator="equal">
      <formula>"p"</formula>
    </cfRule>
    <cfRule type="cellIs" dxfId="1346" priority="2010" stopIfTrue="1" operator="equal">
      <formula>"e"</formula>
    </cfRule>
  </conditionalFormatting>
  <conditionalFormatting sqref="AB395:AE398">
    <cfRule type="cellIs" dxfId="1345" priority="2003" stopIfTrue="1" operator="equal">
      <formula>"P"</formula>
    </cfRule>
    <cfRule type="cellIs" dxfId="1344" priority="2004" stopIfTrue="1" operator="equal">
      <formula>"E"</formula>
    </cfRule>
    <cfRule type="cellIs" dxfId="1343" priority="2005" stopIfTrue="1" operator="equal">
      <formula>"P"</formula>
    </cfRule>
    <cfRule type="cellIs" dxfId="1342" priority="2006" stopIfTrue="1" operator="equal">
      <formula>"E"</formula>
    </cfRule>
    <cfRule type="cellIs" dxfId="1341" priority="2007" stopIfTrue="1" operator="equal">
      <formula>"P"</formula>
    </cfRule>
  </conditionalFormatting>
  <conditionalFormatting sqref="AR395:AU395 AR397:AU397">
    <cfRule type="cellIs" dxfId="1340" priority="1998" stopIfTrue="1" operator="equal">
      <formula>"e"</formula>
    </cfRule>
    <cfRule type="cellIs" dxfId="1339" priority="1999" stopIfTrue="1" operator="equal">
      <formula>"p"</formula>
    </cfRule>
    <cfRule type="cellIs" dxfId="1338" priority="2000" stopIfTrue="1" operator="equal">
      <formula>"e"</formula>
    </cfRule>
  </conditionalFormatting>
  <conditionalFormatting sqref="AR396:AU396 AR398:AU398">
    <cfRule type="cellIs" dxfId="1337" priority="2001" stopIfTrue="1" operator="equal">
      <formula>"E"</formula>
    </cfRule>
    <cfRule type="cellIs" dxfId="1336" priority="2002" stopIfTrue="1" operator="equal">
      <formula>"P"</formula>
    </cfRule>
  </conditionalFormatting>
  <conditionalFormatting sqref="AR395:AU398">
    <cfRule type="cellIs" dxfId="1335" priority="1993" stopIfTrue="1" operator="equal">
      <formula>"P"</formula>
    </cfRule>
    <cfRule type="cellIs" dxfId="1334" priority="1994" stopIfTrue="1" operator="equal">
      <formula>"E"</formula>
    </cfRule>
    <cfRule type="cellIs" dxfId="1333" priority="1995" stopIfTrue="1" operator="equal">
      <formula>"P"</formula>
    </cfRule>
    <cfRule type="cellIs" dxfId="1332" priority="1996" stopIfTrue="1" operator="equal">
      <formula>"E"</formula>
    </cfRule>
    <cfRule type="cellIs" dxfId="1331" priority="1997" stopIfTrue="1" operator="equal">
      <formula>"P"</formula>
    </cfRule>
  </conditionalFormatting>
  <conditionalFormatting sqref="AV395:AY395 AV397:AY397">
    <cfRule type="cellIs" dxfId="1330" priority="1988" stopIfTrue="1" operator="equal">
      <formula>"e"</formula>
    </cfRule>
    <cfRule type="cellIs" dxfId="1329" priority="1989" stopIfTrue="1" operator="equal">
      <formula>"p"</formula>
    </cfRule>
    <cfRule type="cellIs" dxfId="1328" priority="1990" stopIfTrue="1" operator="equal">
      <formula>"e"</formula>
    </cfRule>
  </conditionalFormatting>
  <conditionalFormatting sqref="AV396:AY396 AV398:AY398">
    <cfRule type="cellIs" dxfId="1327" priority="1991" stopIfTrue="1" operator="equal">
      <formula>"E"</formula>
    </cfRule>
    <cfRule type="cellIs" dxfId="1326" priority="1992" stopIfTrue="1" operator="equal">
      <formula>"P"</formula>
    </cfRule>
  </conditionalFormatting>
  <conditionalFormatting sqref="AV395:AY398">
    <cfRule type="cellIs" dxfId="1325" priority="1983" stopIfTrue="1" operator="equal">
      <formula>"P"</formula>
    </cfRule>
    <cfRule type="cellIs" dxfId="1324" priority="1984" stopIfTrue="1" operator="equal">
      <formula>"E"</formula>
    </cfRule>
    <cfRule type="cellIs" dxfId="1323" priority="1985" stopIfTrue="1" operator="equal">
      <formula>"P"</formula>
    </cfRule>
    <cfRule type="cellIs" dxfId="1322" priority="1986" stopIfTrue="1" operator="equal">
      <formula>"E"</formula>
    </cfRule>
    <cfRule type="cellIs" dxfId="1321" priority="1987" stopIfTrue="1" operator="equal">
      <formula>"P"</formula>
    </cfRule>
  </conditionalFormatting>
  <conditionalFormatting sqref="AZ395:BD395 AZ397:BD397">
    <cfRule type="cellIs" dxfId="1320" priority="1978" stopIfTrue="1" operator="equal">
      <formula>"e"</formula>
    </cfRule>
    <cfRule type="cellIs" dxfId="1319" priority="1979" stopIfTrue="1" operator="equal">
      <formula>"p"</formula>
    </cfRule>
    <cfRule type="cellIs" dxfId="1318" priority="1980" stopIfTrue="1" operator="equal">
      <formula>"e"</formula>
    </cfRule>
  </conditionalFormatting>
  <conditionalFormatting sqref="AZ396:BD396 AZ398:BD398">
    <cfRule type="cellIs" dxfId="1317" priority="1981" stopIfTrue="1" operator="equal">
      <formula>"E"</formula>
    </cfRule>
    <cfRule type="cellIs" dxfId="1316" priority="1982" stopIfTrue="1" operator="equal">
      <formula>"P"</formula>
    </cfRule>
  </conditionalFormatting>
  <conditionalFormatting sqref="AZ395:BD398">
    <cfRule type="cellIs" dxfId="1315" priority="1973" stopIfTrue="1" operator="equal">
      <formula>"P"</formula>
    </cfRule>
    <cfRule type="cellIs" dxfId="1314" priority="1974" stopIfTrue="1" operator="equal">
      <formula>"E"</formula>
    </cfRule>
    <cfRule type="cellIs" dxfId="1313" priority="1975" stopIfTrue="1" operator="equal">
      <formula>"P"</formula>
    </cfRule>
    <cfRule type="cellIs" dxfId="1312" priority="1976" stopIfTrue="1" operator="equal">
      <formula>"E"</formula>
    </cfRule>
    <cfRule type="cellIs" dxfId="1311" priority="1977" stopIfTrue="1" operator="equal">
      <formula>"P"</formula>
    </cfRule>
  </conditionalFormatting>
  <conditionalFormatting sqref="BG396">
    <cfRule type="cellIs" dxfId="1310" priority="1971" stopIfTrue="1" operator="equal">
      <formula>"E"</formula>
    </cfRule>
    <cfRule type="cellIs" dxfId="1309" priority="1972" stopIfTrue="1" operator="equal">
      <formula>"P"</formula>
    </cfRule>
  </conditionalFormatting>
  <conditionalFormatting sqref="BG396">
    <cfRule type="cellIs" dxfId="1308" priority="1966" stopIfTrue="1" operator="equal">
      <formula>"P"</formula>
    </cfRule>
    <cfRule type="cellIs" dxfId="1307" priority="1967" stopIfTrue="1" operator="equal">
      <formula>"E"</formula>
    </cfRule>
    <cfRule type="cellIs" dxfId="1306" priority="1968" stopIfTrue="1" operator="equal">
      <formula>"P"</formula>
    </cfRule>
    <cfRule type="cellIs" dxfId="1305" priority="1969" stopIfTrue="1" operator="equal">
      <formula>"E"</formula>
    </cfRule>
    <cfRule type="cellIs" dxfId="1304" priority="1970" stopIfTrue="1" operator="equal">
      <formula>"P"</formula>
    </cfRule>
  </conditionalFormatting>
  <conditionalFormatting sqref="BF398:BH398">
    <cfRule type="cellIs" dxfId="1303" priority="1964" stopIfTrue="1" operator="equal">
      <formula>"E"</formula>
    </cfRule>
    <cfRule type="cellIs" dxfId="1302" priority="1965" stopIfTrue="1" operator="equal">
      <formula>"P"</formula>
    </cfRule>
  </conditionalFormatting>
  <conditionalFormatting sqref="BF400:BH400 BF402:BH402 BF401">
    <cfRule type="cellIs" dxfId="1301" priority="1889" stopIfTrue="1" operator="equal">
      <formula>"P"</formula>
    </cfRule>
    <cfRule type="cellIs" dxfId="1300" priority="1890" stopIfTrue="1" operator="equal">
      <formula>"E"</formula>
    </cfRule>
    <cfRule type="cellIs" dxfId="1299" priority="1891" stopIfTrue="1" operator="equal">
      <formula>"P"</formula>
    </cfRule>
    <cfRule type="cellIs" dxfId="1298" priority="1892" stopIfTrue="1" operator="equal">
      <formula>"E"</formula>
    </cfRule>
    <cfRule type="cellIs" dxfId="1297" priority="1893" stopIfTrue="1" operator="equal">
      <formula>"P"</formula>
    </cfRule>
  </conditionalFormatting>
  <conditionalFormatting sqref="AF399:AQ399 BE399:BL399">
    <cfRule type="cellIs" dxfId="1296" priority="1954" stopIfTrue="1" operator="equal">
      <formula>"e"</formula>
    </cfRule>
    <cfRule type="cellIs" dxfId="1295" priority="1955" stopIfTrue="1" operator="equal">
      <formula>"p"</formula>
    </cfRule>
    <cfRule type="cellIs" dxfId="1294" priority="1956" stopIfTrue="1" operator="equal">
      <formula>"e"</formula>
    </cfRule>
  </conditionalFormatting>
  <conditionalFormatting sqref="AF400:AQ400 BE400:BE402 BI400:BL400 G399:G400 AF402:AQ402 AF401:AG401 AJ401:AK401 AN401:AO401 BI402:BL402 BI401 BL401">
    <cfRule type="cellIs" dxfId="1293" priority="1957" stopIfTrue="1" operator="equal">
      <formula>"E"</formula>
    </cfRule>
    <cfRule type="cellIs" dxfId="1292" priority="1958" stopIfTrue="1" operator="equal">
      <formula>"P"</formula>
    </cfRule>
  </conditionalFormatting>
  <conditionalFormatting sqref="BE399:BL399 BE400:BE402 BI400:BL400 AF399:AQ400 AF402:AQ402 AF401:AG401 AJ401:AK401 AN401:AO401 BI402:BL402 BI401 BL401">
    <cfRule type="cellIs" dxfId="1291" priority="1949" stopIfTrue="1" operator="equal">
      <formula>"P"</formula>
    </cfRule>
    <cfRule type="cellIs" dxfId="1290" priority="1950" stopIfTrue="1" operator="equal">
      <formula>"E"</formula>
    </cfRule>
    <cfRule type="cellIs" dxfId="1289" priority="1951" stopIfTrue="1" operator="equal">
      <formula>"P"</formula>
    </cfRule>
    <cfRule type="cellIs" dxfId="1288" priority="1952" stopIfTrue="1" operator="equal">
      <formula>"E"</formula>
    </cfRule>
    <cfRule type="cellIs" dxfId="1287" priority="1953" stopIfTrue="1" operator="equal">
      <formula>"P"</formula>
    </cfRule>
  </conditionalFormatting>
  <conditionalFormatting sqref="O399:AA399">
    <cfRule type="cellIs" dxfId="1286" priority="1944" stopIfTrue="1" operator="equal">
      <formula>"e"</formula>
    </cfRule>
    <cfRule type="cellIs" dxfId="1285" priority="1945" stopIfTrue="1" operator="equal">
      <formula>"p"</formula>
    </cfRule>
    <cfRule type="cellIs" dxfId="1284" priority="1946" stopIfTrue="1" operator="equal">
      <formula>"e"</formula>
    </cfRule>
  </conditionalFormatting>
  <conditionalFormatting sqref="O400:AA402">
    <cfRule type="cellIs" dxfId="1283" priority="1947" stopIfTrue="1" operator="equal">
      <formula>"E"</formula>
    </cfRule>
    <cfRule type="cellIs" dxfId="1282" priority="1948" stopIfTrue="1" operator="equal">
      <formula>"P"</formula>
    </cfRule>
  </conditionalFormatting>
  <conditionalFormatting sqref="O399:R399">
    <cfRule type="cellIs" dxfId="1281" priority="1941" stopIfTrue="1" operator="equal">
      <formula>"e"</formula>
    </cfRule>
    <cfRule type="cellIs" dxfId="1280" priority="1942" stopIfTrue="1" operator="equal">
      <formula>"p"</formula>
    </cfRule>
    <cfRule type="cellIs" dxfId="1279" priority="1943" stopIfTrue="1" operator="equal">
      <formula>"e"</formula>
    </cfRule>
  </conditionalFormatting>
  <conditionalFormatting sqref="O399:AA402">
    <cfRule type="cellIs" dxfId="1278" priority="1936" stopIfTrue="1" operator="equal">
      <formula>"P"</formula>
    </cfRule>
    <cfRule type="cellIs" dxfId="1277" priority="1937" stopIfTrue="1" operator="equal">
      <formula>"E"</formula>
    </cfRule>
    <cfRule type="cellIs" dxfId="1276" priority="1938" stopIfTrue="1" operator="equal">
      <formula>"P"</formula>
    </cfRule>
    <cfRule type="cellIs" dxfId="1275" priority="1939" stopIfTrue="1" operator="equal">
      <formula>"E"</formula>
    </cfRule>
    <cfRule type="cellIs" dxfId="1274" priority="1940" stopIfTrue="1" operator="equal">
      <formula>"P"</formula>
    </cfRule>
  </conditionalFormatting>
  <conditionalFormatting sqref="AB399:AE399">
    <cfRule type="cellIs" dxfId="1273" priority="1931" stopIfTrue="1" operator="equal">
      <formula>"e"</formula>
    </cfRule>
    <cfRule type="cellIs" dxfId="1272" priority="1932" stopIfTrue="1" operator="equal">
      <formula>"p"</formula>
    </cfRule>
    <cfRule type="cellIs" dxfId="1271" priority="1933" stopIfTrue="1" operator="equal">
      <formula>"e"</formula>
    </cfRule>
  </conditionalFormatting>
  <conditionalFormatting sqref="AB400:AE400 AB402:AE402 AB401:AC401">
    <cfRule type="cellIs" dxfId="1270" priority="1934" stopIfTrue="1" operator="equal">
      <formula>"E"</formula>
    </cfRule>
    <cfRule type="cellIs" dxfId="1269" priority="1935" stopIfTrue="1" operator="equal">
      <formula>"P"</formula>
    </cfRule>
  </conditionalFormatting>
  <conditionalFormatting sqref="AB399:AE400 AB402:AE402 AB401:AC401">
    <cfRule type="cellIs" dxfId="1268" priority="1926" stopIfTrue="1" operator="equal">
      <formula>"P"</formula>
    </cfRule>
    <cfRule type="cellIs" dxfId="1267" priority="1927" stopIfTrue="1" operator="equal">
      <formula>"E"</formula>
    </cfRule>
    <cfRule type="cellIs" dxfId="1266" priority="1928" stopIfTrue="1" operator="equal">
      <formula>"P"</formula>
    </cfRule>
    <cfRule type="cellIs" dxfId="1265" priority="1929" stopIfTrue="1" operator="equal">
      <formula>"E"</formula>
    </cfRule>
    <cfRule type="cellIs" dxfId="1264" priority="1930" stopIfTrue="1" operator="equal">
      <formula>"P"</formula>
    </cfRule>
  </conditionalFormatting>
  <conditionalFormatting sqref="AR399:AU399">
    <cfRule type="cellIs" dxfId="1263" priority="1921" stopIfTrue="1" operator="equal">
      <formula>"e"</formula>
    </cfRule>
    <cfRule type="cellIs" dxfId="1262" priority="1922" stopIfTrue="1" operator="equal">
      <formula>"p"</formula>
    </cfRule>
    <cfRule type="cellIs" dxfId="1261" priority="1923" stopIfTrue="1" operator="equal">
      <formula>"e"</formula>
    </cfRule>
  </conditionalFormatting>
  <conditionalFormatting sqref="AR400:AU400 AR402:AU402 AR401:AS401">
    <cfRule type="cellIs" dxfId="1260" priority="1924" stopIfTrue="1" operator="equal">
      <formula>"E"</formula>
    </cfRule>
    <cfRule type="cellIs" dxfId="1259" priority="1925" stopIfTrue="1" operator="equal">
      <formula>"P"</formula>
    </cfRule>
  </conditionalFormatting>
  <conditionalFormatting sqref="AR399:AU400 AR402:AU402 AR401:AS401">
    <cfRule type="cellIs" dxfId="1258" priority="1916" stopIfTrue="1" operator="equal">
      <formula>"P"</formula>
    </cfRule>
    <cfRule type="cellIs" dxfId="1257" priority="1917" stopIfTrue="1" operator="equal">
      <formula>"E"</formula>
    </cfRule>
    <cfRule type="cellIs" dxfId="1256" priority="1918" stopIfTrue="1" operator="equal">
      <formula>"P"</formula>
    </cfRule>
    <cfRule type="cellIs" dxfId="1255" priority="1919" stopIfTrue="1" operator="equal">
      <formula>"E"</formula>
    </cfRule>
    <cfRule type="cellIs" dxfId="1254" priority="1920" stopIfTrue="1" operator="equal">
      <formula>"P"</formula>
    </cfRule>
  </conditionalFormatting>
  <conditionalFormatting sqref="AV399:AY399">
    <cfRule type="cellIs" dxfId="1253" priority="1911" stopIfTrue="1" operator="equal">
      <formula>"e"</formula>
    </cfRule>
    <cfRule type="cellIs" dxfId="1252" priority="1912" stopIfTrue="1" operator="equal">
      <formula>"p"</formula>
    </cfRule>
    <cfRule type="cellIs" dxfId="1251" priority="1913" stopIfTrue="1" operator="equal">
      <formula>"e"</formula>
    </cfRule>
  </conditionalFormatting>
  <conditionalFormatting sqref="AV400:AY400 AV402:AY402 AV401:AW401">
    <cfRule type="cellIs" dxfId="1250" priority="1914" stopIfTrue="1" operator="equal">
      <formula>"E"</formula>
    </cfRule>
    <cfRule type="cellIs" dxfId="1249" priority="1915" stopIfTrue="1" operator="equal">
      <formula>"P"</formula>
    </cfRule>
  </conditionalFormatting>
  <conditionalFormatting sqref="AV399:AY400 AV402:AY402 AV401:AW401">
    <cfRule type="cellIs" dxfId="1248" priority="1906" stopIfTrue="1" operator="equal">
      <formula>"P"</formula>
    </cfRule>
    <cfRule type="cellIs" dxfId="1247" priority="1907" stopIfTrue="1" operator="equal">
      <formula>"E"</formula>
    </cfRule>
    <cfRule type="cellIs" dxfId="1246" priority="1908" stopIfTrue="1" operator="equal">
      <formula>"P"</formula>
    </cfRule>
    <cfRule type="cellIs" dxfId="1245" priority="1909" stopIfTrue="1" operator="equal">
      <formula>"E"</formula>
    </cfRule>
    <cfRule type="cellIs" dxfId="1244" priority="1910" stopIfTrue="1" operator="equal">
      <formula>"P"</formula>
    </cfRule>
  </conditionalFormatting>
  <conditionalFormatting sqref="AZ399:BD399">
    <cfRule type="cellIs" dxfId="1243" priority="1901" stopIfTrue="1" operator="equal">
      <formula>"e"</formula>
    </cfRule>
    <cfRule type="cellIs" dxfId="1242" priority="1902" stopIfTrue="1" operator="equal">
      <formula>"p"</formula>
    </cfRule>
    <cfRule type="cellIs" dxfId="1241" priority="1903" stopIfTrue="1" operator="equal">
      <formula>"e"</formula>
    </cfRule>
  </conditionalFormatting>
  <conditionalFormatting sqref="AZ400:BD400 AZ402:BD402 AZ401:BB401">
    <cfRule type="cellIs" dxfId="1240" priority="1904" stopIfTrue="1" operator="equal">
      <formula>"E"</formula>
    </cfRule>
    <cfRule type="cellIs" dxfId="1239" priority="1905" stopIfTrue="1" operator="equal">
      <formula>"P"</formula>
    </cfRule>
  </conditionalFormatting>
  <conditionalFormatting sqref="AZ399:BD400 AZ402:BD402 AZ401:BB401">
    <cfRule type="cellIs" dxfId="1238" priority="1896" stopIfTrue="1" operator="equal">
      <formula>"P"</formula>
    </cfRule>
    <cfRule type="cellIs" dxfId="1237" priority="1897" stopIfTrue="1" operator="equal">
      <formula>"E"</formula>
    </cfRule>
    <cfRule type="cellIs" dxfId="1236" priority="1898" stopIfTrue="1" operator="equal">
      <formula>"P"</formula>
    </cfRule>
    <cfRule type="cellIs" dxfId="1235" priority="1899" stopIfTrue="1" operator="equal">
      <formula>"E"</formula>
    </cfRule>
    <cfRule type="cellIs" dxfId="1234" priority="1900" stopIfTrue="1" operator="equal">
      <formula>"P"</formula>
    </cfRule>
  </conditionalFormatting>
  <conditionalFormatting sqref="BF400:BH400 BF402:BH402 BF401">
    <cfRule type="cellIs" dxfId="1233" priority="1894" stopIfTrue="1" operator="equal">
      <formula>"E"</formula>
    </cfRule>
    <cfRule type="cellIs" dxfId="1232" priority="1895" stopIfTrue="1" operator="equal">
      <formula>"P"</formula>
    </cfRule>
  </conditionalFormatting>
  <conditionalFormatting sqref="G401:G402">
    <cfRule type="cellIs" dxfId="1231" priority="1887" stopIfTrue="1" operator="equal">
      <formula>"E"</formula>
    </cfRule>
    <cfRule type="cellIs" dxfId="1230" priority="1888" stopIfTrue="1" operator="equal">
      <formula>"P"</formula>
    </cfRule>
  </conditionalFormatting>
  <conditionalFormatting sqref="AD401:AE401">
    <cfRule type="cellIs" dxfId="1229" priority="1885" stopIfTrue="1" operator="equal">
      <formula>"E"</formula>
    </cfRule>
    <cfRule type="cellIs" dxfId="1228" priority="1886" stopIfTrue="1" operator="equal">
      <formula>"P"</formula>
    </cfRule>
  </conditionalFormatting>
  <conditionalFormatting sqref="AL401:AM401">
    <cfRule type="cellIs" dxfId="1227" priority="1871" stopIfTrue="1" operator="equal">
      <formula>"E"</formula>
    </cfRule>
    <cfRule type="cellIs" dxfId="1226" priority="1872" stopIfTrue="1" operator="equal">
      <formula>"P"</formula>
    </cfRule>
  </conditionalFormatting>
  <conditionalFormatting sqref="AL401:AM401">
    <cfRule type="cellIs" dxfId="1225" priority="1866" stopIfTrue="1" operator="equal">
      <formula>"P"</formula>
    </cfRule>
    <cfRule type="cellIs" dxfId="1224" priority="1867" stopIfTrue="1" operator="equal">
      <formula>"E"</formula>
    </cfRule>
    <cfRule type="cellIs" dxfId="1223" priority="1868" stopIfTrue="1" operator="equal">
      <formula>"P"</formula>
    </cfRule>
    <cfRule type="cellIs" dxfId="1222" priority="1869" stopIfTrue="1" operator="equal">
      <formula>"E"</formula>
    </cfRule>
    <cfRule type="cellIs" dxfId="1221" priority="1870" stopIfTrue="1" operator="equal">
      <formula>"P"</formula>
    </cfRule>
  </conditionalFormatting>
  <conditionalFormatting sqref="AP401:AQ401">
    <cfRule type="cellIs" dxfId="1220" priority="1864" stopIfTrue="1" operator="equal">
      <formula>"E"</formula>
    </cfRule>
    <cfRule type="cellIs" dxfId="1219" priority="1865" stopIfTrue="1" operator="equal">
      <formula>"P"</formula>
    </cfRule>
  </conditionalFormatting>
  <conditionalFormatting sqref="AP401:AQ401">
    <cfRule type="cellIs" dxfId="1218" priority="1859" stopIfTrue="1" operator="equal">
      <formula>"P"</formula>
    </cfRule>
    <cfRule type="cellIs" dxfId="1217" priority="1860" stopIfTrue="1" operator="equal">
      <formula>"E"</formula>
    </cfRule>
    <cfRule type="cellIs" dxfId="1216" priority="1861" stopIfTrue="1" operator="equal">
      <formula>"P"</formula>
    </cfRule>
    <cfRule type="cellIs" dxfId="1215" priority="1862" stopIfTrue="1" operator="equal">
      <formula>"E"</formula>
    </cfRule>
    <cfRule type="cellIs" dxfId="1214" priority="1863" stopIfTrue="1" operator="equal">
      <formula>"P"</formula>
    </cfRule>
  </conditionalFormatting>
  <conditionalFormatting sqref="AT401:AU401">
    <cfRule type="cellIs" dxfId="1213" priority="1857" stopIfTrue="1" operator="equal">
      <formula>"E"</formula>
    </cfRule>
    <cfRule type="cellIs" dxfId="1212" priority="1858" stopIfTrue="1" operator="equal">
      <formula>"P"</formula>
    </cfRule>
  </conditionalFormatting>
  <conditionalFormatting sqref="AT401:AU401">
    <cfRule type="cellIs" dxfId="1211" priority="1852" stopIfTrue="1" operator="equal">
      <formula>"P"</formula>
    </cfRule>
    <cfRule type="cellIs" dxfId="1210" priority="1853" stopIfTrue="1" operator="equal">
      <formula>"E"</formula>
    </cfRule>
    <cfRule type="cellIs" dxfId="1209" priority="1854" stopIfTrue="1" operator="equal">
      <formula>"P"</formula>
    </cfRule>
    <cfRule type="cellIs" dxfId="1208" priority="1855" stopIfTrue="1" operator="equal">
      <formula>"E"</formula>
    </cfRule>
    <cfRule type="cellIs" dxfId="1207" priority="1856" stopIfTrue="1" operator="equal">
      <formula>"P"</formula>
    </cfRule>
  </conditionalFormatting>
  <conditionalFormatting sqref="AX401:AY401">
    <cfRule type="cellIs" dxfId="1206" priority="1850" stopIfTrue="1" operator="equal">
      <formula>"E"</formula>
    </cfRule>
    <cfRule type="cellIs" dxfId="1205" priority="1851" stopIfTrue="1" operator="equal">
      <formula>"P"</formula>
    </cfRule>
  </conditionalFormatting>
  <conditionalFormatting sqref="BC401:BD401">
    <cfRule type="cellIs" dxfId="1204" priority="1838" stopIfTrue="1" operator="equal">
      <formula>"P"</formula>
    </cfRule>
    <cfRule type="cellIs" dxfId="1203" priority="1839" stopIfTrue="1" operator="equal">
      <formula>"E"</formula>
    </cfRule>
    <cfRule type="cellIs" dxfId="1202" priority="1840" stopIfTrue="1" operator="equal">
      <formula>"P"</formula>
    </cfRule>
    <cfRule type="cellIs" dxfId="1201" priority="1841" stopIfTrue="1" operator="equal">
      <formula>"E"</formula>
    </cfRule>
    <cfRule type="cellIs" dxfId="1200" priority="1842" stopIfTrue="1" operator="equal">
      <formula>"P"</formula>
    </cfRule>
  </conditionalFormatting>
  <conditionalFormatting sqref="BG401:BH401">
    <cfRule type="cellIs" dxfId="1199" priority="1836" stopIfTrue="1" operator="equal">
      <formula>"E"</formula>
    </cfRule>
    <cfRule type="cellIs" dxfId="1198" priority="1837" stopIfTrue="1" operator="equal">
      <formula>"P"</formula>
    </cfRule>
  </conditionalFormatting>
  <conditionalFormatting sqref="BG401:BH401">
    <cfRule type="cellIs" dxfId="1197" priority="1831" stopIfTrue="1" operator="equal">
      <formula>"P"</formula>
    </cfRule>
    <cfRule type="cellIs" dxfId="1196" priority="1832" stopIfTrue="1" operator="equal">
      <formula>"E"</formula>
    </cfRule>
    <cfRule type="cellIs" dxfId="1195" priority="1833" stopIfTrue="1" operator="equal">
      <formula>"P"</formula>
    </cfRule>
    <cfRule type="cellIs" dxfId="1194" priority="1834" stopIfTrue="1" operator="equal">
      <formula>"E"</formula>
    </cfRule>
    <cfRule type="cellIs" dxfId="1193" priority="1835" stopIfTrue="1" operator="equal">
      <formula>"P"</formula>
    </cfRule>
  </conditionalFormatting>
  <conditionalFormatting sqref="BJ401:BK401">
    <cfRule type="cellIs" dxfId="1192" priority="1829" stopIfTrue="1" operator="equal">
      <formula>"E"</formula>
    </cfRule>
    <cfRule type="cellIs" dxfId="1191" priority="1830" stopIfTrue="1" operator="equal">
      <formula>"P"</formula>
    </cfRule>
  </conditionalFormatting>
  <conditionalFormatting sqref="AB406:AE406 AB405:AC405 AE405">
    <cfRule type="cellIs" dxfId="1190" priority="1474" stopIfTrue="1" operator="equal">
      <formula>"P"</formula>
    </cfRule>
    <cfRule type="cellIs" dxfId="1189" priority="1475" stopIfTrue="1" operator="equal">
      <formula>"E"</formula>
    </cfRule>
    <cfRule type="cellIs" dxfId="1188" priority="1476" stopIfTrue="1" operator="equal">
      <formula>"P"</formula>
    </cfRule>
    <cfRule type="cellIs" dxfId="1187" priority="1477" stopIfTrue="1" operator="equal">
      <formula>"E"</formula>
    </cfRule>
    <cfRule type="cellIs" dxfId="1186" priority="1478" stopIfTrue="1" operator="equal">
      <formula>"P"</formula>
    </cfRule>
  </conditionalFormatting>
  <conditionalFormatting sqref="AR405:AU405">
    <cfRule type="cellIs" dxfId="1185" priority="1469" stopIfTrue="1" operator="equal">
      <formula>"e"</formula>
    </cfRule>
    <cfRule type="cellIs" dxfId="1184" priority="1470" stopIfTrue="1" operator="equal">
      <formula>"p"</formula>
    </cfRule>
    <cfRule type="cellIs" dxfId="1183" priority="1471" stopIfTrue="1" operator="equal">
      <formula>"e"</formula>
    </cfRule>
  </conditionalFormatting>
  <conditionalFormatting sqref="AR406:AU406">
    <cfRule type="cellIs" dxfId="1182" priority="1472" stopIfTrue="1" operator="equal">
      <formula>"E"</formula>
    </cfRule>
    <cfRule type="cellIs" dxfId="1181" priority="1473" stopIfTrue="1" operator="equal">
      <formula>"P"</formula>
    </cfRule>
  </conditionalFormatting>
  <conditionalFormatting sqref="AR405:AU406">
    <cfRule type="cellIs" dxfId="1180" priority="1464" stopIfTrue="1" operator="equal">
      <formula>"P"</formula>
    </cfRule>
    <cfRule type="cellIs" dxfId="1179" priority="1465" stopIfTrue="1" operator="equal">
      <formula>"E"</formula>
    </cfRule>
    <cfRule type="cellIs" dxfId="1178" priority="1466" stopIfTrue="1" operator="equal">
      <formula>"P"</formula>
    </cfRule>
    <cfRule type="cellIs" dxfId="1177" priority="1467" stopIfTrue="1" operator="equal">
      <formula>"E"</formula>
    </cfRule>
    <cfRule type="cellIs" dxfId="1176" priority="1468" stopIfTrue="1" operator="equal">
      <formula>"P"</formula>
    </cfRule>
  </conditionalFormatting>
  <conditionalFormatting sqref="AV405:AY405">
    <cfRule type="cellIs" dxfId="1175" priority="1459" stopIfTrue="1" operator="equal">
      <formula>"e"</formula>
    </cfRule>
    <cfRule type="cellIs" dxfId="1174" priority="1460" stopIfTrue="1" operator="equal">
      <formula>"p"</formula>
    </cfRule>
    <cfRule type="cellIs" dxfId="1173" priority="1461" stopIfTrue="1" operator="equal">
      <formula>"e"</formula>
    </cfRule>
  </conditionalFormatting>
  <conditionalFormatting sqref="AV406:AY406">
    <cfRule type="cellIs" dxfId="1172" priority="1462" stopIfTrue="1" operator="equal">
      <formula>"E"</formula>
    </cfRule>
    <cfRule type="cellIs" dxfId="1171" priority="1463" stopIfTrue="1" operator="equal">
      <formula>"P"</formula>
    </cfRule>
  </conditionalFormatting>
  <conditionalFormatting sqref="AV405:AY406">
    <cfRule type="cellIs" dxfId="1170" priority="1454" stopIfTrue="1" operator="equal">
      <formula>"P"</formula>
    </cfRule>
    <cfRule type="cellIs" dxfId="1169" priority="1455" stopIfTrue="1" operator="equal">
      <formula>"E"</formula>
    </cfRule>
    <cfRule type="cellIs" dxfId="1168" priority="1456" stopIfTrue="1" operator="equal">
      <formula>"P"</formula>
    </cfRule>
    <cfRule type="cellIs" dxfId="1167" priority="1457" stopIfTrue="1" operator="equal">
      <formula>"E"</formula>
    </cfRule>
    <cfRule type="cellIs" dxfId="1166" priority="1458" stopIfTrue="1" operator="equal">
      <formula>"P"</formula>
    </cfRule>
  </conditionalFormatting>
  <conditionalFormatting sqref="AZ405:BD405">
    <cfRule type="cellIs" dxfId="1165" priority="1449" stopIfTrue="1" operator="equal">
      <formula>"e"</formula>
    </cfRule>
    <cfRule type="cellIs" dxfId="1164" priority="1450" stopIfTrue="1" operator="equal">
      <formula>"p"</formula>
    </cfRule>
    <cfRule type="cellIs" dxfId="1163" priority="1451" stopIfTrue="1" operator="equal">
      <formula>"e"</formula>
    </cfRule>
  </conditionalFormatting>
  <conditionalFormatting sqref="AZ406:BD406">
    <cfRule type="cellIs" dxfId="1162" priority="1452" stopIfTrue="1" operator="equal">
      <formula>"E"</formula>
    </cfRule>
    <cfRule type="cellIs" dxfId="1161" priority="1453" stopIfTrue="1" operator="equal">
      <formula>"P"</formula>
    </cfRule>
  </conditionalFormatting>
  <conditionalFormatting sqref="AZ405:BD406">
    <cfRule type="cellIs" dxfId="1160" priority="1444" stopIfTrue="1" operator="equal">
      <formula>"P"</formula>
    </cfRule>
    <cfRule type="cellIs" dxfId="1159" priority="1445" stopIfTrue="1" operator="equal">
      <formula>"E"</formula>
    </cfRule>
    <cfRule type="cellIs" dxfId="1158" priority="1446" stopIfTrue="1" operator="equal">
      <formula>"P"</formula>
    </cfRule>
    <cfRule type="cellIs" dxfId="1157" priority="1447" stopIfTrue="1" operator="equal">
      <formula>"E"</formula>
    </cfRule>
    <cfRule type="cellIs" dxfId="1156" priority="1448" stopIfTrue="1" operator="equal">
      <formula>"P"</formula>
    </cfRule>
  </conditionalFormatting>
  <conditionalFormatting sqref="BL407">
    <cfRule type="cellIs" dxfId="1155" priority="1439" stopIfTrue="1" operator="equal">
      <formula>"e"</formula>
    </cfRule>
    <cfRule type="cellIs" dxfId="1154" priority="1440" stopIfTrue="1" operator="equal">
      <formula>"p"</formula>
    </cfRule>
    <cfRule type="cellIs" dxfId="1153" priority="1441" stopIfTrue="1" operator="equal">
      <formula>"e"</formula>
    </cfRule>
  </conditionalFormatting>
  <conditionalFormatting sqref="G407:G408 AF408:AQ408 BE408:BL408">
    <cfRule type="cellIs" dxfId="1152" priority="1442" stopIfTrue="1" operator="equal">
      <formula>"E"</formula>
    </cfRule>
    <cfRule type="cellIs" dxfId="1151" priority="1443" stopIfTrue="1" operator="equal">
      <formula>"P"</formula>
    </cfRule>
  </conditionalFormatting>
  <conditionalFormatting sqref="AF408:AQ408 BE408:BL408 BL407">
    <cfRule type="cellIs" dxfId="1150" priority="1434" stopIfTrue="1" operator="equal">
      <formula>"P"</formula>
    </cfRule>
    <cfRule type="cellIs" dxfId="1149" priority="1435" stopIfTrue="1" operator="equal">
      <formula>"E"</formula>
    </cfRule>
    <cfRule type="cellIs" dxfId="1148" priority="1436" stopIfTrue="1" operator="equal">
      <formula>"P"</formula>
    </cfRule>
    <cfRule type="cellIs" dxfId="1147" priority="1437" stopIfTrue="1" operator="equal">
      <formula>"E"</formula>
    </cfRule>
    <cfRule type="cellIs" dxfId="1146" priority="1438" stopIfTrue="1" operator="equal">
      <formula>"P"</formula>
    </cfRule>
  </conditionalFormatting>
  <conditionalFormatting sqref="O407:Y407">
    <cfRule type="cellIs" dxfId="1145" priority="1429" stopIfTrue="1" operator="equal">
      <formula>"e"</formula>
    </cfRule>
    <cfRule type="cellIs" dxfId="1144" priority="1430" stopIfTrue="1" operator="equal">
      <formula>"p"</formula>
    </cfRule>
    <cfRule type="cellIs" dxfId="1143" priority="1431" stopIfTrue="1" operator="equal">
      <formula>"e"</formula>
    </cfRule>
  </conditionalFormatting>
  <conditionalFormatting sqref="O408:AA408">
    <cfRule type="cellIs" dxfId="1142" priority="1432" stopIfTrue="1" operator="equal">
      <formula>"E"</formula>
    </cfRule>
    <cfRule type="cellIs" dxfId="1141" priority="1433" stopIfTrue="1" operator="equal">
      <formula>"P"</formula>
    </cfRule>
  </conditionalFormatting>
  <conditionalFormatting sqref="O408:AA408 O407:Y407">
    <cfRule type="cellIs" dxfId="1140" priority="1424" stopIfTrue="1" operator="equal">
      <formula>"P"</formula>
    </cfRule>
    <cfRule type="cellIs" dxfId="1139" priority="1425" stopIfTrue="1" operator="equal">
      <formula>"E"</formula>
    </cfRule>
    <cfRule type="cellIs" dxfId="1138" priority="1426" stopIfTrue="1" operator="equal">
      <formula>"P"</formula>
    </cfRule>
    <cfRule type="cellIs" dxfId="1137" priority="1427" stopIfTrue="1" operator="equal">
      <formula>"E"</formula>
    </cfRule>
    <cfRule type="cellIs" dxfId="1136" priority="1428" stopIfTrue="1" operator="equal">
      <formula>"P"</formula>
    </cfRule>
  </conditionalFormatting>
  <conditionalFormatting sqref="AB408:AE408">
    <cfRule type="cellIs" dxfId="1135" priority="1422" stopIfTrue="1" operator="equal">
      <formula>"E"</formula>
    </cfRule>
    <cfRule type="cellIs" dxfId="1134" priority="1423" stopIfTrue="1" operator="equal">
      <formula>"P"</formula>
    </cfRule>
  </conditionalFormatting>
  <conditionalFormatting sqref="AF403:AM403 BE403:BL403 AO403:AQ403">
    <cfRule type="cellIs" dxfId="1133" priority="1559" stopIfTrue="1" operator="equal">
      <formula>"e"</formula>
    </cfRule>
    <cfRule type="cellIs" dxfId="1132" priority="1560" stopIfTrue="1" operator="equal">
      <formula>"p"</formula>
    </cfRule>
    <cfRule type="cellIs" dxfId="1131" priority="1561" stopIfTrue="1" operator="equal">
      <formula>"e"</formula>
    </cfRule>
  </conditionalFormatting>
  <conditionalFormatting sqref="AF404:AQ404 BE404:BL404 G403:G404">
    <cfRule type="cellIs" dxfId="1130" priority="1562" stopIfTrue="1" operator="equal">
      <formula>"E"</formula>
    </cfRule>
    <cfRule type="cellIs" dxfId="1129" priority="1563" stopIfTrue="1" operator="equal">
      <formula>"P"</formula>
    </cfRule>
  </conditionalFormatting>
  <conditionalFormatting sqref="BE403:BL404 AF404:AQ404 AF403:AM403 AO403:AQ403">
    <cfRule type="cellIs" dxfId="1128" priority="1554" stopIfTrue="1" operator="equal">
      <formula>"P"</formula>
    </cfRule>
    <cfRule type="cellIs" dxfId="1127" priority="1555" stopIfTrue="1" operator="equal">
      <formula>"E"</formula>
    </cfRule>
    <cfRule type="cellIs" dxfId="1126" priority="1556" stopIfTrue="1" operator="equal">
      <formula>"P"</formula>
    </cfRule>
    <cfRule type="cellIs" dxfId="1125" priority="1557" stopIfTrue="1" operator="equal">
      <formula>"E"</formula>
    </cfRule>
    <cfRule type="cellIs" dxfId="1124" priority="1558" stopIfTrue="1" operator="equal">
      <formula>"P"</formula>
    </cfRule>
  </conditionalFormatting>
  <conditionalFormatting sqref="O403:AA403">
    <cfRule type="cellIs" dxfId="1123" priority="1549" stopIfTrue="1" operator="equal">
      <formula>"e"</formula>
    </cfRule>
    <cfRule type="cellIs" dxfId="1122" priority="1550" stopIfTrue="1" operator="equal">
      <formula>"p"</formula>
    </cfRule>
    <cfRule type="cellIs" dxfId="1121" priority="1551" stopIfTrue="1" operator="equal">
      <formula>"e"</formula>
    </cfRule>
  </conditionalFormatting>
  <conditionalFormatting sqref="O404:AA404">
    <cfRule type="cellIs" dxfId="1120" priority="1552" stopIfTrue="1" operator="equal">
      <formula>"E"</formula>
    </cfRule>
    <cfRule type="cellIs" dxfId="1119" priority="1553" stopIfTrue="1" operator="equal">
      <formula>"P"</formula>
    </cfRule>
  </conditionalFormatting>
  <conditionalFormatting sqref="O403:AA404">
    <cfRule type="cellIs" dxfId="1118" priority="1544" stopIfTrue="1" operator="equal">
      <formula>"P"</formula>
    </cfRule>
    <cfRule type="cellIs" dxfId="1117" priority="1545" stopIfTrue="1" operator="equal">
      <formula>"E"</formula>
    </cfRule>
    <cfRule type="cellIs" dxfId="1116" priority="1546" stopIfTrue="1" operator="equal">
      <formula>"P"</formula>
    </cfRule>
    <cfRule type="cellIs" dxfId="1115" priority="1547" stopIfTrue="1" operator="equal">
      <formula>"E"</formula>
    </cfRule>
    <cfRule type="cellIs" dxfId="1114" priority="1548" stopIfTrue="1" operator="equal">
      <formula>"P"</formula>
    </cfRule>
  </conditionalFormatting>
  <conditionalFormatting sqref="AB403:AE403">
    <cfRule type="cellIs" dxfId="1113" priority="1539" stopIfTrue="1" operator="equal">
      <formula>"e"</formula>
    </cfRule>
    <cfRule type="cellIs" dxfId="1112" priority="1540" stopIfTrue="1" operator="equal">
      <formula>"p"</formula>
    </cfRule>
    <cfRule type="cellIs" dxfId="1111" priority="1541" stopIfTrue="1" operator="equal">
      <formula>"e"</formula>
    </cfRule>
  </conditionalFormatting>
  <conditionalFormatting sqref="AB404:AE404">
    <cfRule type="cellIs" dxfId="1110" priority="1542" stopIfTrue="1" operator="equal">
      <formula>"E"</formula>
    </cfRule>
    <cfRule type="cellIs" dxfId="1109" priority="1543" stopIfTrue="1" operator="equal">
      <formula>"P"</formula>
    </cfRule>
  </conditionalFormatting>
  <conditionalFormatting sqref="AB403:AE404">
    <cfRule type="cellIs" dxfId="1108" priority="1534" stopIfTrue="1" operator="equal">
      <formula>"P"</formula>
    </cfRule>
    <cfRule type="cellIs" dxfId="1107" priority="1535" stopIfTrue="1" operator="equal">
      <formula>"E"</formula>
    </cfRule>
    <cfRule type="cellIs" dxfId="1106" priority="1536" stopIfTrue="1" operator="equal">
      <formula>"P"</formula>
    </cfRule>
    <cfRule type="cellIs" dxfId="1105" priority="1537" stopIfTrue="1" operator="equal">
      <formula>"E"</formula>
    </cfRule>
    <cfRule type="cellIs" dxfId="1104" priority="1538" stopIfTrue="1" operator="equal">
      <formula>"P"</formula>
    </cfRule>
  </conditionalFormatting>
  <conditionalFormatting sqref="AR403:AU403">
    <cfRule type="cellIs" dxfId="1103" priority="1529" stopIfTrue="1" operator="equal">
      <formula>"e"</formula>
    </cfRule>
    <cfRule type="cellIs" dxfId="1102" priority="1530" stopIfTrue="1" operator="equal">
      <formula>"p"</formula>
    </cfRule>
    <cfRule type="cellIs" dxfId="1101" priority="1531" stopIfTrue="1" operator="equal">
      <formula>"e"</formula>
    </cfRule>
  </conditionalFormatting>
  <conditionalFormatting sqref="AR404:AU404">
    <cfRule type="cellIs" dxfId="1100" priority="1532" stopIfTrue="1" operator="equal">
      <formula>"E"</formula>
    </cfRule>
    <cfRule type="cellIs" dxfId="1099" priority="1533" stopIfTrue="1" operator="equal">
      <formula>"P"</formula>
    </cfRule>
  </conditionalFormatting>
  <conditionalFormatting sqref="AR403:AU404">
    <cfRule type="cellIs" dxfId="1098" priority="1524" stopIfTrue="1" operator="equal">
      <formula>"P"</formula>
    </cfRule>
    <cfRule type="cellIs" dxfId="1097" priority="1525" stopIfTrue="1" operator="equal">
      <formula>"E"</formula>
    </cfRule>
    <cfRule type="cellIs" dxfId="1096" priority="1526" stopIfTrue="1" operator="equal">
      <formula>"P"</formula>
    </cfRule>
    <cfRule type="cellIs" dxfId="1095" priority="1527" stopIfTrue="1" operator="equal">
      <formula>"E"</formula>
    </cfRule>
    <cfRule type="cellIs" dxfId="1094" priority="1528" stopIfTrue="1" operator="equal">
      <formula>"P"</formula>
    </cfRule>
  </conditionalFormatting>
  <conditionalFormatting sqref="AV403:AY403">
    <cfRule type="cellIs" dxfId="1093" priority="1519" stopIfTrue="1" operator="equal">
      <formula>"e"</formula>
    </cfRule>
    <cfRule type="cellIs" dxfId="1092" priority="1520" stopIfTrue="1" operator="equal">
      <formula>"p"</formula>
    </cfRule>
    <cfRule type="cellIs" dxfId="1091" priority="1521" stopIfTrue="1" operator="equal">
      <formula>"e"</formula>
    </cfRule>
  </conditionalFormatting>
  <conditionalFormatting sqref="AV404:AY404">
    <cfRule type="cellIs" dxfId="1090" priority="1522" stopIfTrue="1" operator="equal">
      <formula>"E"</formula>
    </cfRule>
    <cfRule type="cellIs" dxfId="1089" priority="1523" stopIfTrue="1" operator="equal">
      <formula>"P"</formula>
    </cfRule>
  </conditionalFormatting>
  <conditionalFormatting sqref="AV403:AY404">
    <cfRule type="cellIs" dxfId="1088" priority="1514" stopIfTrue="1" operator="equal">
      <formula>"P"</formula>
    </cfRule>
    <cfRule type="cellIs" dxfId="1087" priority="1515" stopIfTrue="1" operator="equal">
      <formula>"E"</formula>
    </cfRule>
    <cfRule type="cellIs" dxfId="1086" priority="1516" stopIfTrue="1" operator="equal">
      <formula>"P"</formula>
    </cfRule>
    <cfRule type="cellIs" dxfId="1085" priority="1517" stopIfTrue="1" operator="equal">
      <formula>"E"</formula>
    </cfRule>
    <cfRule type="cellIs" dxfId="1084" priority="1518" stopIfTrue="1" operator="equal">
      <formula>"P"</formula>
    </cfRule>
  </conditionalFormatting>
  <conditionalFormatting sqref="BA403:BD403">
    <cfRule type="cellIs" dxfId="1083" priority="1509" stopIfTrue="1" operator="equal">
      <formula>"e"</formula>
    </cfRule>
    <cfRule type="cellIs" dxfId="1082" priority="1510" stopIfTrue="1" operator="equal">
      <formula>"p"</formula>
    </cfRule>
    <cfRule type="cellIs" dxfId="1081" priority="1511" stopIfTrue="1" operator="equal">
      <formula>"e"</formula>
    </cfRule>
  </conditionalFormatting>
  <conditionalFormatting sqref="AZ404:BD404">
    <cfRule type="cellIs" dxfId="1080" priority="1512" stopIfTrue="1" operator="equal">
      <formula>"E"</formula>
    </cfRule>
    <cfRule type="cellIs" dxfId="1079" priority="1513" stopIfTrue="1" operator="equal">
      <formula>"P"</formula>
    </cfRule>
  </conditionalFormatting>
  <conditionalFormatting sqref="AZ404:BD404 BA403:BD403">
    <cfRule type="cellIs" dxfId="1078" priority="1504" stopIfTrue="1" operator="equal">
      <formula>"P"</formula>
    </cfRule>
    <cfRule type="cellIs" dxfId="1077" priority="1505" stopIfTrue="1" operator="equal">
      <formula>"E"</formula>
    </cfRule>
    <cfRule type="cellIs" dxfId="1076" priority="1506" stopIfTrue="1" operator="equal">
      <formula>"P"</formula>
    </cfRule>
    <cfRule type="cellIs" dxfId="1075" priority="1507" stopIfTrue="1" operator="equal">
      <formula>"E"</formula>
    </cfRule>
    <cfRule type="cellIs" dxfId="1074" priority="1508" stopIfTrue="1" operator="equal">
      <formula>"P"</formula>
    </cfRule>
  </conditionalFormatting>
  <conditionalFormatting sqref="AF405:AO405 BE405:BL405 AQ405">
    <cfRule type="cellIs" dxfId="1073" priority="1499" stopIfTrue="1" operator="equal">
      <formula>"e"</formula>
    </cfRule>
    <cfRule type="cellIs" dxfId="1072" priority="1500" stopIfTrue="1" operator="equal">
      <formula>"p"</formula>
    </cfRule>
    <cfRule type="cellIs" dxfId="1071" priority="1501" stopIfTrue="1" operator="equal">
      <formula>"e"</formula>
    </cfRule>
  </conditionalFormatting>
  <conditionalFormatting sqref="G405:G406 AF406:AQ406 BE406:BL406">
    <cfRule type="cellIs" dxfId="1070" priority="1502" stopIfTrue="1" operator="equal">
      <formula>"E"</formula>
    </cfRule>
    <cfRule type="cellIs" dxfId="1069" priority="1503" stopIfTrue="1" operator="equal">
      <formula>"P"</formula>
    </cfRule>
  </conditionalFormatting>
  <conditionalFormatting sqref="AF406:AQ406 BE405:BL406 AF405:AO405 AQ405">
    <cfRule type="cellIs" dxfId="1068" priority="1494" stopIfTrue="1" operator="equal">
      <formula>"P"</formula>
    </cfRule>
    <cfRule type="cellIs" dxfId="1067" priority="1495" stopIfTrue="1" operator="equal">
      <formula>"E"</formula>
    </cfRule>
    <cfRule type="cellIs" dxfId="1066" priority="1496" stopIfTrue="1" operator="equal">
      <formula>"P"</formula>
    </cfRule>
    <cfRule type="cellIs" dxfId="1065" priority="1497" stopIfTrue="1" operator="equal">
      <formula>"E"</formula>
    </cfRule>
    <cfRule type="cellIs" dxfId="1064" priority="1498" stopIfTrue="1" operator="equal">
      <formula>"P"</formula>
    </cfRule>
  </conditionalFormatting>
  <conditionalFormatting sqref="O405:AA405">
    <cfRule type="cellIs" dxfId="1063" priority="1489" stopIfTrue="1" operator="equal">
      <formula>"e"</formula>
    </cfRule>
    <cfRule type="cellIs" dxfId="1062" priority="1490" stopIfTrue="1" operator="equal">
      <formula>"p"</formula>
    </cfRule>
    <cfRule type="cellIs" dxfId="1061" priority="1491" stopIfTrue="1" operator="equal">
      <formula>"e"</formula>
    </cfRule>
  </conditionalFormatting>
  <conditionalFormatting sqref="O406:AA406">
    <cfRule type="cellIs" dxfId="1060" priority="1492" stopIfTrue="1" operator="equal">
      <formula>"E"</formula>
    </cfRule>
    <cfRule type="cellIs" dxfId="1059" priority="1493" stopIfTrue="1" operator="equal">
      <formula>"P"</formula>
    </cfRule>
  </conditionalFormatting>
  <conditionalFormatting sqref="O405:AA406">
    <cfRule type="cellIs" dxfId="1058" priority="1484" stopIfTrue="1" operator="equal">
      <formula>"P"</formula>
    </cfRule>
    <cfRule type="cellIs" dxfId="1057" priority="1485" stopIfTrue="1" operator="equal">
      <formula>"E"</formula>
    </cfRule>
    <cfRule type="cellIs" dxfId="1056" priority="1486" stopIfTrue="1" operator="equal">
      <formula>"P"</formula>
    </cfRule>
    <cfRule type="cellIs" dxfId="1055" priority="1487" stopIfTrue="1" operator="equal">
      <formula>"E"</formula>
    </cfRule>
    <cfRule type="cellIs" dxfId="1054" priority="1488" stopIfTrue="1" operator="equal">
      <formula>"P"</formula>
    </cfRule>
  </conditionalFormatting>
  <conditionalFormatting sqref="AB405:AC405 AE405">
    <cfRule type="cellIs" dxfId="1053" priority="1479" stopIfTrue="1" operator="equal">
      <formula>"e"</formula>
    </cfRule>
    <cfRule type="cellIs" dxfId="1052" priority="1480" stopIfTrue="1" operator="equal">
      <formula>"p"</formula>
    </cfRule>
    <cfRule type="cellIs" dxfId="1051" priority="1481" stopIfTrue="1" operator="equal">
      <formula>"e"</formula>
    </cfRule>
  </conditionalFormatting>
  <conditionalFormatting sqref="AB406:AE406">
    <cfRule type="cellIs" dxfId="1050" priority="1482" stopIfTrue="1" operator="equal">
      <formula>"E"</formula>
    </cfRule>
    <cfRule type="cellIs" dxfId="1049" priority="1483" stopIfTrue="1" operator="equal">
      <formula>"P"</formula>
    </cfRule>
  </conditionalFormatting>
  <conditionalFormatting sqref="AB408:AE408">
    <cfRule type="cellIs" dxfId="1048" priority="1417" stopIfTrue="1" operator="equal">
      <formula>"P"</formula>
    </cfRule>
    <cfRule type="cellIs" dxfId="1047" priority="1418" stopIfTrue="1" operator="equal">
      <formula>"E"</formula>
    </cfRule>
    <cfRule type="cellIs" dxfId="1046" priority="1419" stopIfTrue="1" operator="equal">
      <formula>"P"</formula>
    </cfRule>
    <cfRule type="cellIs" dxfId="1045" priority="1420" stopIfTrue="1" operator="equal">
      <formula>"E"</formula>
    </cfRule>
    <cfRule type="cellIs" dxfId="1044" priority="1421" stopIfTrue="1" operator="equal">
      <formula>"P"</formula>
    </cfRule>
  </conditionalFormatting>
  <conditionalFormatting sqref="AR408:AU408">
    <cfRule type="cellIs" dxfId="1043" priority="1415" stopIfTrue="1" operator="equal">
      <formula>"E"</formula>
    </cfRule>
    <cfRule type="cellIs" dxfId="1042" priority="1416" stopIfTrue="1" operator="equal">
      <formula>"P"</formula>
    </cfRule>
  </conditionalFormatting>
  <conditionalFormatting sqref="AR408:AU408">
    <cfRule type="cellIs" dxfId="1041" priority="1410" stopIfTrue="1" operator="equal">
      <formula>"P"</formula>
    </cfRule>
    <cfRule type="cellIs" dxfId="1040" priority="1411" stopIfTrue="1" operator="equal">
      <formula>"E"</formula>
    </cfRule>
    <cfRule type="cellIs" dxfId="1039" priority="1412" stopIfTrue="1" operator="equal">
      <formula>"P"</formula>
    </cfRule>
    <cfRule type="cellIs" dxfId="1038" priority="1413" stopIfTrue="1" operator="equal">
      <formula>"E"</formula>
    </cfRule>
    <cfRule type="cellIs" dxfId="1037" priority="1414" stopIfTrue="1" operator="equal">
      <formula>"P"</formula>
    </cfRule>
  </conditionalFormatting>
  <conditionalFormatting sqref="AV408:AY408">
    <cfRule type="cellIs" dxfId="1036" priority="1408" stopIfTrue="1" operator="equal">
      <formula>"E"</formula>
    </cfRule>
    <cfRule type="cellIs" dxfId="1035" priority="1409" stopIfTrue="1" operator="equal">
      <formula>"P"</formula>
    </cfRule>
  </conditionalFormatting>
  <conditionalFormatting sqref="AV408:AY408">
    <cfRule type="cellIs" dxfId="1034" priority="1403" stopIfTrue="1" operator="equal">
      <formula>"P"</formula>
    </cfRule>
    <cfRule type="cellIs" dxfId="1033" priority="1404" stopIfTrue="1" operator="equal">
      <formula>"E"</formula>
    </cfRule>
    <cfRule type="cellIs" dxfId="1032" priority="1405" stopIfTrue="1" operator="equal">
      <formula>"P"</formula>
    </cfRule>
    <cfRule type="cellIs" dxfId="1031" priority="1406" stopIfTrue="1" operator="equal">
      <formula>"E"</formula>
    </cfRule>
    <cfRule type="cellIs" dxfId="1030" priority="1407" stopIfTrue="1" operator="equal">
      <formula>"P"</formula>
    </cfRule>
  </conditionalFormatting>
  <conditionalFormatting sqref="AZ408:BD408">
    <cfRule type="cellIs" dxfId="1029" priority="1401" stopIfTrue="1" operator="equal">
      <formula>"E"</formula>
    </cfRule>
    <cfRule type="cellIs" dxfId="1028" priority="1402" stopIfTrue="1" operator="equal">
      <formula>"P"</formula>
    </cfRule>
  </conditionalFormatting>
  <conditionalFormatting sqref="AZ408:BD408">
    <cfRule type="cellIs" dxfId="1027" priority="1396" stopIfTrue="1" operator="equal">
      <formula>"P"</formula>
    </cfRule>
    <cfRule type="cellIs" dxfId="1026" priority="1397" stopIfTrue="1" operator="equal">
      <formula>"E"</formula>
    </cfRule>
    <cfRule type="cellIs" dxfId="1025" priority="1398" stopIfTrue="1" operator="equal">
      <formula>"P"</formula>
    </cfRule>
    <cfRule type="cellIs" dxfId="1024" priority="1399" stopIfTrue="1" operator="equal">
      <formula>"E"</formula>
    </cfRule>
    <cfRule type="cellIs" dxfId="1023" priority="1400" stopIfTrue="1" operator="equal">
      <formula>"P"</formula>
    </cfRule>
  </conditionalFormatting>
  <conditionalFormatting sqref="AD405">
    <cfRule type="cellIs" dxfId="1022" priority="1393" stopIfTrue="1" operator="equal">
      <formula>"e"</formula>
    </cfRule>
    <cfRule type="cellIs" dxfId="1021" priority="1394" stopIfTrue="1" operator="equal">
      <formula>"p"</formula>
    </cfRule>
    <cfRule type="cellIs" dxfId="1020" priority="1395" stopIfTrue="1" operator="equal">
      <formula>"e"</formula>
    </cfRule>
  </conditionalFormatting>
  <conditionalFormatting sqref="AD405">
    <cfRule type="cellIs" dxfId="1019" priority="1388" stopIfTrue="1" operator="equal">
      <formula>"P"</formula>
    </cfRule>
    <cfRule type="cellIs" dxfId="1018" priority="1389" stopIfTrue="1" operator="equal">
      <formula>"E"</formula>
    </cfRule>
    <cfRule type="cellIs" dxfId="1017" priority="1390" stopIfTrue="1" operator="equal">
      <formula>"P"</formula>
    </cfRule>
    <cfRule type="cellIs" dxfId="1016" priority="1391" stopIfTrue="1" operator="equal">
      <formula>"E"</formula>
    </cfRule>
    <cfRule type="cellIs" dxfId="1015" priority="1392" stopIfTrue="1" operator="equal">
      <formula>"P"</formula>
    </cfRule>
  </conditionalFormatting>
  <conditionalFormatting sqref="AP405">
    <cfRule type="cellIs" dxfId="1014" priority="1385" stopIfTrue="1" operator="equal">
      <formula>"e"</formula>
    </cfRule>
    <cfRule type="cellIs" dxfId="1013" priority="1386" stopIfTrue="1" operator="equal">
      <formula>"p"</formula>
    </cfRule>
    <cfRule type="cellIs" dxfId="1012" priority="1387" stopIfTrue="1" operator="equal">
      <formula>"e"</formula>
    </cfRule>
  </conditionalFormatting>
  <conditionalFormatting sqref="AP405">
    <cfRule type="cellIs" dxfId="1011" priority="1380" stopIfTrue="1" operator="equal">
      <formula>"P"</formula>
    </cfRule>
    <cfRule type="cellIs" dxfId="1010" priority="1381" stopIfTrue="1" operator="equal">
      <formula>"E"</formula>
    </cfRule>
    <cfRule type="cellIs" dxfId="1009" priority="1382" stopIfTrue="1" operator="equal">
      <formula>"P"</formula>
    </cfRule>
    <cfRule type="cellIs" dxfId="1008" priority="1383" stopIfTrue="1" operator="equal">
      <formula>"E"</formula>
    </cfRule>
    <cfRule type="cellIs" dxfId="1007" priority="1384" stopIfTrue="1" operator="equal">
      <formula>"P"</formula>
    </cfRule>
  </conditionalFormatting>
  <conditionalFormatting sqref="AF407:AL407 BE407:BJ407 AN407:AQ407">
    <cfRule type="cellIs" dxfId="1006" priority="1377" stopIfTrue="1" operator="equal">
      <formula>"e"</formula>
    </cfRule>
    <cfRule type="cellIs" dxfId="1005" priority="1378" stopIfTrue="1" operator="equal">
      <formula>"p"</formula>
    </cfRule>
    <cfRule type="cellIs" dxfId="1004" priority="1379" stopIfTrue="1" operator="equal">
      <formula>"e"</formula>
    </cfRule>
  </conditionalFormatting>
  <conditionalFormatting sqref="BE407:BJ407 AF407:AL407 AN407:AQ407">
    <cfRule type="cellIs" dxfId="1003" priority="1372" stopIfTrue="1" operator="equal">
      <formula>"P"</formula>
    </cfRule>
    <cfRule type="cellIs" dxfId="1002" priority="1373" stopIfTrue="1" operator="equal">
      <formula>"E"</formula>
    </cfRule>
    <cfRule type="cellIs" dxfId="1001" priority="1374" stopIfTrue="1" operator="equal">
      <formula>"P"</formula>
    </cfRule>
    <cfRule type="cellIs" dxfId="1000" priority="1375" stopIfTrue="1" operator="equal">
      <formula>"E"</formula>
    </cfRule>
    <cfRule type="cellIs" dxfId="999" priority="1376" stopIfTrue="1" operator="equal">
      <formula>"P"</formula>
    </cfRule>
  </conditionalFormatting>
  <conditionalFormatting sqref="AA407">
    <cfRule type="cellIs" dxfId="998" priority="1369" stopIfTrue="1" operator="equal">
      <formula>"e"</formula>
    </cfRule>
    <cfRule type="cellIs" dxfId="997" priority="1370" stopIfTrue="1" operator="equal">
      <formula>"p"</formula>
    </cfRule>
    <cfRule type="cellIs" dxfId="996" priority="1371" stopIfTrue="1" operator="equal">
      <formula>"e"</formula>
    </cfRule>
  </conditionalFormatting>
  <conditionalFormatting sqref="AA407">
    <cfRule type="cellIs" dxfId="995" priority="1364" stopIfTrue="1" operator="equal">
      <formula>"P"</formula>
    </cfRule>
    <cfRule type="cellIs" dxfId="994" priority="1365" stopIfTrue="1" operator="equal">
      <formula>"E"</formula>
    </cfRule>
    <cfRule type="cellIs" dxfId="993" priority="1366" stopIfTrue="1" operator="equal">
      <formula>"P"</formula>
    </cfRule>
    <cfRule type="cellIs" dxfId="992" priority="1367" stopIfTrue="1" operator="equal">
      <formula>"E"</formula>
    </cfRule>
    <cfRule type="cellIs" dxfId="991" priority="1368" stopIfTrue="1" operator="equal">
      <formula>"P"</formula>
    </cfRule>
  </conditionalFormatting>
  <conditionalFormatting sqref="AB407:AE407">
    <cfRule type="cellIs" dxfId="990" priority="1361" stopIfTrue="1" operator="equal">
      <formula>"e"</formula>
    </cfRule>
    <cfRule type="cellIs" dxfId="989" priority="1362" stopIfTrue="1" operator="equal">
      <formula>"p"</formula>
    </cfRule>
    <cfRule type="cellIs" dxfId="988" priority="1363" stopIfTrue="1" operator="equal">
      <formula>"e"</formula>
    </cfRule>
  </conditionalFormatting>
  <conditionalFormatting sqref="AB407:AE407">
    <cfRule type="cellIs" dxfId="987" priority="1356" stopIfTrue="1" operator="equal">
      <formula>"P"</formula>
    </cfRule>
    <cfRule type="cellIs" dxfId="986" priority="1357" stopIfTrue="1" operator="equal">
      <formula>"E"</formula>
    </cfRule>
    <cfRule type="cellIs" dxfId="985" priority="1358" stopIfTrue="1" operator="equal">
      <formula>"P"</formula>
    </cfRule>
    <cfRule type="cellIs" dxfId="984" priority="1359" stopIfTrue="1" operator="equal">
      <formula>"E"</formula>
    </cfRule>
    <cfRule type="cellIs" dxfId="983" priority="1360" stopIfTrue="1" operator="equal">
      <formula>"P"</formula>
    </cfRule>
  </conditionalFormatting>
  <conditionalFormatting sqref="AR407:AS407 AU407">
    <cfRule type="cellIs" dxfId="982" priority="1353" stopIfTrue="1" operator="equal">
      <formula>"e"</formula>
    </cfRule>
    <cfRule type="cellIs" dxfId="981" priority="1354" stopIfTrue="1" operator="equal">
      <formula>"p"</formula>
    </cfRule>
    <cfRule type="cellIs" dxfId="980" priority="1355" stopIfTrue="1" operator="equal">
      <formula>"e"</formula>
    </cfRule>
  </conditionalFormatting>
  <conditionalFormatting sqref="AR407:AS407 AU407">
    <cfRule type="cellIs" dxfId="979" priority="1348" stopIfTrue="1" operator="equal">
      <formula>"P"</formula>
    </cfRule>
    <cfRule type="cellIs" dxfId="978" priority="1349" stopIfTrue="1" operator="equal">
      <formula>"E"</formula>
    </cfRule>
    <cfRule type="cellIs" dxfId="977" priority="1350" stopIfTrue="1" operator="equal">
      <formula>"P"</formula>
    </cfRule>
    <cfRule type="cellIs" dxfId="976" priority="1351" stopIfTrue="1" operator="equal">
      <formula>"E"</formula>
    </cfRule>
    <cfRule type="cellIs" dxfId="975" priority="1352" stopIfTrue="1" operator="equal">
      <formula>"P"</formula>
    </cfRule>
  </conditionalFormatting>
  <conditionalFormatting sqref="AV407:AX407">
    <cfRule type="cellIs" dxfId="974" priority="1345" stopIfTrue="1" operator="equal">
      <formula>"e"</formula>
    </cfRule>
    <cfRule type="cellIs" dxfId="973" priority="1346" stopIfTrue="1" operator="equal">
      <formula>"p"</formula>
    </cfRule>
    <cfRule type="cellIs" dxfId="972" priority="1347" stopIfTrue="1" operator="equal">
      <formula>"e"</formula>
    </cfRule>
  </conditionalFormatting>
  <conditionalFormatting sqref="AV407:AX407">
    <cfRule type="cellIs" dxfId="971" priority="1340" stopIfTrue="1" operator="equal">
      <formula>"P"</formula>
    </cfRule>
    <cfRule type="cellIs" dxfId="970" priority="1341" stopIfTrue="1" operator="equal">
      <formula>"E"</formula>
    </cfRule>
    <cfRule type="cellIs" dxfId="969" priority="1342" stopIfTrue="1" operator="equal">
      <formula>"P"</formula>
    </cfRule>
    <cfRule type="cellIs" dxfId="968" priority="1343" stopIfTrue="1" operator="equal">
      <formula>"E"</formula>
    </cfRule>
    <cfRule type="cellIs" dxfId="967" priority="1344" stopIfTrue="1" operator="equal">
      <formula>"P"</formula>
    </cfRule>
  </conditionalFormatting>
  <conditionalFormatting sqref="AZ407:BB407 BD407">
    <cfRule type="cellIs" dxfId="966" priority="1337" stopIfTrue="1" operator="equal">
      <formula>"e"</formula>
    </cfRule>
    <cfRule type="cellIs" dxfId="965" priority="1338" stopIfTrue="1" operator="equal">
      <formula>"p"</formula>
    </cfRule>
    <cfRule type="cellIs" dxfId="964" priority="1339" stopIfTrue="1" operator="equal">
      <formula>"e"</formula>
    </cfRule>
  </conditionalFormatting>
  <conditionalFormatting sqref="AZ407:BB407 BD407">
    <cfRule type="cellIs" dxfId="963" priority="1332" stopIfTrue="1" operator="equal">
      <formula>"P"</formula>
    </cfRule>
    <cfRule type="cellIs" dxfId="962" priority="1333" stopIfTrue="1" operator="equal">
      <formula>"E"</formula>
    </cfRule>
    <cfRule type="cellIs" dxfId="961" priority="1334" stopIfTrue="1" operator="equal">
      <formula>"P"</formula>
    </cfRule>
    <cfRule type="cellIs" dxfId="960" priority="1335" stopIfTrue="1" operator="equal">
      <formula>"E"</formula>
    </cfRule>
    <cfRule type="cellIs" dxfId="959" priority="1336" stopIfTrue="1" operator="equal">
      <formula>"P"</formula>
    </cfRule>
  </conditionalFormatting>
  <conditionalFormatting sqref="AM407">
    <cfRule type="cellIs" dxfId="958" priority="1329" stopIfTrue="1" operator="equal">
      <formula>"e"</formula>
    </cfRule>
    <cfRule type="cellIs" dxfId="957" priority="1330" stopIfTrue="1" operator="equal">
      <formula>"p"</formula>
    </cfRule>
    <cfRule type="cellIs" dxfId="956" priority="1331" stopIfTrue="1" operator="equal">
      <formula>"e"</formula>
    </cfRule>
  </conditionalFormatting>
  <conditionalFormatting sqref="AM407">
    <cfRule type="cellIs" dxfId="955" priority="1324" stopIfTrue="1" operator="equal">
      <formula>"P"</formula>
    </cfRule>
    <cfRule type="cellIs" dxfId="954" priority="1325" stopIfTrue="1" operator="equal">
      <formula>"E"</formula>
    </cfRule>
    <cfRule type="cellIs" dxfId="953" priority="1326" stopIfTrue="1" operator="equal">
      <formula>"P"</formula>
    </cfRule>
    <cfRule type="cellIs" dxfId="952" priority="1327" stopIfTrue="1" operator="equal">
      <formula>"E"</formula>
    </cfRule>
    <cfRule type="cellIs" dxfId="951" priority="1328" stopIfTrue="1" operator="equal">
      <formula>"P"</formula>
    </cfRule>
  </conditionalFormatting>
  <conditionalFormatting sqref="AY407">
    <cfRule type="cellIs" dxfId="950" priority="1321" stopIfTrue="1" operator="equal">
      <formula>"e"</formula>
    </cfRule>
    <cfRule type="cellIs" dxfId="949" priority="1322" stopIfTrue="1" operator="equal">
      <formula>"p"</formula>
    </cfRule>
    <cfRule type="cellIs" dxfId="948" priority="1323" stopIfTrue="1" operator="equal">
      <formula>"e"</formula>
    </cfRule>
  </conditionalFormatting>
  <conditionalFormatting sqref="AY407">
    <cfRule type="cellIs" dxfId="947" priority="1316" stopIfTrue="1" operator="equal">
      <formula>"P"</formula>
    </cfRule>
    <cfRule type="cellIs" dxfId="946" priority="1317" stopIfTrue="1" operator="equal">
      <formula>"E"</formula>
    </cfRule>
    <cfRule type="cellIs" dxfId="945" priority="1318" stopIfTrue="1" operator="equal">
      <formula>"P"</formula>
    </cfRule>
    <cfRule type="cellIs" dxfId="944" priority="1319" stopIfTrue="1" operator="equal">
      <formula>"E"</formula>
    </cfRule>
    <cfRule type="cellIs" dxfId="943" priority="1320" stopIfTrue="1" operator="equal">
      <formula>"P"</formula>
    </cfRule>
  </conditionalFormatting>
  <conditionalFormatting sqref="BK407">
    <cfRule type="cellIs" dxfId="942" priority="1313" stopIfTrue="1" operator="equal">
      <formula>"e"</formula>
    </cfRule>
    <cfRule type="cellIs" dxfId="941" priority="1314" stopIfTrue="1" operator="equal">
      <formula>"p"</formula>
    </cfRule>
    <cfRule type="cellIs" dxfId="940" priority="1315" stopIfTrue="1" operator="equal">
      <formula>"e"</formula>
    </cfRule>
  </conditionalFormatting>
  <conditionalFormatting sqref="BK407">
    <cfRule type="cellIs" dxfId="939" priority="1308" stopIfTrue="1" operator="equal">
      <formula>"P"</formula>
    </cfRule>
    <cfRule type="cellIs" dxfId="938" priority="1309" stopIfTrue="1" operator="equal">
      <formula>"E"</formula>
    </cfRule>
    <cfRule type="cellIs" dxfId="937" priority="1310" stopIfTrue="1" operator="equal">
      <formula>"P"</formula>
    </cfRule>
    <cfRule type="cellIs" dxfId="936" priority="1311" stopIfTrue="1" operator="equal">
      <formula>"E"</formula>
    </cfRule>
    <cfRule type="cellIs" dxfId="935" priority="1312" stopIfTrue="1" operator="equal">
      <formula>"P"</formula>
    </cfRule>
  </conditionalFormatting>
  <conditionalFormatting sqref="AT407">
    <cfRule type="cellIs" dxfId="934" priority="1305" stopIfTrue="1" operator="equal">
      <formula>"e"</formula>
    </cfRule>
    <cfRule type="cellIs" dxfId="933" priority="1306" stopIfTrue="1" operator="equal">
      <formula>"p"</formula>
    </cfRule>
    <cfRule type="cellIs" dxfId="932" priority="1307" stopIfTrue="1" operator="equal">
      <formula>"e"</formula>
    </cfRule>
  </conditionalFormatting>
  <conditionalFormatting sqref="AT407">
    <cfRule type="cellIs" dxfId="931" priority="1300" stopIfTrue="1" operator="equal">
      <formula>"P"</formula>
    </cfRule>
    <cfRule type="cellIs" dxfId="930" priority="1301" stopIfTrue="1" operator="equal">
      <formula>"E"</formula>
    </cfRule>
    <cfRule type="cellIs" dxfId="929" priority="1302" stopIfTrue="1" operator="equal">
      <formula>"P"</formula>
    </cfRule>
    <cfRule type="cellIs" dxfId="928" priority="1303" stopIfTrue="1" operator="equal">
      <formula>"E"</formula>
    </cfRule>
    <cfRule type="cellIs" dxfId="927" priority="1304" stopIfTrue="1" operator="equal">
      <formula>"P"</formula>
    </cfRule>
  </conditionalFormatting>
  <conditionalFormatting sqref="BC407">
    <cfRule type="cellIs" dxfId="926" priority="1297" stopIfTrue="1" operator="equal">
      <formula>"e"</formula>
    </cfRule>
    <cfRule type="cellIs" dxfId="925" priority="1298" stopIfTrue="1" operator="equal">
      <formula>"p"</formula>
    </cfRule>
    <cfRule type="cellIs" dxfId="924" priority="1299" stopIfTrue="1" operator="equal">
      <formula>"e"</formula>
    </cfRule>
  </conditionalFormatting>
  <conditionalFormatting sqref="BC407">
    <cfRule type="cellIs" dxfId="923" priority="1292" stopIfTrue="1" operator="equal">
      <formula>"P"</formula>
    </cfRule>
    <cfRule type="cellIs" dxfId="922" priority="1293" stopIfTrue="1" operator="equal">
      <formula>"E"</formula>
    </cfRule>
    <cfRule type="cellIs" dxfId="921" priority="1294" stopIfTrue="1" operator="equal">
      <formula>"P"</formula>
    </cfRule>
    <cfRule type="cellIs" dxfId="920" priority="1295" stopIfTrue="1" operator="equal">
      <formula>"E"</formula>
    </cfRule>
    <cfRule type="cellIs" dxfId="919" priority="1296" stopIfTrue="1" operator="equal">
      <formula>"P"</formula>
    </cfRule>
  </conditionalFormatting>
  <conditionalFormatting sqref="Z407">
    <cfRule type="cellIs" dxfId="918" priority="1289" stopIfTrue="1" operator="equal">
      <formula>"e"</formula>
    </cfRule>
    <cfRule type="cellIs" dxfId="917" priority="1290" stopIfTrue="1" operator="equal">
      <formula>"p"</formula>
    </cfRule>
    <cfRule type="cellIs" dxfId="916" priority="1291" stopIfTrue="1" operator="equal">
      <formula>"e"</formula>
    </cfRule>
  </conditionalFormatting>
  <conditionalFormatting sqref="AN403">
    <cfRule type="cellIs" dxfId="915" priority="1281" stopIfTrue="1" operator="equal">
      <formula>"e"</formula>
    </cfRule>
    <cfRule type="cellIs" dxfId="914" priority="1282" stopIfTrue="1" operator="equal">
      <formula>"p"</formula>
    </cfRule>
    <cfRule type="cellIs" dxfId="913" priority="1283" stopIfTrue="1" operator="equal">
      <formula>"e"</formula>
    </cfRule>
  </conditionalFormatting>
  <conditionalFormatting sqref="AN403">
    <cfRule type="cellIs" dxfId="912" priority="1276" stopIfTrue="1" operator="equal">
      <formula>"P"</formula>
    </cfRule>
    <cfRule type="cellIs" dxfId="911" priority="1277" stopIfTrue="1" operator="equal">
      <formula>"E"</formula>
    </cfRule>
    <cfRule type="cellIs" dxfId="910" priority="1278" stopIfTrue="1" operator="equal">
      <formula>"P"</formula>
    </cfRule>
    <cfRule type="cellIs" dxfId="909" priority="1279" stopIfTrue="1" operator="equal">
      <formula>"E"</formula>
    </cfRule>
    <cfRule type="cellIs" dxfId="908" priority="1280" stopIfTrue="1" operator="equal">
      <formula>"P"</formula>
    </cfRule>
  </conditionalFormatting>
  <conditionalFormatting sqref="AZ403">
    <cfRule type="cellIs" dxfId="907" priority="1273" stopIfTrue="1" operator="equal">
      <formula>"e"</formula>
    </cfRule>
    <cfRule type="cellIs" dxfId="906" priority="1274" stopIfTrue="1" operator="equal">
      <formula>"p"</formula>
    </cfRule>
    <cfRule type="cellIs" dxfId="905" priority="1275" stopIfTrue="1" operator="equal">
      <formula>"e"</formula>
    </cfRule>
  </conditionalFormatting>
  <conditionalFormatting sqref="AZ403">
    <cfRule type="cellIs" dxfId="904" priority="1268" stopIfTrue="1" operator="equal">
      <formula>"P"</formula>
    </cfRule>
    <cfRule type="cellIs" dxfId="903" priority="1269" stopIfTrue="1" operator="equal">
      <formula>"E"</formula>
    </cfRule>
    <cfRule type="cellIs" dxfId="902" priority="1270" stopIfTrue="1" operator="equal">
      <formula>"P"</formula>
    </cfRule>
    <cfRule type="cellIs" dxfId="901" priority="1271" stopIfTrue="1" operator="equal">
      <formula>"E"</formula>
    </cfRule>
    <cfRule type="cellIs" dxfId="900" priority="1272" stopIfTrue="1" operator="equal">
      <formula>"P"</formula>
    </cfRule>
  </conditionalFormatting>
  <conditionalFormatting sqref="G147:G148">
    <cfRule type="cellIs" dxfId="899" priority="1266" stopIfTrue="1" operator="equal">
      <formula>"E"</formula>
    </cfRule>
    <cfRule type="cellIs" dxfId="898" priority="1267" stopIfTrue="1" operator="equal">
      <formula>"P"</formula>
    </cfRule>
  </conditionalFormatting>
  <conditionalFormatting sqref="O159:AE160 AJ160:BL160 AF159:BL159">
    <cfRule type="cellIs" dxfId="897" priority="1191" stopIfTrue="1" operator="equal">
      <formula>"P"</formula>
    </cfRule>
    <cfRule type="cellIs" dxfId="896" priority="1192" stopIfTrue="1" operator="equal">
      <formula>"E"</formula>
    </cfRule>
    <cfRule type="cellIs" dxfId="895" priority="1193" stopIfTrue="1" operator="equal">
      <formula>"P"</formula>
    </cfRule>
    <cfRule type="cellIs" dxfId="894" priority="1194" stopIfTrue="1" operator="equal">
      <formula>"E"</formula>
    </cfRule>
    <cfRule type="cellIs" dxfId="893" priority="1195" stopIfTrue="1" operator="equal">
      <formula>"P"</formula>
    </cfRule>
  </conditionalFormatting>
  <conditionalFormatting sqref="AF160:AI160">
    <cfRule type="cellIs" dxfId="892" priority="1189" stopIfTrue="1" operator="equal">
      <formula>"E"</formula>
    </cfRule>
    <cfRule type="cellIs" dxfId="891" priority="1190" stopIfTrue="1" operator="equal">
      <formula>"P"</formula>
    </cfRule>
  </conditionalFormatting>
  <conditionalFormatting sqref="AF160:AI160">
    <cfRule type="cellIs" dxfId="890" priority="1184" stopIfTrue="1" operator="equal">
      <formula>"P"</formula>
    </cfRule>
    <cfRule type="cellIs" dxfId="889" priority="1185" stopIfTrue="1" operator="equal">
      <formula>"E"</formula>
    </cfRule>
    <cfRule type="cellIs" dxfId="888" priority="1186" stopIfTrue="1" operator="equal">
      <formula>"P"</formula>
    </cfRule>
    <cfRule type="cellIs" dxfId="887" priority="1187" stopIfTrue="1" operator="equal">
      <formula>"E"</formula>
    </cfRule>
    <cfRule type="cellIs" dxfId="886" priority="1188" stopIfTrue="1" operator="equal">
      <formula>"P"</formula>
    </cfRule>
  </conditionalFormatting>
  <conditionalFormatting sqref="AJ150:BL150 AJ152:BL152 AJ154:BL154 AJ156:BL156 AJ158:BL158 AF151:BL151 AF153:BL153 AF155:BL155 AF157:BL157 G149:G158 O149:AE158 AF149:BL149">
    <cfRule type="cellIs" dxfId="885" priority="1252" stopIfTrue="1" operator="equal">
      <formula>"E"</formula>
    </cfRule>
    <cfRule type="cellIs" dxfId="884" priority="1253" stopIfTrue="1" operator="equal">
      <formula>"P"</formula>
    </cfRule>
  </conditionalFormatting>
  <conditionalFormatting sqref="AJ150:BL150 AJ152:BL152 AJ154:BL154 AJ156:BL156 AJ158:BL158 AF151:BL151 AF153:BL153 AF155:BL155 AF157:BL157 O149:AE158 AF149:BL149">
    <cfRule type="cellIs" dxfId="883" priority="1247" stopIfTrue="1" operator="equal">
      <formula>"P"</formula>
    </cfRule>
    <cfRule type="cellIs" dxfId="882" priority="1248" stopIfTrue="1" operator="equal">
      <formula>"E"</formula>
    </cfRule>
    <cfRule type="cellIs" dxfId="881" priority="1249" stopIfTrue="1" operator="equal">
      <formula>"P"</formula>
    </cfRule>
    <cfRule type="cellIs" dxfId="880" priority="1250" stopIfTrue="1" operator="equal">
      <formula>"E"</formula>
    </cfRule>
    <cfRule type="cellIs" dxfId="879" priority="1251" stopIfTrue="1" operator="equal">
      <formula>"P"</formula>
    </cfRule>
  </conditionalFormatting>
  <conditionalFormatting sqref="AF150:AI150 AF152:AI152 AF154:AI154 AF156:AI156 AF158:AI158">
    <cfRule type="cellIs" dxfId="878" priority="1245" stopIfTrue="1" operator="equal">
      <formula>"E"</formula>
    </cfRule>
    <cfRule type="cellIs" dxfId="877" priority="1246" stopIfTrue="1" operator="equal">
      <formula>"P"</formula>
    </cfRule>
  </conditionalFormatting>
  <conditionalFormatting sqref="AF150:AI150 AF152:AI152 AF154:AI154 AF156:AI156 AF158:AI158">
    <cfRule type="cellIs" dxfId="876" priority="1240" stopIfTrue="1" operator="equal">
      <formula>"P"</formula>
    </cfRule>
    <cfRule type="cellIs" dxfId="875" priority="1241" stopIfTrue="1" operator="equal">
      <formula>"E"</formula>
    </cfRule>
    <cfRule type="cellIs" dxfId="874" priority="1242" stopIfTrue="1" operator="equal">
      <formula>"P"</formula>
    </cfRule>
    <cfRule type="cellIs" dxfId="873" priority="1243" stopIfTrue="1" operator="equal">
      <formula>"E"</formula>
    </cfRule>
    <cfRule type="cellIs" dxfId="872" priority="1244" stopIfTrue="1" operator="equal">
      <formula>"P"</formula>
    </cfRule>
  </conditionalFormatting>
  <conditionalFormatting sqref="AR147:AU147">
    <cfRule type="cellIs" dxfId="871" priority="1211" stopIfTrue="1" operator="equal">
      <formula>"e"</formula>
    </cfRule>
    <cfRule type="cellIs" dxfId="870" priority="1212" stopIfTrue="1" operator="equal">
      <formula>"p"</formula>
    </cfRule>
    <cfRule type="cellIs" dxfId="869" priority="1213" stopIfTrue="1" operator="equal">
      <formula>"e"</formula>
    </cfRule>
  </conditionalFormatting>
  <conditionalFormatting sqref="AR147:AU148">
    <cfRule type="cellIs" dxfId="868" priority="1206" stopIfTrue="1" operator="equal">
      <formula>"P"</formula>
    </cfRule>
    <cfRule type="cellIs" dxfId="867" priority="1207" stopIfTrue="1" operator="equal">
      <formula>"E"</formula>
    </cfRule>
    <cfRule type="cellIs" dxfId="866" priority="1208" stopIfTrue="1" operator="equal">
      <formula>"P"</formula>
    </cfRule>
    <cfRule type="cellIs" dxfId="865" priority="1209" stopIfTrue="1" operator="equal">
      <formula>"E"</formula>
    </cfRule>
    <cfRule type="cellIs" dxfId="864" priority="1210" stopIfTrue="1" operator="equal">
      <formula>"P"</formula>
    </cfRule>
  </conditionalFormatting>
  <conditionalFormatting sqref="AF147:AQ147 AV147:BL147">
    <cfRule type="cellIs" dxfId="863" priority="1237" stopIfTrue="1" operator="equal">
      <formula>"e"</formula>
    </cfRule>
    <cfRule type="cellIs" dxfId="862" priority="1238" stopIfTrue="1" operator="equal">
      <formula>"p"</formula>
    </cfRule>
    <cfRule type="cellIs" dxfId="861" priority="1239" stopIfTrue="1" operator="equal">
      <formula>"e"</formula>
    </cfRule>
  </conditionalFormatting>
  <conditionalFormatting sqref="AV147:BL148 AF147:AQ148">
    <cfRule type="cellIs" dxfId="860" priority="1232" stopIfTrue="1" operator="equal">
      <formula>"P"</formula>
    </cfRule>
    <cfRule type="cellIs" dxfId="859" priority="1233" stopIfTrue="1" operator="equal">
      <formula>"E"</formula>
    </cfRule>
    <cfRule type="cellIs" dxfId="858" priority="1234" stopIfTrue="1" operator="equal">
      <formula>"P"</formula>
    </cfRule>
    <cfRule type="cellIs" dxfId="857" priority="1235" stopIfTrue="1" operator="equal">
      <formula>"E"</formula>
    </cfRule>
    <cfRule type="cellIs" dxfId="856" priority="1236" stopIfTrue="1" operator="equal">
      <formula>"P"</formula>
    </cfRule>
  </conditionalFormatting>
  <conditionalFormatting sqref="O147:R147 T147:AA147">
    <cfRule type="cellIs" dxfId="855" priority="1227" stopIfTrue="1" operator="equal">
      <formula>"e"</formula>
    </cfRule>
    <cfRule type="cellIs" dxfId="854" priority="1228" stopIfTrue="1" operator="equal">
      <formula>"p"</formula>
    </cfRule>
    <cfRule type="cellIs" dxfId="853" priority="1229" stopIfTrue="1" operator="equal">
      <formula>"e"</formula>
    </cfRule>
  </conditionalFormatting>
  <conditionalFormatting sqref="W148 O148:S148">
    <cfRule type="cellIs" dxfId="852" priority="1230" stopIfTrue="1" operator="equal">
      <formula>"E"</formula>
    </cfRule>
    <cfRule type="cellIs" dxfId="851" priority="1231" stopIfTrue="1" operator="equal">
      <formula>"P"</formula>
    </cfRule>
  </conditionalFormatting>
  <conditionalFormatting sqref="O148:AA148 O147:R147 T147:AA147">
    <cfRule type="cellIs" dxfId="850" priority="1222" stopIfTrue="1" operator="equal">
      <formula>"P"</formula>
    </cfRule>
    <cfRule type="cellIs" dxfId="849" priority="1223" stopIfTrue="1" operator="equal">
      <formula>"E"</formula>
    </cfRule>
    <cfRule type="cellIs" dxfId="848" priority="1224" stopIfTrue="1" operator="equal">
      <formula>"P"</formula>
    </cfRule>
    <cfRule type="cellIs" dxfId="847" priority="1225" stopIfTrue="1" operator="equal">
      <formula>"E"</formula>
    </cfRule>
    <cfRule type="cellIs" dxfId="846" priority="1226" stopIfTrue="1" operator="equal">
      <formula>"P"</formula>
    </cfRule>
  </conditionalFormatting>
  <conditionalFormatting sqref="AB147:AE147">
    <cfRule type="cellIs" dxfId="845" priority="1219" stopIfTrue="1" operator="equal">
      <formula>"e"</formula>
    </cfRule>
    <cfRule type="cellIs" dxfId="844" priority="1220" stopIfTrue="1" operator="equal">
      <formula>"p"</formula>
    </cfRule>
    <cfRule type="cellIs" dxfId="843" priority="1221" stopIfTrue="1" operator="equal">
      <formula>"e"</formula>
    </cfRule>
  </conditionalFormatting>
  <conditionalFormatting sqref="AB147:AE148">
    <cfRule type="cellIs" dxfId="842" priority="1214" stopIfTrue="1" operator="equal">
      <formula>"P"</formula>
    </cfRule>
    <cfRule type="cellIs" dxfId="841" priority="1215" stopIfTrue="1" operator="equal">
      <formula>"E"</formula>
    </cfRule>
    <cfRule type="cellIs" dxfId="840" priority="1216" stopIfTrue="1" operator="equal">
      <formula>"P"</formula>
    </cfRule>
    <cfRule type="cellIs" dxfId="839" priority="1217" stopIfTrue="1" operator="equal">
      <formula>"E"</formula>
    </cfRule>
    <cfRule type="cellIs" dxfId="838" priority="1218" stopIfTrue="1" operator="equal">
      <formula>"P"</formula>
    </cfRule>
  </conditionalFormatting>
  <conditionalFormatting sqref="S147">
    <cfRule type="cellIs" dxfId="837" priority="1203" stopIfTrue="1" operator="equal">
      <formula>"e"</formula>
    </cfRule>
    <cfRule type="cellIs" dxfId="836" priority="1204" stopIfTrue="1" operator="equal">
      <formula>"p"</formula>
    </cfRule>
    <cfRule type="cellIs" dxfId="835" priority="1205" stopIfTrue="1" operator="equal">
      <formula>"e"</formula>
    </cfRule>
  </conditionalFormatting>
  <conditionalFormatting sqref="S147">
    <cfRule type="cellIs" dxfId="834" priority="1198" stopIfTrue="1" operator="equal">
      <formula>"P"</formula>
    </cfRule>
    <cfRule type="cellIs" dxfId="833" priority="1199" stopIfTrue="1" operator="equal">
      <formula>"E"</formula>
    </cfRule>
    <cfRule type="cellIs" dxfId="832" priority="1200" stopIfTrue="1" operator="equal">
      <formula>"P"</formula>
    </cfRule>
    <cfRule type="cellIs" dxfId="831" priority="1201" stopIfTrue="1" operator="equal">
      <formula>"E"</formula>
    </cfRule>
    <cfRule type="cellIs" dxfId="830" priority="1202" stopIfTrue="1" operator="equal">
      <formula>"P"</formula>
    </cfRule>
  </conditionalFormatting>
  <conditionalFormatting sqref="O159:AE160 AJ160:BL160 AF159:BL159 G159:G160">
    <cfRule type="cellIs" dxfId="829" priority="1196" stopIfTrue="1" operator="equal">
      <formula>"E"</formula>
    </cfRule>
    <cfRule type="cellIs" dxfId="828" priority="1197" stopIfTrue="1" operator="equal">
      <formula>"P"</formula>
    </cfRule>
  </conditionalFormatting>
  <conditionalFormatting sqref="AJ184:BL184 AJ186:BL186 AJ188:BL188 AJ190:BL190 AJ192:BL192 AJ194:BL194 AF183:BL183 AF185:BL185 AF189:BL189 AF193:BL193 O187:Q187 O188:AE194">
    <cfRule type="cellIs" dxfId="827" priority="1177" stopIfTrue="1" operator="equal">
      <formula>"P"</formula>
    </cfRule>
    <cfRule type="cellIs" dxfId="826" priority="1178" stopIfTrue="1" operator="equal">
      <formula>"E"</formula>
    </cfRule>
    <cfRule type="cellIs" dxfId="825" priority="1179" stopIfTrue="1" operator="equal">
      <formula>"P"</formula>
    </cfRule>
    <cfRule type="cellIs" dxfId="824" priority="1180" stopIfTrue="1" operator="equal">
      <formula>"E"</formula>
    </cfRule>
    <cfRule type="cellIs" dxfId="823" priority="1181" stopIfTrue="1" operator="equal">
      <formula>"P"</formula>
    </cfRule>
  </conditionalFormatting>
  <conditionalFormatting sqref="AF184:AI184 AF186:AI186 AF188:AI188 AF190:AI190 AF192:AI192 AF194:AI194">
    <cfRule type="cellIs" dxfId="822" priority="1175" stopIfTrue="1" operator="equal">
      <formula>"E"</formula>
    </cfRule>
    <cfRule type="cellIs" dxfId="821" priority="1176" stopIfTrue="1" operator="equal">
      <formula>"P"</formula>
    </cfRule>
  </conditionalFormatting>
  <conditionalFormatting sqref="AF184:AI184 AF186:AI186 AF188:AI188 AF190:AI190 AF192:AI192 AF194:AI194">
    <cfRule type="cellIs" dxfId="820" priority="1170" stopIfTrue="1" operator="equal">
      <formula>"P"</formula>
    </cfRule>
    <cfRule type="cellIs" dxfId="819" priority="1171" stopIfTrue="1" operator="equal">
      <formula>"E"</formula>
    </cfRule>
    <cfRule type="cellIs" dxfId="818" priority="1172" stopIfTrue="1" operator="equal">
      <formula>"P"</formula>
    </cfRule>
    <cfRule type="cellIs" dxfId="817" priority="1173" stopIfTrue="1" operator="equal">
      <formula>"E"</formula>
    </cfRule>
    <cfRule type="cellIs" dxfId="816" priority="1174" stopIfTrue="1" operator="equal">
      <formula>"P"</formula>
    </cfRule>
  </conditionalFormatting>
  <conditionalFormatting sqref="AJ184:BL184 AJ186:BL186 AJ188:BL188 AJ190:BL190 AJ192:BL192 AJ194:BL194 AF183:BL183 AF185:BL185 AF189:BL189 AF193:BL193 O187:Q187 O188:AE194">
    <cfRule type="cellIs" dxfId="815" priority="1182" stopIfTrue="1" operator="equal">
      <formula>"E"</formula>
    </cfRule>
    <cfRule type="cellIs" dxfId="814" priority="1183" stopIfTrue="1" operator="equal">
      <formula>"P"</formula>
    </cfRule>
  </conditionalFormatting>
  <conditionalFormatting sqref="O181:AE182 AJ182:BL182 AF181:BL181">
    <cfRule type="cellIs" dxfId="813" priority="1163" stopIfTrue="1" operator="equal">
      <formula>"P"</formula>
    </cfRule>
    <cfRule type="cellIs" dxfId="812" priority="1164" stopIfTrue="1" operator="equal">
      <formula>"E"</formula>
    </cfRule>
    <cfRule type="cellIs" dxfId="811" priority="1165" stopIfTrue="1" operator="equal">
      <formula>"P"</formula>
    </cfRule>
    <cfRule type="cellIs" dxfId="810" priority="1166" stopIfTrue="1" operator="equal">
      <formula>"E"</formula>
    </cfRule>
    <cfRule type="cellIs" dxfId="809" priority="1167" stopIfTrue="1" operator="equal">
      <formula>"P"</formula>
    </cfRule>
  </conditionalFormatting>
  <conditionalFormatting sqref="AF182:AI182">
    <cfRule type="cellIs" dxfId="808" priority="1161" stopIfTrue="1" operator="equal">
      <formula>"E"</formula>
    </cfRule>
    <cfRule type="cellIs" dxfId="807" priority="1162" stopIfTrue="1" operator="equal">
      <formula>"P"</formula>
    </cfRule>
  </conditionalFormatting>
  <conditionalFormatting sqref="AF182:AI182">
    <cfRule type="cellIs" dxfId="806" priority="1156" stopIfTrue="1" operator="equal">
      <formula>"P"</formula>
    </cfRule>
    <cfRule type="cellIs" dxfId="805" priority="1157" stopIfTrue="1" operator="equal">
      <formula>"E"</formula>
    </cfRule>
    <cfRule type="cellIs" dxfId="804" priority="1158" stopIfTrue="1" operator="equal">
      <formula>"P"</formula>
    </cfRule>
    <cfRule type="cellIs" dxfId="803" priority="1159" stopIfTrue="1" operator="equal">
      <formula>"E"</formula>
    </cfRule>
    <cfRule type="cellIs" dxfId="802" priority="1160" stopIfTrue="1" operator="equal">
      <formula>"P"</formula>
    </cfRule>
  </conditionalFormatting>
  <conditionalFormatting sqref="O181:AE182 AJ182:BL182 AF181:BL181 G181:G182">
    <cfRule type="cellIs" dxfId="801" priority="1168" stopIfTrue="1" operator="equal">
      <formula>"E"</formula>
    </cfRule>
    <cfRule type="cellIs" dxfId="800" priority="1169" stopIfTrue="1" operator="equal">
      <formula>"P"</formula>
    </cfRule>
  </conditionalFormatting>
  <conditionalFormatting sqref="AJ162:BL162 AJ164:BL164 AJ166:BL166 AJ168:BL168 AJ170:BL170 AJ172:BL172 AJ174:BL174 AJ176:BL176 AJ178:BL178 AJ180:BL180 AF161:BL161 AF163:BL163 AF165:BL165 AF167:BL167 AF169:BL169 AF171:BL171 AF173:BL173 AF177:BL177 AF179:BL179 AF175:BL175">
    <cfRule type="cellIs" dxfId="799" priority="1149" stopIfTrue="1" operator="equal">
      <formula>"P"</formula>
    </cfRule>
    <cfRule type="cellIs" dxfId="798" priority="1150" stopIfTrue="1" operator="equal">
      <formula>"E"</formula>
    </cfRule>
    <cfRule type="cellIs" dxfId="797" priority="1151" stopIfTrue="1" operator="equal">
      <formula>"P"</formula>
    </cfRule>
    <cfRule type="cellIs" dxfId="796" priority="1152" stopIfTrue="1" operator="equal">
      <formula>"E"</formula>
    </cfRule>
    <cfRule type="cellIs" dxfId="795" priority="1153" stopIfTrue="1" operator="equal">
      <formula>"P"</formula>
    </cfRule>
  </conditionalFormatting>
  <conditionalFormatting sqref="AF162:AI162 AF164:AI164 AF166:AI166 AF168:AI168 AF170:AI170 AF172:AI172 AF174:AI174 AF176:AI176 AF178:AI178 AF180:AI180">
    <cfRule type="cellIs" dxfId="794" priority="1147" stopIfTrue="1" operator="equal">
      <formula>"E"</formula>
    </cfRule>
    <cfRule type="cellIs" dxfId="793" priority="1148" stopIfTrue="1" operator="equal">
      <formula>"P"</formula>
    </cfRule>
  </conditionalFormatting>
  <conditionalFormatting sqref="AF162:AI162 AF164:AI164 AF166:AI166 AF168:AI168 AF170:AI170 AF172:AI172 AF174:AI174 AF176:AI176 AF178:AI178 AF180:AI180">
    <cfRule type="cellIs" dxfId="792" priority="1142" stopIfTrue="1" operator="equal">
      <formula>"P"</formula>
    </cfRule>
    <cfRule type="cellIs" dxfId="791" priority="1143" stopIfTrue="1" operator="equal">
      <formula>"E"</formula>
    </cfRule>
    <cfRule type="cellIs" dxfId="790" priority="1144" stopIfTrue="1" operator="equal">
      <formula>"P"</formula>
    </cfRule>
    <cfRule type="cellIs" dxfId="789" priority="1145" stopIfTrue="1" operator="equal">
      <formula>"E"</formula>
    </cfRule>
    <cfRule type="cellIs" dxfId="788" priority="1146" stopIfTrue="1" operator="equal">
      <formula>"P"</formula>
    </cfRule>
  </conditionalFormatting>
  <conditionalFormatting sqref="AJ162:BL162 AJ164:BL164 AJ166:BL166 AJ168:BL168 AJ170:BL170 AJ172:BL172 AJ174:BL174 AJ176:BL176 AJ178:BL178 AJ180:BL180 AF161:BL161 AF163:BL163 AF165:BL165 AF167:BL167 AF169:BL169 AF171:BL171 AF173:BL173 AF177:BL177 AF179:BL179 AF175:BL175">
    <cfRule type="cellIs" dxfId="787" priority="1154" stopIfTrue="1" operator="equal">
      <formula>"E"</formula>
    </cfRule>
    <cfRule type="cellIs" dxfId="786" priority="1155" stopIfTrue="1" operator="equal">
      <formula>"P"</formula>
    </cfRule>
  </conditionalFormatting>
  <conditionalFormatting sqref="R187:BL187">
    <cfRule type="cellIs" dxfId="785" priority="1086" stopIfTrue="1" operator="equal">
      <formula>"P"</formula>
    </cfRule>
    <cfRule type="cellIs" dxfId="784" priority="1087" stopIfTrue="1" operator="equal">
      <formula>"E"</formula>
    </cfRule>
    <cfRule type="cellIs" dxfId="783" priority="1088" stopIfTrue="1" operator="equal">
      <formula>"P"</formula>
    </cfRule>
    <cfRule type="cellIs" dxfId="782" priority="1089" stopIfTrue="1" operator="equal">
      <formula>"E"</formula>
    </cfRule>
    <cfRule type="cellIs" dxfId="781" priority="1090" stopIfTrue="1" operator="equal">
      <formula>"P"</formula>
    </cfRule>
  </conditionalFormatting>
  <conditionalFormatting sqref="R187:BL187">
    <cfRule type="cellIs" dxfId="780" priority="1091" stopIfTrue="1" operator="equal">
      <formula>"E"</formula>
    </cfRule>
    <cfRule type="cellIs" dxfId="779" priority="1092" stopIfTrue="1" operator="equal">
      <formula>"P"</formula>
    </cfRule>
  </conditionalFormatting>
  <conditionalFormatting sqref="S243">
    <cfRule type="cellIs" dxfId="778" priority="46" stopIfTrue="1" operator="equal">
      <formula>"e"</formula>
    </cfRule>
    <cfRule type="cellIs" dxfId="777" priority="47" stopIfTrue="1" operator="equal">
      <formula>"p"</formula>
    </cfRule>
    <cfRule type="cellIs" dxfId="776" priority="48" stopIfTrue="1" operator="equal">
      <formula>"e"</formula>
    </cfRule>
  </conditionalFormatting>
  <conditionalFormatting sqref="O249:AE249 O251:AE251 AJ251:AQ251 AJ249:AQ249 AJ247:AQ247 BE247:BL247 BE249:BL249 BE251:BL251 O247:AE247">
    <cfRule type="cellIs" dxfId="775" priority="771" stopIfTrue="1" operator="equal">
      <formula>"e"</formula>
    </cfRule>
    <cfRule type="cellIs" dxfId="774" priority="772" stopIfTrue="1" operator="equal">
      <formula>"p"</formula>
    </cfRule>
    <cfRule type="cellIs" dxfId="773" priority="773" stopIfTrue="1" operator="equal">
      <formula>"e"</formula>
    </cfRule>
  </conditionalFormatting>
  <conditionalFormatting sqref="O248:AE248 AJ248:AQ248 O252:AE252 AJ252:AQ252 BE252:BL252 BH248:BL248 G247:G252">
    <cfRule type="cellIs" dxfId="772" priority="774" stopIfTrue="1" operator="equal">
      <formula>"E"</formula>
    </cfRule>
    <cfRule type="cellIs" dxfId="771" priority="775" stopIfTrue="1" operator="equal">
      <formula>"P"</formula>
    </cfRule>
  </conditionalFormatting>
  <conditionalFormatting sqref="G251:G252">
    <cfRule type="cellIs" dxfId="770" priority="769" stopIfTrue="1" operator="equal">
      <formula>"E"</formula>
    </cfRule>
    <cfRule type="cellIs" dxfId="769" priority="770" stopIfTrue="1" operator="equal">
      <formula>"P"</formula>
    </cfRule>
  </conditionalFormatting>
  <conditionalFormatting sqref="G249:G250">
    <cfRule type="cellIs" dxfId="768" priority="767" stopIfTrue="1" operator="equal">
      <formula>"E"</formula>
    </cfRule>
    <cfRule type="cellIs" dxfId="767" priority="768" stopIfTrue="1" operator="equal">
      <formula>"P"</formula>
    </cfRule>
  </conditionalFormatting>
  <conditionalFormatting sqref="G247:G248">
    <cfRule type="cellIs" dxfId="766" priority="765" stopIfTrue="1" operator="equal">
      <formula>"E"</formula>
    </cfRule>
    <cfRule type="cellIs" dxfId="765" priority="766" stopIfTrue="1" operator="equal">
      <formula>"P"</formula>
    </cfRule>
  </conditionalFormatting>
  <conditionalFormatting sqref="BE247:BL247 BE249:BL252 BH248:BL248 AJ247:AQ252 O247:AE252">
    <cfRule type="cellIs" dxfId="764" priority="760" stopIfTrue="1" operator="equal">
      <formula>"P"</formula>
    </cfRule>
    <cfRule type="cellIs" dxfId="763" priority="761" stopIfTrue="1" operator="equal">
      <formula>"E"</formula>
    </cfRule>
    <cfRule type="cellIs" dxfId="762" priority="762" stopIfTrue="1" operator="equal">
      <formula>"P"</formula>
    </cfRule>
    <cfRule type="cellIs" dxfId="761" priority="763" stopIfTrue="1" operator="equal">
      <formula>"E"</formula>
    </cfRule>
    <cfRule type="cellIs" dxfId="760" priority="764" stopIfTrue="1" operator="equal">
      <formula>"P"</formula>
    </cfRule>
  </conditionalFormatting>
  <conditionalFormatting sqref="O250:T250">
    <cfRule type="cellIs" dxfId="759" priority="758" stopIfTrue="1" operator="equal">
      <formula>"E"</formula>
    </cfRule>
    <cfRule type="cellIs" dxfId="758" priority="759" stopIfTrue="1" operator="equal">
      <formula>"P"</formula>
    </cfRule>
  </conditionalFormatting>
  <conditionalFormatting sqref="AJ247">
    <cfRule type="cellIs" dxfId="757" priority="755" stopIfTrue="1" operator="equal">
      <formula>"e"</formula>
    </cfRule>
    <cfRule type="cellIs" dxfId="756" priority="756" stopIfTrue="1" operator="equal">
      <formula>"p"</formula>
    </cfRule>
    <cfRule type="cellIs" dxfId="755" priority="757" stopIfTrue="1" operator="equal">
      <formula>"e"</formula>
    </cfRule>
  </conditionalFormatting>
  <conditionalFormatting sqref="AF247:AI247 AF249:AI249 AF251:AI251">
    <cfRule type="cellIs" dxfId="754" priority="750" stopIfTrue="1" operator="equal">
      <formula>"e"</formula>
    </cfRule>
    <cfRule type="cellIs" dxfId="753" priority="751" stopIfTrue="1" operator="equal">
      <formula>"p"</formula>
    </cfRule>
    <cfRule type="cellIs" dxfId="752" priority="752" stopIfTrue="1" operator="equal">
      <formula>"e"</formula>
    </cfRule>
  </conditionalFormatting>
  <conditionalFormatting sqref="AF248:AI248 AF252:AI252">
    <cfRule type="cellIs" dxfId="751" priority="753" stopIfTrue="1" operator="equal">
      <formula>"E"</formula>
    </cfRule>
    <cfRule type="cellIs" dxfId="750" priority="754" stopIfTrue="1" operator="equal">
      <formula>"P"</formula>
    </cfRule>
  </conditionalFormatting>
  <conditionalFormatting sqref="AF247:AI252">
    <cfRule type="cellIs" dxfId="749" priority="745" stopIfTrue="1" operator="equal">
      <formula>"P"</formula>
    </cfRule>
    <cfRule type="cellIs" dxfId="748" priority="746" stopIfTrue="1" operator="equal">
      <formula>"E"</formula>
    </cfRule>
    <cfRule type="cellIs" dxfId="747" priority="747" stopIfTrue="1" operator="equal">
      <formula>"P"</formula>
    </cfRule>
    <cfRule type="cellIs" dxfId="746" priority="748" stopIfTrue="1" operator="equal">
      <formula>"E"</formula>
    </cfRule>
    <cfRule type="cellIs" dxfId="745" priority="749" stopIfTrue="1" operator="equal">
      <formula>"P"</formula>
    </cfRule>
  </conditionalFormatting>
  <conditionalFormatting sqref="W245">
    <cfRule type="cellIs" dxfId="744" priority="688" stopIfTrue="1" operator="equal">
      <formula>"e"</formula>
    </cfRule>
    <cfRule type="cellIs" dxfId="743" priority="689" stopIfTrue="1" operator="equal">
      <formula>"p"</formula>
    </cfRule>
    <cfRule type="cellIs" dxfId="742" priority="690" stopIfTrue="1" operator="equal">
      <formula>"e"</formula>
    </cfRule>
  </conditionalFormatting>
  <conditionalFormatting sqref="AB245">
    <cfRule type="cellIs" dxfId="741" priority="685" stopIfTrue="1" operator="equal">
      <formula>"e"</formula>
    </cfRule>
    <cfRule type="cellIs" dxfId="740" priority="686" stopIfTrue="1" operator="equal">
      <formula>"p"</formula>
    </cfRule>
    <cfRule type="cellIs" dxfId="739" priority="687" stopIfTrue="1" operator="equal">
      <formula>"e"</formula>
    </cfRule>
  </conditionalFormatting>
  <conditionalFormatting sqref="AR247:AU247 AR249:AU249 AR251:AU251">
    <cfRule type="cellIs" dxfId="738" priority="740" stopIfTrue="1" operator="equal">
      <formula>"e"</formula>
    </cfRule>
    <cfRule type="cellIs" dxfId="737" priority="741" stopIfTrue="1" operator="equal">
      <formula>"p"</formula>
    </cfRule>
    <cfRule type="cellIs" dxfId="736" priority="742" stopIfTrue="1" operator="equal">
      <formula>"e"</formula>
    </cfRule>
  </conditionalFormatting>
  <conditionalFormatting sqref="AR248:AU248 AR252:AU252">
    <cfRule type="cellIs" dxfId="735" priority="743" stopIfTrue="1" operator="equal">
      <formula>"E"</formula>
    </cfRule>
    <cfRule type="cellIs" dxfId="734" priority="744" stopIfTrue="1" operator="equal">
      <formula>"P"</formula>
    </cfRule>
  </conditionalFormatting>
  <conditionalFormatting sqref="AR247:AU252">
    <cfRule type="cellIs" dxfId="733" priority="735" stopIfTrue="1" operator="equal">
      <formula>"P"</formula>
    </cfRule>
    <cfRule type="cellIs" dxfId="732" priority="736" stopIfTrue="1" operator="equal">
      <formula>"E"</formula>
    </cfRule>
    <cfRule type="cellIs" dxfId="731" priority="737" stopIfTrue="1" operator="equal">
      <formula>"P"</formula>
    </cfRule>
    <cfRule type="cellIs" dxfId="730" priority="738" stopIfTrue="1" operator="equal">
      <formula>"E"</formula>
    </cfRule>
    <cfRule type="cellIs" dxfId="729" priority="739" stopIfTrue="1" operator="equal">
      <formula>"P"</formula>
    </cfRule>
  </conditionalFormatting>
  <conditionalFormatting sqref="AV247:AY247 AV249:AY249 AV251:AY251">
    <cfRule type="cellIs" dxfId="728" priority="730" stopIfTrue="1" operator="equal">
      <formula>"e"</formula>
    </cfRule>
    <cfRule type="cellIs" dxfId="727" priority="731" stopIfTrue="1" operator="equal">
      <formula>"p"</formula>
    </cfRule>
    <cfRule type="cellIs" dxfId="726" priority="732" stopIfTrue="1" operator="equal">
      <formula>"e"</formula>
    </cfRule>
  </conditionalFormatting>
  <conditionalFormatting sqref="AV248:AY248 AV252:AY252">
    <cfRule type="cellIs" dxfId="725" priority="733" stopIfTrue="1" operator="equal">
      <formula>"E"</formula>
    </cfRule>
    <cfRule type="cellIs" dxfId="724" priority="734" stopIfTrue="1" operator="equal">
      <formula>"P"</formula>
    </cfRule>
  </conditionalFormatting>
  <conditionalFormatting sqref="AV247:AY252">
    <cfRule type="cellIs" dxfId="723" priority="725" stopIfTrue="1" operator="equal">
      <formula>"P"</formula>
    </cfRule>
    <cfRule type="cellIs" dxfId="722" priority="726" stopIfTrue="1" operator="equal">
      <formula>"E"</formula>
    </cfRule>
    <cfRule type="cellIs" dxfId="721" priority="727" stopIfTrue="1" operator="equal">
      <formula>"P"</formula>
    </cfRule>
    <cfRule type="cellIs" dxfId="720" priority="728" stopIfTrue="1" operator="equal">
      <formula>"E"</formula>
    </cfRule>
    <cfRule type="cellIs" dxfId="719" priority="729" stopIfTrue="1" operator="equal">
      <formula>"P"</formula>
    </cfRule>
  </conditionalFormatting>
  <conditionalFormatting sqref="AR239:AU239">
    <cfRule type="cellIs" dxfId="718" priority="316" stopIfTrue="1" operator="equal">
      <formula>"e"</formula>
    </cfRule>
    <cfRule type="cellIs" dxfId="717" priority="317" stopIfTrue="1" operator="equal">
      <formula>"p"</formula>
    </cfRule>
    <cfRule type="cellIs" dxfId="716" priority="318" stopIfTrue="1" operator="equal">
      <formula>"e"</formula>
    </cfRule>
  </conditionalFormatting>
  <conditionalFormatting sqref="BE238:BG238">
    <cfRule type="cellIs" dxfId="715" priority="462" stopIfTrue="1" operator="equal">
      <formula>"E"</formula>
    </cfRule>
    <cfRule type="cellIs" dxfId="714" priority="463" stopIfTrue="1" operator="equal">
      <formula>"P"</formula>
    </cfRule>
  </conditionalFormatting>
  <conditionalFormatting sqref="AY252">
    <cfRule type="cellIs" dxfId="713" priority="723" stopIfTrue="1" operator="equal">
      <formula>"E"</formula>
    </cfRule>
    <cfRule type="cellIs" dxfId="712" priority="724" stopIfTrue="1" operator="equal">
      <formula>"P"</formula>
    </cfRule>
  </conditionalFormatting>
  <conditionalFormatting sqref="AZ247:BD247 AZ249:BD249 AZ251:BD251">
    <cfRule type="cellIs" dxfId="711" priority="718" stopIfTrue="1" operator="equal">
      <formula>"e"</formula>
    </cfRule>
    <cfRule type="cellIs" dxfId="710" priority="719" stopIfTrue="1" operator="equal">
      <formula>"p"</formula>
    </cfRule>
    <cfRule type="cellIs" dxfId="709" priority="720" stopIfTrue="1" operator="equal">
      <formula>"e"</formula>
    </cfRule>
  </conditionalFormatting>
  <conditionalFormatting sqref="AZ248:BD248 AZ252:BD252">
    <cfRule type="cellIs" dxfId="708" priority="721" stopIfTrue="1" operator="equal">
      <formula>"E"</formula>
    </cfRule>
    <cfRule type="cellIs" dxfId="707" priority="722" stopIfTrue="1" operator="equal">
      <formula>"P"</formula>
    </cfRule>
  </conditionalFormatting>
  <conditionalFormatting sqref="AZ247:BD252">
    <cfRule type="cellIs" dxfId="706" priority="713" stopIfTrue="1" operator="equal">
      <formula>"P"</formula>
    </cfRule>
    <cfRule type="cellIs" dxfId="705" priority="714" stopIfTrue="1" operator="equal">
      <formula>"E"</formula>
    </cfRule>
    <cfRule type="cellIs" dxfId="704" priority="715" stopIfTrue="1" operator="equal">
      <formula>"P"</formula>
    </cfRule>
    <cfRule type="cellIs" dxfId="703" priority="716" stopIfTrue="1" operator="equal">
      <formula>"E"</formula>
    </cfRule>
    <cfRule type="cellIs" dxfId="702" priority="717" stopIfTrue="1" operator="equal">
      <formula>"P"</formula>
    </cfRule>
  </conditionalFormatting>
  <conditionalFormatting sqref="BE248:BG248">
    <cfRule type="cellIs" dxfId="701" priority="711" stopIfTrue="1" operator="equal">
      <formula>"E"</formula>
    </cfRule>
    <cfRule type="cellIs" dxfId="700" priority="712" stopIfTrue="1" operator="equal">
      <formula>"P"</formula>
    </cfRule>
  </conditionalFormatting>
  <conditionalFormatting sqref="BE248:BG248">
    <cfRule type="cellIs" dxfId="699" priority="706" stopIfTrue="1" operator="equal">
      <formula>"P"</formula>
    </cfRule>
    <cfRule type="cellIs" dxfId="698" priority="707" stopIfTrue="1" operator="equal">
      <formula>"E"</formula>
    </cfRule>
    <cfRule type="cellIs" dxfId="697" priority="708" stopIfTrue="1" operator="equal">
      <formula>"P"</formula>
    </cfRule>
    <cfRule type="cellIs" dxfId="696" priority="709" stopIfTrue="1" operator="equal">
      <formula>"E"</formula>
    </cfRule>
    <cfRule type="cellIs" dxfId="695" priority="710" stopIfTrue="1" operator="equal">
      <formula>"P"</formula>
    </cfRule>
  </conditionalFormatting>
  <conditionalFormatting sqref="O245:AE245 AJ245:AQ245 AZ245:BL245">
    <cfRule type="cellIs" dxfId="694" priority="701" stopIfTrue="1" operator="equal">
      <formula>"e"</formula>
    </cfRule>
    <cfRule type="cellIs" dxfId="693" priority="702" stopIfTrue="1" operator="equal">
      <formula>"p"</formula>
    </cfRule>
    <cfRule type="cellIs" dxfId="692" priority="703" stopIfTrue="1" operator="equal">
      <formula>"e"</formula>
    </cfRule>
  </conditionalFormatting>
  <conditionalFormatting sqref="O246:AE246 G245:G246 AJ246:AQ246 AZ246:BL246">
    <cfRule type="cellIs" dxfId="691" priority="704" stopIfTrue="1" operator="equal">
      <formula>"E"</formula>
    </cfRule>
    <cfRule type="cellIs" dxfId="690" priority="705" stopIfTrue="1" operator="equal">
      <formula>"P"</formula>
    </cfRule>
  </conditionalFormatting>
  <conditionalFormatting sqref="G245:G246">
    <cfRule type="cellIs" dxfId="689" priority="699" stopIfTrue="1" operator="equal">
      <formula>"E"</formula>
    </cfRule>
    <cfRule type="cellIs" dxfId="688" priority="700" stopIfTrue="1" operator="equal">
      <formula>"P"</formula>
    </cfRule>
  </conditionalFormatting>
  <conditionalFormatting sqref="O245:AE246 AJ245:AQ246 AZ245:BL246">
    <cfRule type="cellIs" dxfId="687" priority="694" stopIfTrue="1" operator="equal">
      <formula>"P"</formula>
    </cfRule>
    <cfRule type="cellIs" dxfId="686" priority="695" stopIfTrue="1" operator="equal">
      <formula>"E"</formula>
    </cfRule>
    <cfRule type="cellIs" dxfId="685" priority="696" stopIfTrue="1" operator="equal">
      <formula>"P"</formula>
    </cfRule>
    <cfRule type="cellIs" dxfId="684" priority="697" stopIfTrue="1" operator="equal">
      <formula>"E"</formula>
    </cfRule>
    <cfRule type="cellIs" dxfId="683" priority="698" stopIfTrue="1" operator="equal">
      <formula>"P"</formula>
    </cfRule>
  </conditionalFormatting>
  <conditionalFormatting sqref="R245">
    <cfRule type="cellIs" dxfId="682" priority="691" stopIfTrue="1" operator="equal">
      <formula>"e"</formula>
    </cfRule>
    <cfRule type="cellIs" dxfId="681" priority="692" stopIfTrue="1" operator="equal">
      <formula>"p"</formula>
    </cfRule>
    <cfRule type="cellIs" dxfId="680" priority="693" stopIfTrue="1" operator="equal">
      <formula>"e"</formula>
    </cfRule>
  </conditionalFormatting>
  <conditionalFormatting sqref="BG245">
    <cfRule type="cellIs" dxfId="679" priority="682" stopIfTrue="1" operator="equal">
      <formula>"e"</formula>
    </cfRule>
    <cfRule type="cellIs" dxfId="678" priority="683" stopIfTrue="1" operator="equal">
      <formula>"p"</formula>
    </cfRule>
    <cfRule type="cellIs" dxfId="677" priority="684" stopIfTrue="1" operator="equal">
      <formula>"e"</formula>
    </cfRule>
  </conditionalFormatting>
  <conditionalFormatting sqref="BJ245">
    <cfRule type="cellIs" dxfId="676" priority="679" stopIfTrue="1" operator="equal">
      <formula>"e"</formula>
    </cfRule>
    <cfRule type="cellIs" dxfId="675" priority="680" stopIfTrue="1" operator="equal">
      <formula>"p"</formula>
    </cfRule>
    <cfRule type="cellIs" dxfId="674" priority="681" stopIfTrue="1" operator="equal">
      <formula>"e"</formula>
    </cfRule>
  </conditionalFormatting>
  <conditionalFormatting sqref="O245:Q245">
    <cfRule type="cellIs" dxfId="673" priority="676" stopIfTrue="1" operator="equal">
      <formula>"e"</formula>
    </cfRule>
    <cfRule type="cellIs" dxfId="672" priority="677" stopIfTrue="1" operator="equal">
      <formula>"p"</formula>
    </cfRule>
    <cfRule type="cellIs" dxfId="671" priority="678" stopIfTrue="1" operator="equal">
      <formula>"e"</formula>
    </cfRule>
  </conditionalFormatting>
  <conditionalFormatting sqref="S245:V245">
    <cfRule type="cellIs" dxfId="670" priority="673" stopIfTrue="1" operator="equal">
      <formula>"e"</formula>
    </cfRule>
    <cfRule type="cellIs" dxfId="669" priority="674" stopIfTrue="1" operator="equal">
      <formula>"p"</formula>
    </cfRule>
    <cfRule type="cellIs" dxfId="668" priority="675" stopIfTrue="1" operator="equal">
      <formula>"e"</formula>
    </cfRule>
  </conditionalFormatting>
  <conditionalFormatting sqref="X245:AA245">
    <cfRule type="cellIs" dxfId="667" priority="670" stopIfTrue="1" operator="equal">
      <formula>"e"</formula>
    </cfRule>
    <cfRule type="cellIs" dxfId="666" priority="671" stopIfTrue="1" operator="equal">
      <formula>"p"</formula>
    </cfRule>
    <cfRule type="cellIs" dxfId="665" priority="672" stopIfTrue="1" operator="equal">
      <formula>"e"</formula>
    </cfRule>
  </conditionalFormatting>
  <conditionalFormatting sqref="AC245:AE245">
    <cfRule type="cellIs" dxfId="664" priority="667" stopIfTrue="1" operator="equal">
      <formula>"e"</formula>
    </cfRule>
    <cfRule type="cellIs" dxfId="663" priority="668" stopIfTrue="1" operator="equal">
      <formula>"p"</formula>
    </cfRule>
    <cfRule type="cellIs" dxfId="662" priority="669" stopIfTrue="1" operator="equal">
      <formula>"e"</formula>
    </cfRule>
  </conditionalFormatting>
  <conditionalFormatting sqref="AJ245:AM245">
    <cfRule type="cellIs" dxfId="661" priority="664" stopIfTrue="1" operator="equal">
      <formula>"e"</formula>
    </cfRule>
    <cfRule type="cellIs" dxfId="660" priority="665" stopIfTrue="1" operator="equal">
      <formula>"p"</formula>
    </cfRule>
    <cfRule type="cellIs" dxfId="659" priority="666" stopIfTrue="1" operator="equal">
      <formula>"e"</formula>
    </cfRule>
  </conditionalFormatting>
  <conditionalFormatting sqref="AN245:AQ245">
    <cfRule type="cellIs" dxfId="658" priority="661" stopIfTrue="1" operator="equal">
      <formula>"e"</formula>
    </cfRule>
    <cfRule type="cellIs" dxfId="657" priority="662" stopIfTrue="1" operator="equal">
      <formula>"p"</formula>
    </cfRule>
    <cfRule type="cellIs" dxfId="656" priority="663" stopIfTrue="1" operator="equal">
      <formula>"e"</formula>
    </cfRule>
  </conditionalFormatting>
  <conditionalFormatting sqref="BA245:BF245">
    <cfRule type="cellIs" dxfId="655" priority="658" stopIfTrue="1" operator="equal">
      <formula>"e"</formula>
    </cfRule>
    <cfRule type="cellIs" dxfId="654" priority="659" stopIfTrue="1" operator="equal">
      <formula>"p"</formula>
    </cfRule>
    <cfRule type="cellIs" dxfId="653" priority="660" stopIfTrue="1" operator="equal">
      <formula>"e"</formula>
    </cfRule>
  </conditionalFormatting>
  <conditionalFormatting sqref="AF245 AI245">
    <cfRule type="cellIs" dxfId="652" priority="653" stopIfTrue="1" operator="equal">
      <formula>"e"</formula>
    </cfRule>
    <cfRule type="cellIs" dxfId="651" priority="654" stopIfTrue="1" operator="equal">
      <formula>"p"</formula>
    </cfRule>
    <cfRule type="cellIs" dxfId="650" priority="655" stopIfTrue="1" operator="equal">
      <formula>"e"</formula>
    </cfRule>
  </conditionalFormatting>
  <conditionalFormatting sqref="AF246:AI246">
    <cfRule type="cellIs" dxfId="649" priority="656" stopIfTrue="1" operator="equal">
      <formula>"E"</formula>
    </cfRule>
    <cfRule type="cellIs" dxfId="648" priority="657" stopIfTrue="1" operator="equal">
      <formula>"P"</formula>
    </cfRule>
  </conditionalFormatting>
  <conditionalFormatting sqref="AF246:AI246 AF245 AI245">
    <cfRule type="cellIs" dxfId="647" priority="648" stopIfTrue="1" operator="equal">
      <formula>"P"</formula>
    </cfRule>
    <cfRule type="cellIs" dxfId="646" priority="649" stopIfTrue="1" operator="equal">
      <formula>"E"</formula>
    </cfRule>
    <cfRule type="cellIs" dxfId="645" priority="650" stopIfTrue="1" operator="equal">
      <formula>"P"</formula>
    </cfRule>
    <cfRule type="cellIs" dxfId="644" priority="651" stopIfTrue="1" operator="equal">
      <formula>"E"</formula>
    </cfRule>
    <cfRule type="cellIs" dxfId="643" priority="652" stopIfTrue="1" operator="equal">
      <formula>"P"</formula>
    </cfRule>
  </conditionalFormatting>
  <conditionalFormatting sqref="AF245">
    <cfRule type="cellIs" dxfId="642" priority="645" stopIfTrue="1" operator="equal">
      <formula>"e"</formula>
    </cfRule>
    <cfRule type="cellIs" dxfId="641" priority="646" stopIfTrue="1" operator="equal">
      <formula>"p"</formula>
    </cfRule>
    <cfRule type="cellIs" dxfId="640" priority="647" stopIfTrue="1" operator="equal">
      <formula>"e"</formula>
    </cfRule>
  </conditionalFormatting>
  <conditionalFormatting sqref="AR245 AU245">
    <cfRule type="cellIs" dxfId="639" priority="640" stopIfTrue="1" operator="equal">
      <formula>"e"</formula>
    </cfRule>
    <cfRule type="cellIs" dxfId="638" priority="641" stopIfTrue="1" operator="equal">
      <formula>"p"</formula>
    </cfRule>
    <cfRule type="cellIs" dxfId="637" priority="642" stopIfTrue="1" operator="equal">
      <formula>"e"</formula>
    </cfRule>
  </conditionalFormatting>
  <conditionalFormatting sqref="AR246:AU246">
    <cfRule type="cellIs" dxfId="636" priority="643" stopIfTrue="1" operator="equal">
      <formula>"E"</formula>
    </cfRule>
    <cfRule type="cellIs" dxfId="635" priority="644" stopIfTrue="1" operator="equal">
      <formula>"P"</formula>
    </cfRule>
  </conditionalFormatting>
  <conditionalFormatting sqref="AR246:AU246 AR245 AU245">
    <cfRule type="cellIs" dxfId="634" priority="635" stopIfTrue="1" operator="equal">
      <formula>"P"</formula>
    </cfRule>
    <cfRule type="cellIs" dxfId="633" priority="636" stopIfTrue="1" operator="equal">
      <formula>"E"</formula>
    </cfRule>
    <cfRule type="cellIs" dxfId="632" priority="637" stopIfTrue="1" operator="equal">
      <formula>"P"</formula>
    </cfRule>
    <cfRule type="cellIs" dxfId="631" priority="638" stopIfTrue="1" operator="equal">
      <formula>"E"</formula>
    </cfRule>
    <cfRule type="cellIs" dxfId="630" priority="639" stopIfTrue="1" operator="equal">
      <formula>"P"</formula>
    </cfRule>
  </conditionalFormatting>
  <conditionalFormatting sqref="AR245">
    <cfRule type="cellIs" dxfId="629" priority="632" stopIfTrue="1" operator="equal">
      <formula>"e"</formula>
    </cfRule>
    <cfRule type="cellIs" dxfId="628" priority="633" stopIfTrue="1" operator="equal">
      <formula>"p"</formula>
    </cfRule>
    <cfRule type="cellIs" dxfId="627" priority="634" stopIfTrue="1" operator="equal">
      <formula>"e"</formula>
    </cfRule>
  </conditionalFormatting>
  <conditionalFormatting sqref="AV245 AY245">
    <cfRule type="cellIs" dxfId="626" priority="627" stopIfTrue="1" operator="equal">
      <formula>"e"</formula>
    </cfRule>
    <cfRule type="cellIs" dxfId="625" priority="628" stopIfTrue="1" operator="equal">
      <formula>"p"</formula>
    </cfRule>
    <cfRule type="cellIs" dxfId="624" priority="629" stopIfTrue="1" operator="equal">
      <formula>"e"</formula>
    </cfRule>
  </conditionalFormatting>
  <conditionalFormatting sqref="AV246:AY246">
    <cfRule type="cellIs" dxfId="623" priority="630" stopIfTrue="1" operator="equal">
      <formula>"E"</formula>
    </cfRule>
    <cfRule type="cellIs" dxfId="622" priority="631" stopIfTrue="1" operator="equal">
      <formula>"P"</formula>
    </cfRule>
  </conditionalFormatting>
  <conditionalFormatting sqref="AV246:AY246 AV245 AY245">
    <cfRule type="cellIs" dxfId="621" priority="622" stopIfTrue="1" operator="equal">
      <formula>"P"</formula>
    </cfRule>
    <cfRule type="cellIs" dxfId="620" priority="623" stopIfTrue="1" operator="equal">
      <formula>"E"</formula>
    </cfRule>
    <cfRule type="cellIs" dxfId="619" priority="624" stopIfTrue="1" operator="equal">
      <formula>"P"</formula>
    </cfRule>
    <cfRule type="cellIs" dxfId="618" priority="625" stopIfTrue="1" operator="equal">
      <formula>"E"</formula>
    </cfRule>
    <cfRule type="cellIs" dxfId="617" priority="626" stopIfTrue="1" operator="equal">
      <formula>"P"</formula>
    </cfRule>
  </conditionalFormatting>
  <conditionalFormatting sqref="AV245">
    <cfRule type="cellIs" dxfId="616" priority="619" stopIfTrue="1" operator="equal">
      <formula>"e"</formula>
    </cfRule>
    <cfRule type="cellIs" dxfId="615" priority="620" stopIfTrue="1" operator="equal">
      <formula>"p"</formula>
    </cfRule>
    <cfRule type="cellIs" dxfId="614" priority="621" stopIfTrue="1" operator="equal">
      <formula>"e"</formula>
    </cfRule>
  </conditionalFormatting>
  <conditionalFormatting sqref="AV246">
    <cfRule type="cellIs" dxfId="613" priority="617" stopIfTrue="1" operator="equal">
      <formula>"E"</formula>
    </cfRule>
    <cfRule type="cellIs" dxfId="612" priority="618" stopIfTrue="1" operator="equal">
      <formula>"P"</formula>
    </cfRule>
  </conditionalFormatting>
  <conditionalFormatting sqref="AW246">
    <cfRule type="cellIs" dxfId="611" priority="615" stopIfTrue="1" operator="equal">
      <formula>"E"</formula>
    </cfRule>
    <cfRule type="cellIs" dxfId="610" priority="616" stopIfTrue="1" operator="equal">
      <formula>"P"</formula>
    </cfRule>
  </conditionalFormatting>
  <conditionalFormatting sqref="O235:AE235 AL235:AQ235 BE235:BG235 BI235:BJ235 BL235">
    <cfRule type="cellIs" dxfId="609" priority="610" stopIfTrue="1" operator="equal">
      <formula>"e"</formula>
    </cfRule>
    <cfRule type="cellIs" dxfId="608" priority="611" stopIfTrue="1" operator="equal">
      <formula>"p"</formula>
    </cfRule>
    <cfRule type="cellIs" dxfId="607" priority="612" stopIfTrue="1" operator="equal">
      <formula>"e"</formula>
    </cfRule>
  </conditionalFormatting>
  <conditionalFormatting sqref="O236:AE236 AJ236:AQ236 BH236:BL236 G235:G236">
    <cfRule type="cellIs" dxfId="606" priority="613" stopIfTrue="1" operator="equal">
      <formula>"E"</formula>
    </cfRule>
    <cfRule type="cellIs" dxfId="605" priority="614" stopIfTrue="1" operator="equal">
      <formula>"P"</formula>
    </cfRule>
  </conditionalFormatting>
  <conditionalFormatting sqref="G235:G236">
    <cfRule type="cellIs" dxfId="604" priority="608" stopIfTrue="1" operator="equal">
      <formula>"E"</formula>
    </cfRule>
    <cfRule type="cellIs" dxfId="603" priority="609" stopIfTrue="1" operator="equal">
      <formula>"P"</formula>
    </cfRule>
  </conditionalFormatting>
  <conditionalFormatting sqref="BE235:BG235 BH236:BL236 AJ236:AQ236 O235:AE236 AL235:AQ235 BI235:BJ235 BL235">
    <cfRule type="cellIs" dxfId="602" priority="603" stopIfTrue="1" operator="equal">
      <formula>"P"</formula>
    </cfRule>
    <cfRule type="cellIs" dxfId="601" priority="604" stopIfTrue="1" operator="equal">
      <formula>"E"</formula>
    </cfRule>
    <cfRule type="cellIs" dxfId="600" priority="605" stopIfTrue="1" operator="equal">
      <formula>"P"</formula>
    </cfRule>
    <cfRule type="cellIs" dxfId="599" priority="606" stopIfTrue="1" operator="equal">
      <formula>"E"</formula>
    </cfRule>
    <cfRule type="cellIs" dxfId="598" priority="607" stopIfTrue="1" operator="equal">
      <formula>"P"</formula>
    </cfRule>
  </conditionalFormatting>
  <conditionalFormatting sqref="AF235:AI235">
    <cfRule type="cellIs" dxfId="597" priority="598" stopIfTrue="1" operator="equal">
      <formula>"e"</formula>
    </cfRule>
    <cfRule type="cellIs" dxfId="596" priority="599" stopIfTrue="1" operator="equal">
      <formula>"p"</formula>
    </cfRule>
    <cfRule type="cellIs" dxfId="595" priority="600" stopIfTrue="1" operator="equal">
      <formula>"e"</formula>
    </cfRule>
  </conditionalFormatting>
  <conditionalFormatting sqref="AF236:AI236">
    <cfRule type="cellIs" dxfId="594" priority="601" stopIfTrue="1" operator="equal">
      <formula>"E"</formula>
    </cfRule>
    <cfRule type="cellIs" dxfId="593" priority="602" stopIfTrue="1" operator="equal">
      <formula>"P"</formula>
    </cfRule>
  </conditionalFormatting>
  <conditionalFormatting sqref="AF235:AI236">
    <cfRule type="cellIs" dxfId="592" priority="593" stopIfTrue="1" operator="equal">
      <formula>"P"</formula>
    </cfRule>
    <cfRule type="cellIs" dxfId="591" priority="594" stopIfTrue="1" operator="equal">
      <formula>"E"</formula>
    </cfRule>
    <cfRule type="cellIs" dxfId="590" priority="595" stopIfTrue="1" operator="equal">
      <formula>"P"</formula>
    </cfRule>
    <cfRule type="cellIs" dxfId="589" priority="596" stopIfTrue="1" operator="equal">
      <formula>"E"</formula>
    </cfRule>
    <cfRule type="cellIs" dxfId="588" priority="597" stopIfTrue="1" operator="equal">
      <formula>"P"</formula>
    </cfRule>
  </conditionalFormatting>
  <conditionalFormatting sqref="AR235:AU235">
    <cfRule type="cellIs" dxfId="587" priority="588" stopIfTrue="1" operator="equal">
      <formula>"e"</formula>
    </cfRule>
    <cfRule type="cellIs" dxfId="586" priority="589" stopIfTrue="1" operator="equal">
      <formula>"p"</formula>
    </cfRule>
    <cfRule type="cellIs" dxfId="585" priority="590" stopIfTrue="1" operator="equal">
      <formula>"e"</formula>
    </cfRule>
  </conditionalFormatting>
  <conditionalFormatting sqref="AR236:AU236">
    <cfRule type="cellIs" dxfId="584" priority="591" stopIfTrue="1" operator="equal">
      <formula>"E"</formula>
    </cfRule>
    <cfRule type="cellIs" dxfId="583" priority="592" stopIfTrue="1" operator="equal">
      <formula>"P"</formula>
    </cfRule>
  </conditionalFormatting>
  <conditionalFormatting sqref="AR235:AU236">
    <cfRule type="cellIs" dxfId="582" priority="583" stopIfTrue="1" operator="equal">
      <formula>"P"</formula>
    </cfRule>
    <cfRule type="cellIs" dxfId="581" priority="584" stopIfTrue="1" operator="equal">
      <formula>"E"</formula>
    </cfRule>
    <cfRule type="cellIs" dxfId="580" priority="585" stopIfTrue="1" operator="equal">
      <formula>"P"</formula>
    </cfRule>
    <cfRule type="cellIs" dxfId="579" priority="586" stopIfTrue="1" operator="equal">
      <formula>"E"</formula>
    </cfRule>
    <cfRule type="cellIs" dxfId="578" priority="587" stopIfTrue="1" operator="equal">
      <formula>"P"</formula>
    </cfRule>
  </conditionalFormatting>
  <conditionalFormatting sqref="AV235:AX235">
    <cfRule type="cellIs" dxfId="577" priority="578" stopIfTrue="1" operator="equal">
      <formula>"e"</formula>
    </cfRule>
    <cfRule type="cellIs" dxfId="576" priority="579" stopIfTrue="1" operator="equal">
      <formula>"p"</formula>
    </cfRule>
    <cfRule type="cellIs" dxfId="575" priority="580" stopIfTrue="1" operator="equal">
      <formula>"e"</formula>
    </cfRule>
  </conditionalFormatting>
  <conditionalFormatting sqref="AV236:AY236">
    <cfRule type="cellIs" dxfId="574" priority="581" stopIfTrue="1" operator="equal">
      <formula>"E"</formula>
    </cfRule>
    <cfRule type="cellIs" dxfId="573" priority="582" stopIfTrue="1" operator="equal">
      <formula>"P"</formula>
    </cfRule>
  </conditionalFormatting>
  <conditionalFormatting sqref="AV236:AY236 AV235:AX235">
    <cfRule type="cellIs" dxfId="572" priority="573" stopIfTrue="1" operator="equal">
      <formula>"P"</formula>
    </cfRule>
    <cfRule type="cellIs" dxfId="571" priority="574" stopIfTrue="1" operator="equal">
      <formula>"E"</formula>
    </cfRule>
    <cfRule type="cellIs" dxfId="570" priority="575" stopIfTrue="1" operator="equal">
      <formula>"P"</formula>
    </cfRule>
    <cfRule type="cellIs" dxfId="569" priority="576" stopIfTrue="1" operator="equal">
      <formula>"E"</formula>
    </cfRule>
    <cfRule type="cellIs" dxfId="568" priority="577" stopIfTrue="1" operator="equal">
      <formula>"P"</formula>
    </cfRule>
  </conditionalFormatting>
  <conditionalFormatting sqref="AZ235:BC235">
    <cfRule type="cellIs" dxfId="567" priority="568" stopIfTrue="1" operator="equal">
      <formula>"e"</formula>
    </cfRule>
    <cfRule type="cellIs" dxfId="566" priority="569" stopIfTrue="1" operator="equal">
      <formula>"p"</formula>
    </cfRule>
    <cfRule type="cellIs" dxfId="565" priority="570" stopIfTrue="1" operator="equal">
      <formula>"e"</formula>
    </cfRule>
  </conditionalFormatting>
  <conditionalFormatting sqref="AZ236:BD236">
    <cfRule type="cellIs" dxfId="564" priority="571" stopIfTrue="1" operator="equal">
      <formula>"E"</formula>
    </cfRule>
    <cfRule type="cellIs" dxfId="563" priority="572" stopIfTrue="1" operator="equal">
      <formula>"P"</formula>
    </cfRule>
  </conditionalFormatting>
  <conditionalFormatting sqref="AZ236:BD236 AZ235:BC235">
    <cfRule type="cellIs" dxfId="562" priority="563" stopIfTrue="1" operator="equal">
      <formula>"P"</formula>
    </cfRule>
    <cfRule type="cellIs" dxfId="561" priority="564" stopIfTrue="1" operator="equal">
      <formula>"E"</formula>
    </cfRule>
    <cfRule type="cellIs" dxfId="560" priority="565" stopIfTrue="1" operator="equal">
      <formula>"P"</formula>
    </cfRule>
    <cfRule type="cellIs" dxfId="559" priority="566" stopIfTrue="1" operator="equal">
      <formula>"E"</formula>
    </cfRule>
    <cfRule type="cellIs" dxfId="558" priority="567" stopIfTrue="1" operator="equal">
      <formula>"P"</formula>
    </cfRule>
  </conditionalFormatting>
  <conditionalFormatting sqref="BE236:BG236">
    <cfRule type="cellIs" dxfId="557" priority="561" stopIfTrue="1" operator="equal">
      <formula>"E"</formula>
    </cfRule>
    <cfRule type="cellIs" dxfId="556" priority="562" stopIfTrue="1" operator="equal">
      <formula>"P"</formula>
    </cfRule>
  </conditionalFormatting>
  <conditionalFormatting sqref="BE236:BG236">
    <cfRule type="cellIs" dxfId="555" priority="556" stopIfTrue="1" operator="equal">
      <formula>"P"</formula>
    </cfRule>
    <cfRule type="cellIs" dxfId="554" priority="557" stopIfTrue="1" operator="equal">
      <formula>"E"</formula>
    </cfRule>
    <cfRule type="cellIs" dxfId="553" priority="558" stopIfTrue="1" operator="equal">
      <formula>"P"</formula>
    </cfRule>
    <cfRule type="cellIs" dxfId="552" priority="559" stopIfTrue="1" operator="equal">
      <formula>"E"</formula>
    </cfRule>
    <cfRule type="cellIs" dxfId="551" priority="560" stopIfTrue="1" operator="equal">
      <formula>"P"</formula>
    </cfRule>
  </conditionalFormatting>
  <conditionalFormatting sqref="AJ235:AK235">
    <cfRule type="cellIs" dxfId="550" priority="553" stopIfTrue="1" operator="equal">
      <formula>"e"</formula>
    </cfRule>
    <cfRule type="cellIs" dxfId="549" priority="554" stopIfTrue="1" operator="equal">
      <formula>"p"</formula>
    </cfRule>
    <cfRule type="cellIs" dxfId="548" priority="555" stopIfTrue="1" operator="equal">
      <formula>"e"</formula>
    </cfRule>
  </conditionalFormatting>
  <conditionalFormatting sqref="AJ235:AK235">
    <cfRule type="cellIs" dxfId="547" priority="548" stopIfTrue="1" operator="equal">
      <formula>"P"</formula>
    </cfRule>
    <cfRule type="cellIs" dxfId="546" priority="549" stopIfTrue="1" operator="equal">
      <formula>"E"</formula>
    </cfRule>
    <cfRule type="cellIs" dxfId="545" priority="550" stopIfTrue="1" operator="equal">
      <formula>"P"</formula>
    </cfRule>
    <cfRule type="cellIs" dxfId="544" priority="551" stopIfTrue="1" operator="equal">
      <formula>"E"</formula>
    </cfRule>
    <cfRule type="cellIs" dxfId="543" priority="552" stopIfTrue="1" operator="equal">
      <formula>"P"</formula>
    </cfRule>
  </conditionalFormatting>
  <conditionalFormatting sqref="AY235">
    <cfRule type="cellIs" dxfId="542" priority="545" stopIfTrue="1" operator="equal">
      <formula>"e"</formula>
    </cfRule>
    <cfRule type="cellIs" dxfId="541" priority="546" stopIfTrue="1" operator="equal">
      <formula>"p"</formula>
    </cfRule>
    <cfRule type="cellIs" dxfId="540" priority="547" stopIfTrue="1" operator="equal">
      <formula>"e"</formula>
    </cfRule>
  </conditionalFormatting>
  <conditionalFormatting sqref="AY235">
    <cfRule type="cellIs" dxfId="539" priority="540" stopIfTrue="1" operator="equal">
      <formula>"P"</formula>
    </cfRule>
    <cfRule type="cellIs" dxfId="538" priority="541" stopIfTrue="1" operator="equal">
      <formula>"E"</formula>
    </cfRule>
    <cfRule type="cellIs" dxfId="537" priority="542" stopIfTrue="1" operator="equal">
      <formula>"P"</formula>
    </cfRule>
    <cfRule type="cellIs" dxfId="536" priority="543" stopIfTrue="1" operator="equal">
      <formula>"E"</formula>
    </cfRule>
    <cfRule type="cellIs" dxfId="535" priority="544" stopIfTrue="1" operator="equal">
      <formula>"P"</formula>
    </cfRule>
  </conditionalFormatting>
  <conditionalFormatting sqref="BD235">
    <cfRule type="cellIs" dxfId="534" priority="537" stopIfTrue="1" operator="equal">
      <formula>"e"</formula>
    </cfRule>
    <cfRule type="cellIs" dxfId="533" priority="538" stopIfTrue="1" operator="equal">
      <formula>"p"</formula>
    </cfRule>
    <cfRule type="cellIs" dxfId="532" priority="539" stopIfTrue="1" operator="equal">
      <formula>"e"</formula>
    </cfRule>
  </conditionalFormatting>
  <conditionalFormatting sqref="BD235">
    <cfRule type="cellIs" dxfId="531" priority="532" stopIfTrue="1" operator="equal">
      <formula>"P"</formula>
    </cfRule>
    <cfRule type="cellIs" dxfId="530" priority="533" stopIfTrue="1" operator="equal">
      <formula>"E"</formula>
    </cfRule>
    <cfRule type="cellIs" dxfId="529" priority="534" stopIfTrue="1" operator="equal">
      <formula>"P"</formula>
    </cfRule>
    <cfRule type="cellIs" dxfId="528" priority="535" stopIfTrue="1" operator="equal">
      <formula>"E"</formula>
    </cfRule>
    <cfRule type="cellIs" dxfId="527" priority="536" stopIfTrue="1" operator="equal">
      <formula>"P"</formula>
    </cfRule>
  </conditionalFormatting>
  <conditionalFormatting sqref="BH235">
    <cfRule type="cellIs" dxfId="526" priority="529" stopIfTrue="1" operator="equal">
      <formula>"e"</formula>
    </cfRule>
    <cfRule type="cellIs" dxfId="525" priority="530" stopIfTrue="1" operator="equal">
      <formula>"p"</formula>
    </cfRule>
    <cfRule type="cellIs" dxfId="524" priority="531" stopIfTrue="1" operator="equal">
      <formula>"e"</formula>
    </cfRule>
  </conditionalFormatting>
  <conditionalFormatting sqref="BH235">
    <cfRule type="cellIs" dxfId="523" priority="524" stopIfTrue="1" operator="equal">
      <formula>"P"</formula>
    </cfRule>
    <cfRule type="cellIs" dxfId="522" priority="525" stopIfTrue="1" operator="equal">
      <formula>"E"</formula>
    </cfRule>
    <cfRule type="cellIs" dxfId="521" priority="526" stopIfTrue="1" operator="equal">
      <formula>"P"</formula>
    </cfRule>
    <cfRule type="cellIs" dxfId="520" priority="527" stopIfTrue="1" operator="equal">
      <formula>"E"</formula>
    </cfRule>
    <cfRule type="cellIs" dxfId="519" priority="528" stopIfTrue="1" operator="equal">
      <formula>"P"</formula>
    </cfRule>
  </conditionalFormatting>
  <conditionalFormatting sqref="BK235">
    <cfRule type="cellIs" dxfId="518" priority="521" stopIfTrue="1" operator="equal">
      <formula>"e"</formula>
    </cfRule>
    <cfRule type="cellIs" dxfId="517" priority="522" stopIfTrue="1" operator="equal">
      <formula>"p"</formula>
    </cfRule>
    <cfRule type="cellIs" dxfId="516" priority="523" stopIfTrue="1" operator="equal">
      <formula>"e"</formula>
    </cfRule>
  </conditionalFormatting>
  <conditionalFormatting sqref="BK235">
    <cfRule type="cellIs" dxfId="515" priority="516" stopIfTrue="1" operator="equal">
      <formula>"P"</formula>
    </cfRule>
    <cfRule type="cellIs" dxfId="514" priority="517" stopIfTrue="1" operator="equal">
      <formula>"E"</formula>
    </cfRule>
    <cfRule type="cellIs" dxfId="513" priority="518" stopIfTrue="1" operator="equal">
      <formula>"P"</formula>
    </cfRule>
    <cfRule type="cellIs" dxfId="512" priority="519" stopIfTrue="1" operator="equal">
      <formula>"E"</formula>
    </cfRule>
    <cfRule type="cellIs" dxfId="511" priority="520" stopIfTrue="1" operator="equal">
      <formula>"P"</formula>
    </cfRule>
  </conditionalFormatting>
  <conditionalFormatting sqref="O237:AE237 AL237:AQ237 BF237:BG237 BJ237 BL237">
    <cfRule type="cellIs" dxfId="510" priority="511" stopIfTrue="1" operator="equal">
      <formula>"e"</formula>
    </cfRule>
    <cfRule type="cellIs" dxfId="509" priority="512" stopIfTrue="1" operator="equal">
      <formula>"p"</formula>
    </cfRule>
    <cfRule type="cellIs" dxfId="508" priority="513" stopIfTrue="1" operator="equal">
      <formula>"e"</formula>
    </cfRule>
  </conditionalFormatting>
  <conditionalFormatting sqref="O238:AE238 AJ238:AQ238 BH238:BL238 G237:G238">
    <cfRule type="cellIs" dxfId="507" priority="514" stopIfTrue="1" operator="equal">
      <formula>"E"</formula>
    </cfRule>
    <cfRule type="cellIs" dxfId="506" priority="515" stopIfTrue="1" operator="equal">
      <formula>"P"</formula>
    </cfRule>
  </conditionalFormatting>
  <conditionalFormatting sqref="G237:G238">
    <cfRule type="cellIs" dxfId="505" priority="509" stopIfTrue="1" operator="equal">
      <formula>"E"</formula>
    </cfRule>
    <cfRule type="cellIs" dxfId="504" priority="510" stopIfTrue="1" operator="equal">
      <formula>"P"</formula>
    </cfRule>
  </conditionalFormatting>
  <conditionalFormatting sqref="BF237:BG237 BH238:BL238 AJ238:AQ238 O237:AE238 AL237:AQ237 BJ237 BL237">
    <cfRule type="cellIs" dxfId="503" priority="504" stopIfTrue="1" operator="equal">
      <formula>"P"</formula>
    </cfRule>
    <cfRule type="cellIs" dxfId="502" priority="505" stopIfTrue="1" operator="equal">
      <formula>"E"</formula>
    </cfRule>
    <cfRule type="cellIs" dxfId="501" priority="506" stopIfTrue="1" operator="equal">
      <formula>"P"</formula>
    </cfRule>
    <cfRule type="cellIs" dxfId="500" priority="507" stopIfTrue="1" operator="equal">
      <formula>"E"</formula>
    </cfRule>
    <cfRule type="cellIs" dxfId="499" priority="508" stopIfTrue="1" operator="equal">
      <formula>"P"</formula>
    </cfRule>
  </conditionalFormatting>
  <conditionalFormatting sqref="AF237:AI237">
    <cfRule type="cellIs" dxfId="498" priority="499" stopIfTrue="1" operator="equal">
      <formula>"e"</formula>
    </cfRule>
    <cfRule type="cellIs" dxfId="497" priority="500" stopIfTrue="1" operator="equal">
      <formula>"p"</formula>
    </cfRule>
    <cfRule type="cellIs" dxfId="496" priority="501" stopIfTrue="1" operator="equal">
      <formula>"e"</formula>
    </cfRule>
  </conditionalFormatting>
  <conditionalFormatting sqref="AF238:AI238">
    <cfRule type="cellIs" dxfId="495" priority="502" stopIfTrue="1" operator="equal">
      <formula>"E"</formula>
    </cfRule>
    <cfRule type="cellIs" dxfId="494" priority="503" stopIfTrue="1" operator="equal">
      <formula>"P"</formula>
    </cfRule>
  </conditionalFormatting>
  <conditionalFormatting sqref="AF237:AI238">
    <cfRule type="cellIs" dxfId="493" priority="494" stopIfTrue="1" operator="equal">
      <formula>"P"</formula>
    </cfRule>
    <cfRule type="cellIs" dxfId="492" priority="495" stopIfTrue="1" operator="equal">
      <formula>"E"</formula>
    </cfRule>
    <cfRule type="cellIs" dxfId="491" priority="496" stopIfTrue="1" operator="equal">
      <formula>"P"</formula>
    </cfRule>
    <cfRule type="cellIs" dxfId="490" priority="497" stopIfTrue="1" operator="equal">
      <formula>"E"</formula>
    </cfRule>
    <cfRule type="cellIs" dxfId="489" priority="498" stopIfTrue="1" operator="equal">
      <formula>"P"</formula>
    </cfRule>
  </conditionalFormatting>
  <conditionalFormatting sqref="AR237:AU237">
    <cfRule type="cellIs" dxfId="488" priority="489" stopIfTrue="1" operator="equal">
      <formula>"e"</formula>
    </cfRule>
    <cfRule type="cellIs" dxfId="487" priority="490" stopIfTrue="1" operator="equal">
      <formula>"p"</formula>
    </cfRule>
    <cfRule type="cellIs" dxfId="486" priority="491" stopIfTrue="1" operator="equal">
      <formula>"e"</formula>
    </cfRule>
  </conditionalFormatting>
  <conditionalFormatting sqref="AR238:AU238">
    <cfRule type="cellIs" dxfId="485" priority="492" stopIfTrue="1" operator="equal">
      <formula>"E"</formula>
    </cfRule>
    <cfRule type="cellIs" dxfId="484" priority="493" stopIfTrue="1" operator="equal">
      <formula>"P"</formula>
    </cfRule>
  </conditionalFormatting>
  <conditionalFormatting sqref="AR237:AU238">
    <cfRule type="cellIs" dxfId="483" priority="484" stopIfTrue="1" operator="equal">
      <formula>"P"</formula>
    </cfRule>
    <cfRule type="cellIs" dxfId="482" priority="485" stopIfTrue="1" operator="equal">
      <formula>"E"</formula>
    </cfRule>
    <cfRule type="cellIs" dxfId="481" priority="486" stopIfTrue="1" operator="equal">
      <formula>"P"</formula>
    </cfRule>
    <cfRule type="cellIs" dxfId="480" priority="487" stopIfTrue="1" operator="equal">
      <formula>"E"</formula>
    </cfRule>
    <cfRule type="cellIs" dxfId="479" priority="488" stopIfTrue="1" operator="equal">
      <formula>"P"</formula>
    </cfRule>
  </conditionalFormatting>
  <conditionalFormatting sqref="AW237:AX237">
    <cfRule type="cellIs" dxfId="478" priority="479" stopIfTrue="1" operator="equal">
      <formula>"e"</formula>
    </cfRule>
    <cfRule type="cellIs" dxfId="477" priority="480" stopIfTrue="1" operator="equal">
      <formula>"p"</formula>
    </cfRule>
    <cfRule type="cellIs" dxfId="476" priority="481" stopIfTrue="1" operator="equal">
      <formula>"e"</formula>
    </cfRule>
  </conditionalFormatting>
  <conditionalFormatting sqref="AV238:AY238">
    <cfRule type="cellIs" dxfId="475" priority="482" stopIfTrue="1" operator="equal">
      <formula>"E"</formula>
    </cfRule>
    <cfRule type="cellIs" dxfId="474" priority="483" stopIfTrue="1" operator="equal">
      <formula>"P"</formula>
    </cfRule>
  </conditionalFormatting>
  <conditionalFormatting sqref="AV238:AY238 AW237:AX237">
    <cfRule type="cellIs" dxfId="473" priority="474" stopIfTrue="1" operator="equal">
      <formula>"P"</formula>
    </cfRule>
    <cfRule type="cellIs" dxfId="472" priority="475" stopIfTrue="1" operator="equal">
      <formula>"E"</formula>
    </cfRule>
    <cfRule type="cellIs" dxfId="471" priority="476" stopIfTrue="1" operator="equal">
      <formula>"P"</formula>
    </cfRule>
    <cfRule type="cellIs" dxfId="470" priority="477" stopIfTrue="1" operator="equal">
      <formula>"E"</formula>
    </cfRule>
    <cfRule type="cellIs" dxfId="469" priority="478" stopIfTrue="1" operator="equal">
      <formula>"P"</formula>
    </cfRule>
  </conditionalFormatting>
  <conditionalFormatting sqref="BA237:BC237">
    <cfRule type="cellIs" dxfId="468" priority="469" stopIfTrue="1" operator="equal">
      <formula>"e"</formula>
    </cfRule>
    <cfRule type="cellIs" dxfId="467" priority="470" stopIfTrue="1" operator="equal">
      <formula>"p"</formula>
    </cfRule>
    <cfRule type="cellIs" dxfId="466" priority="471" stopIfTrue="1" operator="equal">
      <formula>"e"</formula>
    </cfRule>
  </conditionalFormatting>
  <conditionalFormatting sqref="AZ238:BD238">
    <cfRule type="cellIs" dxfId="465" priority="472" stopIfTrue="1" operator="equal">
      <formula>"E"</formula>
    </cfRule>
    <cfRule type="cellIs" dxfId="464" priority="473" stopIfTrue="1" operator="equal">
      <formula>"P"</formula>
    </cfRule>
  </conditionalFormatting>
  <conditionalFormatting sqref="AZ238:BD238 BA237:BC237">
    <cfRule type="cellIs" dxfId="463" priority="464" stopIfTrue="1" operator="equal">
      <formula>"P"</formula>
    </cfRule>
    <cfRule type="cellIs" dxfId="462" priority="465" stopIfTrue="1" operator="equal">
      <formula>"E"</formula>
    </cfRule>
    <cfRule type="cellIs" dxfId="461" priority="466" stopIfTrue="1" operator="equal">
      <formula>"P"</formula>
    </cfRule>
    <cfRule type="cellIs" dxfId="460" priority="467" stopIfTrue="1" operator="equal">
      <formula>"E"</formula>
    </cfRule>
    <cfRule type="cellIs" dxfId="459" priority="468" stopIfTrue="1" operator="equal">
      <formula>"P"</formula>
    </cfRule>
  </conditionalFormatting>
  <conditionalFormatting sqref="BE238:BG238">
    <cfRule type="cellIs" dxfId="458" priority="457" stopIfTrue="1" operator="equal">
      <formula>"P"</formula>
    </cfRule>
    <cfRule type="cellIs" dxfId="457" priority="458" stopIfTrue="1" operator="equal">
      <formula>"E"</formula>
    </cfRule>
    <cfRule type="cellIs" dxfId="456" priority="459" stopIfTrue="1" operator="equal">
      <formula>"P"</formula>
    </cfRule>
    <cfRule type="cellIs" dxfId="455" priority="460" stopIfTrue="1" operator="equal">
      <formula>"E"</formula>
    </cfRule>
    <cfRule type="cellIs" dxfId="454" priority="461" stopIfTrue="1" operator="equal">
      <formula>"P"</formula>
    </cfRule>
  </conditionalFormatting>
  <conditionalFormatting sqref="AJ237:AK237">
    <cfRule type="cellIs" dxfId="453" priority="454" stopIfTrue="1" operator="equal">
      <formula>"e"</formula>
    </cfRule>
    <cfRule type="cellIs" dxfId="452" priority="455" stopIfTrue="1" operator="equal">
      <formula>"p"</formula>
    </cfRule>
    <cfRule type="cellIs" dxfId="451" priority="456" stopIfTrue="1" operator="equal">
      <formula>"e"</formula>
    </cfRule>
  </conditionalFormatting>
  <conditionalFormatting sqref="AJ237:AK237">
    <cfRule type="cellIs" dxfId="450" priority="449" stopIfTrue="1" operator="equal">
      <formula>"P"</formula>
    </cfRule>
    <cfRule type="cellIs" dxfId="449" priority="450" stopIfTrue="1" operator="equal">
      <formula>"E"</formula>
    </cfRule>
    <cfRule type="cellIs" dxfId="448" priority="451" stopIfTrue="1" operator="equal">
      <formula>"P"</formula>
    </cfRule>
    <cfRule type="cellIs" dxfId="447" priority="452" stopIfTrue="1" operator="equal">
      <formula>"E"</formula>
    </cfRule>
    <cfRule type="cellIs" dxfId="446" priority="453" stopIfTrue="1" operator="equal">
      <formula>"P"</formula>
    </cfRule>
  </conditionalFormatting>
  <conditionalFormatting sqref="AY237">
    <cfRule type="cellIs" dxfId="445" priority="446" stopIfTrue="1" operator="equal">
      <formula>"e"</formula>
    </cfRule>
    <cfRule type="cellIs" dxfId="444" priority="447" stopIfTrue="1" operator="equal">
      <formula>"p"</formula>
    </cfRule>
    <cfRule type="cellIs" dxfId="443" priority="448" stopIfTrue="1" operator="equal">
      <formula>"e"</formula>
    </cfRule>
  </conditionalFormatting>
  <conditionalFormatting sqref="AY237">
    <cfRule type="cellIs" dxfId="442" priority="441" stopIfTrue="1" operator="equal">
      <formula>"P"</formula>
    </cfRule>
    <cfRule type="cellIs" dxfId="441" priority="442" stopIfTrue="1" operator="equal">
      <formula>"E"</formula>
    </cfRule>
    <cfRule type="cellIs" dxfId="440" priority="443" stopIfTrue="1" operator="equal">
      <formula>"P"</formula>
    </cfRule>
    <cfRule type="cellIs" dxfId="439" priority="444" stopIfTrue="1" operator="equal">
      <formula>"E"</formula>
    </cfRule>
    <cfRule type="cellIs" dxfId="438" priority="445" stopIfTrue="1" operator="equal">
      <formula>"P"</formula>
    </cfRule>
  </conditionalFormatting>
  <conditionalFormatting sqref="BD237">
    <cfRule type="cellIs" dxfId="437" priority="438" stopIfTrue="1" operator="equal">
      <formula>"e"</formula>
    </cfRule>
    <cfRule type="cellIs" dxfId="436" priority="439" stopIfTrue="1" operator="equal">
      <formula>"p"</formula>
    </cfRule>
    <cfRule type="cellIs" dxfId="435" priority="440" stopIfTrue="1" operator="equal">
      <formula>"e"</formula>
    </cfRule>
  </conditionalFormatting>
  <conditionalFormatting sqref="BD237">
    <cfRule type="cellIs" dxfId="434" priority="433" stopIfTrue="1" operator="equal">
      <formula>"P"</formula>
    </cfRule>
    <cfRule type="cellIs" dxfId="433" priority="434" stopIfTrue="1" operator="equal">
      <formula>"E"</formula>
    </cfRule>
    <cfRule type="cellIs" dxfId="432" priority="435" stopIfTrue="1" operator="equal">
      <formula>"P"</formula>
    </cfRule>
    <cfRule type="cellIs" dxfId="431" priority="436" stopIfTrue="1" operator="equal">
      <formula>"E"</formula>
    </cfRule>
    <cfRule type="cellIs" dxfId="430" priority="437" stopIfTrue="1" operator="equal">
      <formula>"P"</formula>
    </cfRule>
  </conditionalFormatting>
  <conditionalFormatting sqref="BH237">
    <cfRule type="cellIs" dxfId="429" priority="430" stopIfTrue="1" operator="equal">
      <formula>"e"</formula>
    </cfRule>
    <cfRule type="cellIs" dxfId="428" priority="431" stopIfTrue="1" operator="equal">
      <formula>"p"</formula>
    </cfRule>
    <cfRule type="cellIs" dxfId="427" priority="432" stopIfTrue="1" operator="equal">
      <formula>"e"</formula>
    </cfRule>
  </conditionalFormatting>
  <conditionalFormatting sqref="BH237">
    <cfRule type="cellIs" dxfId="426" priority="425" stopIfTrue="1" operator="equal">
      <formula>"P"</formula>
    </cfRule>
    <cfRule type="cellIs" dxfId="425" priority="426" stopIfTrue="1" operator="equal">
      <formula>"E"</formula>
    </cfRule>
    <cfRule type="cellIs" dxfId="424" priority="427" stopIfTrue="1" operator="equal">
      <formula>"P"</formula>
    </cfRule>
    <cfRule type="cellIs" dxfId="423" priority="428" stopIfTrue="1" operator="equal">
      <formula>"E"</formula>
    </cfRule>
    <cfRule type="cellIs" dxfId="422" priority="429" stopIfTrue="1" operator="equal">
      <formula>"P"</formula>
    </cfRule>
  </conditionalFormatting>
  <conditionalFormatting sqref="BK237">
    <cfRule type="cellIs" dxfId="421" priority="422" stopIfTrue="1" operator="equal">
      <formula>"e"</formula>
    </cfRule>
    <cfRule type="cellIs" dxfId="420" priority="423" stopIfTrue="1" operator="equal">
      <formula>"p"</formula>
    </cfRule>
    <cfRule type="cellIs" dxfId="419" priority="424" stopIfTrue="1" operator="equal">
      <formula>"e"</formula>
    </cfRule>
  </conditionalFormatting>
  <conditionalFormatting sqref="BK237">
    <cfRule type="cellIs" dxfId="418" priority="417" stopIfTrue="1" operator="equal">
      <formula>"P"</formula>
    </cfRule>
    <cfRule type="cellIs" dxfId="417" priority="418" stopIfTrue="1" operator="equal">
      <formula>"E"</formula>
    </cfRule>
    <cfRule type="cellIs" dxfId="416" priority="419" stopIfTrue="1" operator="equal">
      <formula>"P"</formula>
    </cfRule>
    <cfRule type="cellIs" dxfId="415" priority="420" stopIfTrue="1" operator="equal">
      <formula>"E"</formula>
    </cfRule>
    <cfRule type="cellIs" dxfId="414" priority="421" stopIfTrue="1" operator="equal">
      <formula>"P"</formula>
    </cfRule>
  </conditionalFormatting>
  <conditionalFormatting sqref="AV237">
    <cfRule type="cellIs" dxfId="413" priority="414" stopIfTrue="1" operator="equal">
      <formula>"e"</formula>
    </cfRule>
    <cfRule type="cellIs" dxfId="412" priority="415" stopIfTrue="1" operator="equal">
      <formula>"p"</formula>
    </cfRule>
    <cfRule type="cellIs" dxfId="411" priority="416" stopIfTrue="1" operator="equal">
      <formula>"e"</formula>
    </cfRule>
  </conditionalFormatting>
  <conditionalFormatting sqref="AV237">
    <cfRule type="cellIs" dxfId="410" priority="409" stopIfTrue="1" operator="equal">
      <formula>"P"</formula>
    </cfRule>
    <cfRule type="cellIs" dxfId="409" priority="410" stopIfTrue="1" operator="equal">
      <formula>"E"</formula>
    </cfRule>
    <cfRule type="cellIs" dxfId="408" priority="411" stopIfTrue="1" operator="equal">
      <formula>"P"</formula>
    </cfRule>
    <cfRule type="cellIs" dxfId="407" priority="412" stopIfTrue="1" operator="equal">
      <formula>"E"</formula>
    </cfRule>
    <cfRule type="cellIs" dxfId="406" priority="413" stopIfTrue="1" operator="equal">
      <formula>"P"</formula>
    </cfRule>
  </conditionalFormatting>
  <conditionalFormatting sqref="AZ237">
    <cfRule type="cellIs" dxfId="405" priority="406" stopIfTrue="1" operator="equal">
      <formula>"e"</formula>
    </cfRule>
    <cfRule type="cellIs" dxfId="404" priority="407" stopIfTrue="1" operator="equal">
      <formula>"p"</formula>
    </cfRule>
    <cfRule type="cellIs" dxfId="403" priority="408" stopIfTrue="1" operator="equal">
      <formula>"e"</formula>
    </cfRule>
  </conditionalFormatting>
  <conditionalFormatting sqref="AZ237">
    <cfRule type="cellIs" dxfId="402" priority="401" stopIfTrue="1" operator="equal">
      <formula>"P"</formula>
    </cfRule>
    <cfRule type="cellIs" dxfId="401" priority="402" stopIfTrue="1" operator="equal">
      <formula>"E"</formula>
    </cfRule>
    <cfRule type="cellIs" dxfId="400" priority="403" stopIfTrue="1" operator="equal">
      <formula>"P"</formula>
    </cfRule>
    <cfRule type="cellIs" dxfId="399" priority="404" stopIfTrue="1" operator="equal">
      <formula>"E"</formula>
    </cfRule>
    <cfRule type="cellIs" dxfId="398" priority="405" stopIfTrue="1" operator="equal">
      <formula>"P"</formula>
    </cfRule>
  </conditionalFormatting>
  <conditionalFormatting sqref="BE237">
    <cfRule type="cellIs" dxfId="397" priority="398" stopIfTrue="1" operator="equal">
      <formula>"e"</formula>
    </cfRule>
    <cfRule type="cellIs" dxfId="396" priority="399" stopIfTrue="1" operator="equal">
      <formula>"p"</formula>
    </cfRule>
    <cfRule type="cellIs" dxfId="395" priority="400" stopIfTrue="1" operator="equal">
      <formula>"e"</formula>
    </cfRule>
  </conditionalFormatting>
  <conditionalFormatting sqref="BE237">
    <cfRule type="cellIs" dxfId="394" priority="393" stopIfTrue="1" operator="equal">
      <formula>"P"</formula>
    </cfRule>
    <cfRule type="cellIs" dxfId="393" priority="394" stopIfTrue="1" operator="equal">
      <formula>"E"</formula>
    </cfRule>
    <cfRule type="cellIs" dxfId="392" priority="395" stopIfTrue="1" operator="equal">
      <formula>"P"</formula>
    </cfRule>
    <cfRule type="cellIs" dxfId="391" priority="396" stopIfTrue="1" operator="equal">
      <formula>"E"</formula>
    </cfRule>
    <cfRule type="cellIs" dxfId="390" priority="397" stopIfTrue="1" operator="equal">
      <formula>"P"</formula>
    </cfRule>
  </conditionalFormatting>
  <conditionalFormatting sqref="BI237">
    <cfRule type="cellIs" dxfId="389" priority="390" stopIfTrue="1" operator="equal">
      <formula>"e"</formula>
    </cfRule>
    <cfRule type="cellIs" dxfId="388" priority="391" stopIfTrue="1" operator="equal">
      <formula>"p"</formula>
    </cfRule>
    <cfRule type="cellIs" dxfId="387" priority="392" stopIfTrue="1" operator="equal">
      <formula>"e"</formula>
    </cfRule>
  </conditionalFormatting>
  <conditionalFormatting sqref="BI237">
    <cfRule type="cellIs" dxfId="386" priority="385" stopIfTrue="1" operator="equal">
      <formula>"P"</formula>
    </cfRule>
    <cfRule type="cellIs" dxfId="385" priority="386" stopIfTrue="1" operator="equal">
      <formula>"E"</formula>
    </cfRule>
    <cfRule type="cellIs" dxfId="384" priority="387" stopIfTrue="1" operator="equal">
      <formula>"P"</formula>
    </cfRule>
    <cfRule type="cellIs" dxfId="383" priority="388" stopIfTrue="1" operator="equal">
      <formula>"E"</formula>
    </cfRule>
    <cfRule type="cellIs" dxfId="382" priority="389" stopIfTrue="1" operator="equal">
      <formula>"P"</formula>
    </cfRule>
  </conditionalFormatting>
  <conditionalFormatting sqref="O239:AE239 AJ239:AQ239 AZ239:BL239">
    <cfRule type="cellIs" dxfId="381" priority="380" stopIfTrue="1" operator="equal">
      <formula>"e"</formula>
    </cfRule>
    <cfRule type="cellIs" dxfId="380" priority="381" stopIfTrue="1" operator="equal">
      <formula>"p"</formula>
    </cfRule>
    <cfRule type="cellIs" dxfId="379" priority="382" stopIfTrue="1" operator="equal">
      <formula>"e"</formula>
    </cfRule>
  </conditionalFormatting>
  <conditionalFormatting sqref="O240:AE240 G239:G240 AJ240:AQ240 AZ240:BL240">
    <cfRule type="cellIs" dxfId="378" priority="383" stopIfTrue="1" operator="equal">
      <formula>"E"</formula>
    </cfRule>
    <cfRule type="cellIs" dxfId="377" priority="384" stopIfTrue="1" operator="equal">
      <formula>"P"</formula>
    </cfRule>
  </conditionalFormatting>
  <conditionalFormatting sqref="G239:G240">
    <cfRule type="cellIs" dxfId="376" priority="378" stopIfTrue="1" operator="equal">
      <formula>"E"</formula>
    </cfRule>
    <cfRule type="cellIs" dxfId="375" priority="379" stopIfTrue="1" operator="equal">
      <formula>"P"</formula>
    </cfRule>
  </conditionalFormatting>
  <conditionalFormatting sqref="O239:AE240 AJ239:AQ240 AZ239:BL240">
    <cfRule type="cellIs" dxfId="374" priority="373" stopIfTrue="1" operator="equal">
      <formula>"P"</formula>
    </cfRule>
    <cfRule type="cellIs" dxfId="373" priority="374" stopIfTrue="1" operator="equal">
      <formula>"E"</formula>
    </cfRule>
    <cfRule type="cellIs" dxfId="372" priority="375" stopIfTrue="1" operator="equal">
      <formula>"P"</formula>
    </cfRule>
    <cfRule type="cellIs" dxfId="371" priority="376" stopIfTrue="1" operator="equal">
      <formula>"E"</formula>
    </cfRule>
    <cfRule type="cellIs" dxfId="370" priority="377" stopIfTrue="1" operator="equal">
      <formula>"P"</formula>
    </cfRule>
  </conditionalFormatting>
  <conditionalFormatting sqref="R239">
    <cfRule type="cellIs" dxfId="369" priority="370" stopIfTrue="1" operator="equal">
      <formula>"e"</formula>
    </cfRule>
    <cfRule type="cellIs" dxfId="368" priority="371" stopIfTrue="1" operator="equal">
      <formula>"p"</formula>
    </cfRule>
    <cfRule type="cellIs" dxfId="367" priority="372" stopIfTrue="1" operator="equal">
      <formula>"e"</formula>
    </cfRule>
  </conditionalFormatting>
  <conditionalFormatting sqref="W239">
    <cfRule type="cellIs" dxfId="366" priority="367" stopIfTrue="1" operator="equal">
      <formula>"e"</formula>
    </cfRule>
    <cfRule type="cellIs" dxfId="365" priority="368" stopIfTrue="1" operator="equal">
      <formula>"p"</formula>
    </cfRule>
    <cfRule type="cellIs" dxfId="364" priority="369" stopIfTrue="1" operator="equal">
      <formula>"e"</formula>
    </cfRule>
  </conditionalFormatting>
  <conditionalFormatting sqref="AB239">
    <cfRule type="cellIs" dxfId="363" priority="364" stopIfTrue="1" operator="equal">
      <formula>"e"</formula>
    </cfRule>
    <cfRule type="cellIs" dxfId="362" priority="365" stopIfTrue="1" operator="equal">
      <formula>"p"</formula>
    </cfRule>
    <cfRule type="cellIs" dxfId="361" priority="366" stopIfTrue="1" operator="equal">
      <formula>"e"</formula>
    </cfRule>
  </conditionalFormatting>
  <conditionalFormatting sqref="BG239">
    <cfRule type="cellIs" dxfId="360" priority="361" stopIfTrue="1" operator="equal">
      <formula>"e"</formula>
    </cfRule>
    <cfRule type="cellIs" dxfId="359" priority="362" stopIfTrue="1" operator="equal">
      <formula>"p"</formula>
    </cfRule>
    <cfRule type="cellIs" dxfId="358" priority="363" stopIfTrue="1" operator="equal">
      <formula>"e"</formula>
    </cfRule>
  </conditionalFormatting>
  <conditionalFormatting sqref="BJ239">
    <cfRule type="cellIs" dxfId="357" priority="358" stopIfTrue="1" operator="equal">
      <formula>"e"</formula>
    </cfRule>
    <cfRule type="cellIs" dxfId="356" priority="359" stopIfTrue="1" operator="equal">
      <formula>"p"</formula>
    </cfRule>
    <cfRule type="cellIs" dxfId="355" priority="360" stopIfTrue="1" operator="equal">
      <formula>"e"</formula>
    </cfRule>
  </conditionalFormatting>
  <conditionalFormatting sqref="O239:Q239">
    <cfRule type="cellIs" dxfId="354" priority="355" stopIfTrue="1" operator="equal">
      <formula>"e"</formula>
    </cfRule>
    <cfRule type="cellIs" dxfId="353" priority="356" stopIfTrue="1" operator="equal">
      <formula>"p"</formula>
    </cfRule>
    <cfRule type="cellIs" dxfId="352" priority="357" stopIfTrue="1" operator="equal">
      <formula>"e"</formula>
    </cfRule>
  </conditionalFormatting>
  <conditionalFormatting sqref="S239:V239">
    <cfRule type="cellIs" dxfId="351" priority="352" stopIfTrue="1" operator="equal">
      <formula>"e"</formula>
    </cfRule>
    <cfRule type="cellIs" dxfId="350" priority="353" stopIfTrue="1" operator="equal">
      <formula>"p"</formula>
    </cfRule>
    <cfRule type="cellIs" dxfId="349" priority="354" stopIfTrue="1" operator="equal">
      <formula>"e"</formula>
    </cfRule>
  </conditionalFormatting>
  <conditionalFormatting sqref="X239:AA239">
    <cfRule type="cellIs" dxfId="348" priority="349" stopIfTrue="1" operator="equal">
      <formula>"e"</formula>
    </cfRule>
    <cfRule type="cellIs" dxfId="347" priority="350" stopIfTrue="1" operator="equal">
      <formula>"p"</formula>
    </cfRule>
    <cfRule type="cellIs" dxfId="346" priority="351" stopIfTrue="1" operator="equal">
      <formula>"e"</formula>
    </cfRule>
  </conditionalFormatting>
  <conditionalFormatting sqref="AC239:AE239">
    <cfRule type="cellIs" dxfId="345" priority="346" stopIfTrue="1" operator="equal">
      <formula>"e"</formula>
    </cfRule>
    <cfRule type="cellIs" dxfId="344" priority="347" stopIfTrue="1" operator="equal">
      <formula>"p"</formula>
    </cfRule>
    <cfRule type="cellIs" dxfId="343" priority="348" stopIfTrue="1" operator="equal">
      <formula>"e"</formula>
    </cfRule>
  </conditionalFormatting>
  <conditionalFormatting sqref="AJ239:AM239">
    <cfRule type="cellIs" dxfId="342" priority="343" stopIfTrue="1" operator="equal">
      <formula>"e"</formula>
    </cfRule>
    <cfRule type="cellIs" dxfId="341" priority="344" stopIfTrue="1" operator="equal">
      <formula>"p"</formula>
    </cfRule>
    <cfRule type="cellIs" dxfId="340" priority="345" stopIfTrue="1" operator="equal">
      <formula>"e"</formula>
    </cfRule>
  </conditionalFormatting>
  <conditionalFormatting sqref="AN239:AQ239">
    <cfRule type="cellIs" dxfId="339" priority="340" stopIfTrue="1" operator="equal">
      <formula>"e"</formula>
    </cfRule>
    <cfRule type="cellIs" dxfId="338" priority="341" stopIfTrue="1" operator="equal">
      <formula>"p"</formula>
    </cfRule>
    <cfRule type="cellIs" dxfId="337" priority="342" stopIfTrue="1" operator="equal">
      <formula>"e"</formula>
    </cfRule>
  </conditionalFormatting>
  <conditionalFormatting sqref="BA239:BF239">
    <cfRule type="cellIs" dxfId="336" priority="337" stopIfTrue="1" operator="equal">
      <formula>"e"</formula>
    </cfRule>
    <cfRule type="cellIs" dxfId="335" priority="338" stopIfTrue="1" operator="equal">
      <formula>"p"</formula>
    </cfRule>
    <cfRule type="cellIs" dxfId="334" priority="339" stopIfTrue="1" operator="equal">
      <formula>"e"</formula>
    </cfRule>
  </conditionalFormatting>
  <conditionalFormatting sqref="AF239:AI239">
    <cfRule type="cellIs" dxfId="333" priority="332" stopIfTrue="1" operator="equal">
      <formula>"e"</formula>
    </cfRule>
    <cfRule type="cellIs" dxfId="332" priority="333" stopIfTrue="1" operator="equal">
      <formula>"p"</formula>
    </cfRule>
    <cfRule type="cellIs" dxfId="331" priority="334" stopIfTrue="1" operator="equal">
      <formula>"e"</formula>
    </cfRule>
  </conditionalFormatting>
  <conditionalFormatting sqref="AF240:AI240">
    <cfRule type="cellIs" dxfId="330" priority="335" stopIfTrue="1" operator="equal">
      <formula>"E"</formula>
    </cfRule>
    <cfRule type="cellIs" dxfId="329" priority="336" stopIfTrue="1" operator="equal">
      <formula>"P"</formula>
    </cfRule>
  </conditionalFormatting>
  <conditionalFormatting sqref="AF239:AI240">
    <cfRule type="cellIs" dxfId="328" priority="327" stopIfTrue="1" operator="equal">
      <formula>"P"</formula>
    </cfRule>
    <cfRule type="cellIs" dxfId="327" priority="328" stopIfTrue="1" operator="equal">
      <formula>"E"</formula>
    </cfRule>
    <cfRule type="cellIs" dxfId="326" priority="329" stopIfTrue="1" operator="equal">
      <formula>"P"</formula>
    </cfRule>
    <cfRule type="cellIs" dxfId="325" priority="330" stopIfTrue="1" operator="equal">
      <formula>"E"</formula>
    </cfRule>
    <cfRule type="cellIs" dxfId="324" priority="331" stopIfTrue="1" operator="equal">
      <formula>"P"</formula>
    </cfRule>
  </conditionalFormatting>
  <conditionalFormatting sqref="AG239">
    <cfRule type="cellIs" dxfId="323" priority="324" stopIfTrue="1" operator="equal">
      <formula>"e"</formula>
    </cfRule>
    <cfRule type="cellIs" dxfId="322" priority="325" stopIfTrue="1" operator="equal">
      <formula>"p"</formula>
    </cfRule>
    <cfRule type="cellIs" dxfId="321" priority="326" stopIfTrue="1" operator="equal">
      <formula>"e"</formula>
    </cfRule>
  </conditionalFormatting>
  <conditionalFormatting sqref="AF239">
    <cfRule type="cellIs" dxfId="320" priority="321" stopIfTrue="1" operator="equal">
      <formula>"e"</formula>
    </cfRule>
    <cfRule type="cellIs" dxfId="319" priority="322" stopIfTrue="1" operator="equal">
      <formula>"p"</formula>
    </cfRule>
    <cfRule type="cellIs" dxfId="318" priority="323" stopIfTrue="1" operator="equal">
      <formula>"e"</formula>
    </cfRule>
  </conditionalFormatting>
  <conditionalFormatting sqref="AR240:AU240">
    <cfRule type="cellIs" dxfId="317" priority="319" stopIfTrue="1" operator="equal">
      <formula>"E"</formula>
    </cfRule>
    <cfRule type="cellIs" dxfId="316" priority="320" stopIfTrue="1" operator="equal">
      <formula>"P"</formula>
    </cfRule>
  </conditionalFormatting>
  <conditionalFormatting sqref="AR239:AU240">
    <cfRule type="cellIs" dxfId="315" priority="311" stopIfTrue="1" operator="equal">
      <formula>"P"</formula>
    </cfRule>
    <cfRule type="cellIs" dxfId="314" priority="312" stopIfTrue="1" operator="equal">
      <formula>"E"</formula>
    </cfRule>
    <cfRule type="cellIs" dxfId="313" priority="313" stopIfTrue="1" operator="equal">
      <formula>"P"</formula>
    </cfRule>
    <cfRule type="cellIs" dxfId="312" priority="314" stopIfTrue="1" operator="equal">
      <formula>"E"</formula>
    </cfRule>
    <cfRule type="cellIs" dxfId="311" priority="315" stopIfTrue="1" operator="equal">
      <formula>"P"</formula>
    </cfRule>
  </conditionalFormatting>
  <conditionalFormatting sqref="AR239">
    <cfRule type="cellIs" dxfId="310" priority="308" stopIfTrue="1" operator="equal">
      <formula>"e"</formula>
    </cfRule>
    <cfRule type="cellIs" dxfId="309" priority="309" stopIfTrue="1" operator="equal">
      <formula>"p"</formula>
    </cfRule>
    <cfRule type="cellIs" dxfId="308" priority="310" stopIfTrue="1" operator="equal">
      <formula>"e"</formula>
    </cfRule>
  </conditionalFormatting>
  <conditionalFormatting sqref="AV239:AY239">
    <cfRule type="cellIs" dxfId="307" priority="303" stopIfTrue="1" operator="equal">
      <formula>"e"</formula>
    </cfRule>
    <cfRule type="cellIs" dxfId="306" priority="304" stopIfTrue="1" operator="equal">
      <formula>"p"</formula>
    </cfRule>
    <cfRule type="cellIs" dxfId="305" priority="305" stopIfTrue="1" operator="equal">
      <formula>"e"</formula>
    </cfRule>
  </conditionalFormatting>
  <conditionalFormatting sqref="AV240:AY240">
    <cfRule type="cellIs" dxfId="304" priority="306" stopIfTrue="1" operator="equal">
      <formula>"E"</formula>
    </cfRule>
    <cfRule type="cellIs" dxfId="303" priority="307" stopIfTrue="1" operator="equal">
      <formula>"P"</formula>
    </cfRule>
  </conditionalFormatting>
  <conditionalFormatting sqref="AV239:AY240">
    <cfRule type="cellIs" dxfId="302" priority="298" stopIfTrue="1" operator="equal">
      <formula>"P"</formula>
    </cfRule>
    <cfRule type="cellIs" dxfId="301" priority="299" stopIfTrue="1" operator="equal">
      <formula>"E"</formula>
    </cfRule>
    <cfRule type="cellIs" dxfId="300" priority="300" stopIfTrue="1" operator="equal">
      <formula>"P"</formula>
    </cfRule>
    <cfRule type="cellIs" dxfId="299" priority="301" stopIfTrue="1" operator="equal">
      <formula>"E"</formula>
    </cfRule>
    <cfRule type="cellIs" dxfId="298" priority="302" stopIfTrue="1" operator="equal">
      <formula>"P"</formula>
    </cfRule>
  </conditionalFormatting>
  <conditionalFormatting sqref="AV239">
    <cfRule type="cellIs" dxfId="297" priority="295" stopIfTrue="1" operator="equal">
      <formula>"e"</formula>
    </cfRule>
    <cfRule type="cellIs" dxfId="296" priority="296" stopIfTrue="1" operator="equal">
      <formula>"p"</formula>
    </cfRule>
    <cfRule type="cellIs" dxfId="295" priority="297" stopIfTrue="1" operator="equal">
      <formula>"e"</formula>
    </cfRule>
  </conditionalFormatting>
  <conditionalFormatting sqref="AV240">
    <cfRule type="cellIs" dxfId="294" priority="293" stopIfTrue="1" operator="equal">
      <formula>"E"</formula>
    </cfRule>
    <cfRule type="cellIs" dxfId="293" priority="294" stopIfTrue="1" operator="equal">
      <formula>"P"</formula>
    </cfRule>
  </conditionalFormatting>
  <conditionalFormatting sqref="AW240">
    <cfRule type="cellIs" dxfId="292" priority="291" stopIfTrue="1" operator="equal">
      <formula>"E"</formula>
    </cfRule>
    <cfRule type="cellIs" dxfId="291" priority="292" stopIfTrue="1" operator="equal">
      <formula>"P"</formula>
    </cfRule>
  </conditionalFormatting>
  <conditionalFormatting sqref="AJ241:AQ241 AZ241:BL241 O241:AE241">
    <cfRule type="cellIs" dxfId="290" priority="286" stopIfTrue="1" operator="equal">
      <formula>"e"</formula>
    </cfRule>
    <cfRule type="cellIs" dxfId="289" priority="287" stopIfTrue="1" operator="equal">
      <formula>"p"</formula>
    </cfRule>
    <cfRule type="cellIs" dxfId="288" priority="288" stopIfTrue="1" operator="equal">
      <formula>"e"</formula>
    </cfRule>
  </conditionalFormatting>
  <conditionalFormatting sqref="O242:AE242 G241:G242 AJ242:AQ242 AZ242:BL242">
    <cfRule type="cellIs" dxfId="287" priority="289" stopIfTrue="1" operator="equal">
      <formula>"E"</formula>
    </cfRule>
    <cfRule type="cellIs" dxfId="286" priority="290" stopIfTrue="1" operator="equal">
      <formula>"P"</formula>
    </cfRule>
  </conditionalFormatting>
  <conditionalFormatting sqref="G241:G242">
    <cfRule type="cellIs" dxfId="285" priority="284" stopIfTrue="1" operator="equal">
      <formula>"E"</formula>
    </cfRule>
    <cfRule type="cellIs" dxfId="284" priority="285" stopIfTrue="1" operator="equal">
      <formula>"P"</formula>
    </cfRule>
  </conditionalFormatting>
  <conditionalFormatting sqref="AJ241:AQ242 AZ241:BL242 O241:AE242">
    <cfRule type="cellIs" dxfId="283" priority="279" stopIfTrue="1" operator="equal">
      <formula>"P"</formula>
    </cfRule>
    <cfRule type="cellIs" dxfId="282" priority="280" stopIfTrue="1" operator="equal">
      <formula>"E"</formula>
    </cfRule>
    <cfRule type="cellIs" dxfId="281" priority="281" stopIfTrue="1" operator="equal">
      <formula>"P"</formula>
    </cfRule>
    <cfRule type="cellIs" dxfId="280" priority="282" stopIfTrue="1" operator="equal">
      <formula>"E"</formula>
    </cfRule>
    <cfRule type="cellIs" dxfId="279" priority="283" stopIfTrue="1" operator="equal">
      <formula>"P"</formula>
    </cfRule>
  </conditionalFormatting>
  <conditionalFormatting sqref="R241">
    <cfRule type="cellIs" dxfId="278" priority="276" stopIfTrue="1" operator="equal">
      <formula>"e"</formula>
    </cfRule>
    <cfRule type="cellIs" dxfId="277" priority="277" stopIfTrue="1" operator="equal">
      <formula>"p"</formula>
    </cfRule>
    <cfRule type="cellIs" dxfId="276" priority="278" stopIfTrue="1" operator="equal">
      <formula>"e"</formula>
    </cfRule>
  </conditionalFormatting>
  <conditionalFormatting sqref="W241">
    <cfRule type="cellIs" dxfId="275" priority="273" stopIfTrue="1" operator="equal">
      <formula>"e"</formula>
    </cfRule>
    <cfRule type="cellIs" dxfId="274" priority="274" stopIfTrue="1" operator="equal">
      <formula>"p"</formula>
    </cfRule>
    <cfRule type="cellIs" dxfId="273" priority="275" stopIfTrue="1" operator="equal">
      <formula>"e"</formula>
    </cfRule>
  </conditionalFormatting>
  <conditionalFormatting sqref="AB241">
    <cfRule type="cellIs" dxfId="272" priority="270" stopIfTrue="1" operator="equal">
      <formula>"e"</formula>
    </cfRule>
    <cfRule type="cellIs" dxfId="271" priority="271" stopIfTrue="1" operator="equal">
      <formula>"p"</formula>
    </cfRule>
    <cfRule type="cellIs" dxfId="270" priority="272" stopIfTrue="1" operator="equal">
      <formula>"e"</formula>
    </cfRule>
  </conditionalFormatting>
  <conditionalFormatting sqref="BG241">
    <cfRule type="cellIs" dxfId="269" priority="267" stopIfTrue="1" operator="equal">
      <formula>"e"</formula>
    </cfRule>
    <cfRule type="cellIs" dxfId="268" priority="268" stopIfTrue="1" operator="equal">
      <formula>"p"</formula>
    </cfRule>
    <cfRule type="cellIs" dxfId="267" priority="269" stopIfTrue="1" operator="equal">
      <formula>"e"</formula>
    </cfRule>
  </conditionalFormatting>
  <conditionalFormatting sqref="BJ241">
    <cfRule type="cellIs" dxfId="266" priority="264" stopIfTrue="1" operator="equal">
      <formula>"e"</formula>
    </cfRule>
    <cfRule type="cellIs" dxfId="265" priority="265" stopIfTrue="1" operator="equal">
      <formula>"p"</formula>
    </cfRule>
    <cfRule type="cellIs" dxfId="264" priority="266" stopIfTrue="1" operator="equal">
      <formula>"e"</formula>
    </cfRule>
  </conditionalFormatting>
  <conditionalFormatting sqref="O241:Q241">
    <cfRule type="cellIs" dxfId="263" priority="261" stopIfTrue="1" operator="equal">
      <formula>"e"</formula>
    </cfRule>
    <cfRule type="cellIs" dxfId="262" priority="262" stopIfTrue="1" operator="equal">
      <formula>"p"</formula>
    </cfRule>
    <cfRule type="cellIs" dxfId="261" priority="263" stopIfTrue="1" operator="equal">
      <formula>"e"</formula>
    </cfRule>
  </conditionalFormatting>
  <conditionalFormatting sqref="S241:V241">
    <cfRule type="cellIs" dxfId="260" priority="258" stopIfTrue="1" operator="equal">
      <formula>"e"</formula>
    </cfRule>
    <cfRule type="cellIs" dxfId="259" priority="259" stopIfTrue="1" operator="equal">
      <formula>"p"</formula>
    </cfRule>
    <cfRule type="cellIs" dxfId="258" priority="260" stopIfTrue="1" operator="equal">
      <formula>"e"</formula>
    </cfRule>
  </conditionalFormatting>
  <conditionalFormatting sqref="X241:AA241">
    <cfRule type="cellIs" dxfId="257" priority="255" stopIfTrue="1" operator="equal">
      <formula>"e"</formula>
    </cfRule>
    <cfRule type="cellIs" dxfId="256" priority="256" stopIfTrue="1" operator="equal">
      <formula>"p"</formula>
    </cfRule>
    <cfRule type="cellIs" dxfId="255" priority="257" stopIfTrue="1" operator="equal">
      <formula>"e"</formula>
    </cfRule>
  </conditionalFormatting>
  <conditionalFormatting sqref="AC241:AE241">
    <cfRule type="cellIs" dxfId="254" priority="252" stopIfTrue="1" operator="equal">
      <formula>"e"</formula>
    </cfRule>
    <cfRule type="cellIs" dxfId="253" priority="253" stopIfTrue="1" operator="equal">
      <formula>"p"</formula>
    </cfRule>
    <cfRule type="cellIs" dxfId="252" priority="254" stopIfTrue="1" operator="equal">
      <formula>"e"</formula>
    </cfRule>
  </conditionalFormatting>
  <conditionalFormatting sqref="AJ241:AM241">
    <cfRule type="cellIs" dxfId="251" priority="249" stopIfTrue="1" operator="equal">
      <formula>"e"</formula>
    </cfRule>
    <cfRule type="cellIs" dxfId="250" priority="250" stopIfTrue="1" operator="equal">
      <formula>"p"</formula>
    </cfRule>
    <cfRule type="cellIs" dxfId="249" priority="251" stopIfTrue="1" operator="equal">
      <formula>"e"</formula>
    </cfRule>
  </conditionalFormatting>
  <conditionalFormatting sqref="AN241:AQ241">
    <cfRule type="cellIs" dxfId="248" priority="246" stopIfTrue="1" operator="equal">
      <formula>"e"</formula>
    </cfRule>
    <cfRule type="cellIs" dxfId="247" priority="247" stopIfTrue="1" operator="equal">
      <formula>"p"</formula>
    </cfRule>
    <cfRule type="cellIs" dxfId="246" priority="248" stopIfTrue="1" operator="equal">
      <formula>"e"</formula>
    </cfRule>
  </conditionalFormatting>
  <conditionalFormatting sqref="BA241:BF241">
    <cfRule type="cellIs" dxfId="245" priority="243" stopIfTrue="1" operator="equal">
      <formula>"e"</formula>
    </cfRule>
    <cfRule type="cellIs" dxfId="244" priority="244" stopIfTrue="1" operator="equal">
      <formula>"p"</formula>
    </cfRule>
    <cfRule type="cellIs" dxfId="243" priority="245" stopIfTrue="1" operator="equal">
      <formula>"e"</formula>
    </cfRule>
  </conditionalFormatting>
  <conditionalFormatting sqref="AF241:AI241">
    <cfRule type="cellIs" dxfId="242" priority="238" stopIfTrue="1" operator="equal">
      <formula>"e"</formula>
    </cfRule>
    <cfRule type="cellIs" dxfId="241" priority="239" stopIfTrue="1" operator="equal">
      <formula>"p"</formula>
    </cfRule>
    <cfRule type="cellIs" dxfId="240" priority="240" stopIfTrue="1" operator="equal">
      <formula>"e"</formula>
    </cfRule>
  </conditionalFormatting>
  <conditionalFormatting sqref="AF242:AI242">
    <cfRule type="cellIs" dxfId="239" priority="241" stopIfTrue="1" operator="equal">
      <formula>"E"</formula>
    </cfRule>
    <cfRule type="cellIs" dxfId="238" priority="242" stopIfTrue="1" operator="equal">
      <formula>"P"</formula>
    </cfRule>
  </conditionalFormatting>
  <conditionalFormatting sqref="AF241:AI242">
    <cfRule type="cellIs" dxfId="237" priority="233" stopIfTrue="1" operator="equal">
      <formula>"P"</formula>
    </cfRule>
    <cfRule type="cellIs" dxfId="236" priority="234" stopIfTrue="1" operator="equal">
      <formula>"E"</formula>
    </cfRule>
    <cfRule type="cellIs" dxfId="235" priority="235" stopIfTrue="1" operator="equal">
      <formula>"P"</formula>
    </cfRule>
    <cfRule type="cellIs" dxfId="234" priority="236" stopIfTrue="1" operator="equal">
      <formula>"E"</formula>
    </cfRule>
    <cfRule type="cellIs" dxfId="233" priority="237" stopIfTrue="1" operator="equal">
      <formula>"P"</formula>
    </cfRule>
  </conditionalFormatting>
  <conditionalFormatting sqref="AG241">
    <cfRule type="cellIs" dxfId="232" priority="230" stopIfTrue="1" operator="equal">
      <formula>"e"</formula>
    </cfRule>
    <cfRule type="cellIs" dxfId="231" priority="231" stopIfTrue="1" operator="equal">
      <formula>"p"</formula>
    </cfRule>
    <cfRule type="cellIs" dxfId="230" priority="232" stopIfTrue="1" operator="equal">
      <formula>"e"</formula>
    </cfRule>
  </conditionalFormatting>
  <conditionalFormatting sqref="AF241">
    <cfRule type="cellIs" dxfId="229" priority="227" stopIfTrue="1" operator="equal">
      <formula>"e"</formula>
    </cfRule>
    <cfRule type="cellIs" dxfId="228" priority="228" stopIfTrue="1" operator="equal">
      <formula>"p"</formula>
    </cfRule>
    <cfRule type="cellIs" dxfId="227" priority="229" stopIfTrue="1" operator="equal">
      <formula>"e"</formula>
    </cfRule>
  </conditionalFormatting>
  <conditionalFormatting sqref="AR241:AU241">
    <cfRule type="cellIs" dxfId="226" priority="222" stopIfTrue="1" operator="equal">
      <formula>"e"</formula>
    </cfRule>
    <cfRule type="cellIs" dxfId="225" priority="223" stopIfTrue="1" operator="equal">
      <formula>"p"</formula>
    </cfRule>
    <cfRule type="cellIs" dxfId="224" priority="224" stopIfTrue="1" operator="equal">
      <formula>"e"</formula>
    </cfRule>
  </conditionalFormatting>
  <conditionalFormatting sqref="AR242:AU242">
    <cfRule type="cellIs" dxfId="223" priority="225" stopIfTrue="1" operator="equal">
      <formula>"E"</formula>
    </cfRule>
    <cfRule type="cellIs" dxfId="222" priority="226" stopIfTrue="1" operator="equal">
      <formula>"P"</formula>
    </cfRule>
  </conditionalFormatting>
  <conditionalFormatting sqref="AR241:AU242">
    <cfRule type="cellIs" dxfId="221" priority="217" stopIfTrue="1" operator="equal">
      <formula>"P"</formula>
    </cfRule>
    <cfRule type="cellIs" dxfId="220" priority="218" stopIfTrue="1" operator="equal">
      <formula>"E"</formula>
    </cfRule>
    <cfRule type="cellIs" dxfId="219" priority="219" stopIfTrue="1" operator="equal">
      <formula>"P"</formula>
    </cfRule>
    <cfRule type="cellIs" dxfId="218" priority="220" stopIfTrue="1" operator="equal">
      <formula>"E"</formula>
    </cfRule>
    <cfRule type="cellIs" dxfId="217" priority="221" stopIfTrue="1" operator="equal">
      <formula>"P"</formula>
    </cfRule>
  </conditionalFormatting>
  <conditionalFormatting sqref="AR241">
    <cfRule type="cellIs" dxfId="216" priority="214" stopIfTrue="1" operator="equal">
      <formula>"e"</formula>
    </cfRule>
    <cfRule type="cellIs" dxfId="215" priority="215" stopIfTrue="1" operator="equal">
      <formula>"p"</formula>
    </cfRule>
    <cfRule type="cellIs" dxfId="214" priority="216" stopIfTrue="1" operator="equal">
      <formula>"e"</formula>
    </cfRule>
  </conditionalFormatting>
  <conditionalFormatting sqref="AV241:AY241">
    <cfRule type="cellIs" dxfId="213" priority="209" stopIfTrue="1" operator="equal">
      <formula>"e"</formula>
    </cfRule>
    <cfRule type="cellIs" dxfId="212" priority="210" stopIfTrue="1" operator="equal">
      <formula>"p"</formula>
    </cfRule>
    <cfRule type="cellIs" dxfId="211" priority="211" stopIfTrue="1" operator="equal">
      <formula>"e"</formula>
    </cfRule>
  </conditionalFormatting>
  <conditionalFormatting sqref="AV242:AY242">
    <cfRule type="cellIs" dxfId="210" priority="212" stopIfTrue="1" operator="equal">
      <formula>"E"</formula>
    </cfRule>
    <cfRule type="cellIs" dxfId="209" priority="213" stopIfTrue="1" operator="equal">
      <formula>"P"</formula>
    </cfRule>
  </conditionalFormatting>
  <conditionalFormatting sqref="AV241:AY242">
    <cfRule type="cellIs" dxfId="208" priority="204" stopIfTrue="1" operator="equal">
      <formula>"P"</formula>
    </cfRule>
    <cfRule type="cellIs" dxfId="207" priority="205" stopIfTrue="1" operator="equal">
      <formula>"E"</formula>
    </cfRule>
    <cfRule type="cellIs" dxfId="206" priority="206" stopIfTrue="1" operator="equal">
      <formula>"P"</formula>
    </cfRule>
    <cfRule type="cellIs" dxfId="205" priority="207" stopIfTrue="1" operator="equal">
      <formula>"E"</formula>
    </cfRule>
    <cfRule type="cellIs" dxfId="204" priority="208" stopIfTrue="1" operator="equal">
      <formula>"P"</formula>
    </cfRule>
  </conditionalFormatting>
  <conditionalFormatting sqref="AV241">
    <cfRule type="cellIs" dxfId="203" priority="201" stopIfTrue="1" operator="equal">
      <formula>"e"</formula>
    </cfRule>
    <cfRule type="cellIs" dxfId="202" priority="202" stopIfTrue="1" operator="equal">
      <formula>"p"</formula>
    </cfRule>
    <cfRule type="cellIs" dxfId="201" priority="203" stopIfTrue="1" operator="equal">
      <formula>"e"</formula>
    </cfRule>
  </conditionalFormatting>
  <conditionalFormatting sqref="AV242">
    <cfRule type="cellIs" dxfId="200" priority="199" stopIfTrue="1" operator="equal">
      <formula>"E"</formula>
    </cfRule>
    <cfRule type="cellIs" dxfId="199" priority="200" stopIfTrue="1" operator="equal">
      <formula>"P"</formula>
    </cfRule>
  </conditionalFormatting>
  <conditionalFormatting sqref="AW242">
    <cfRule type="cellIs" dxfId="198" priority="197" stopIfTrue="1" operator="equal">
      <formula>"E"</formula>
    </cfRule>
    <cfRule type="cellIs" dxfId="197" priority="198" stopIfTrue="1" operator="equal">
      <formula>"P"</formula>
    </cfRule>
  </conditionalFormatting>
  <conditionalFormatting sqref="X245:Y245">
    <cfRule type="cellIs" dxfId="196" priority="194" stopIfTrue="1" operator="equal">
      <formula>"e"</formula>
    </cfRule>
    <cfRule type="cellIs" dxfId="195" priority="195" stopIfTrue="1" operator="equal">
      <formula>"p"</formula>
    </cfRule>
    <cfRule type="cellIs" dxfId="194" priority="196" stopIfTrue="1" operator="equal">
      <formula>"e"</formula>
    </cfRule>
  </conditionalFormatting>
  <conditionalFormatting sqref="AC245:AD245">
    <cfRule type="cellIs" dxfId="193" priority="191" stopIfTrue="1" operator="equal">
      <formula>"e"</formula>
    </cfRule>
    <cfRule type="cellIs" dxfId="192" priority="192" stopIfTrue="1" operator="equal">
      <formula>"p"</formula>
    </cfRule>
    <cfRule type="cellIs" dxfId="191" priority="193" stopIfTrue="1" operator="equal">
      <formula>"e"</formula>
    </cfRule>
  </conditionalFormatting>
  <conditionalFormatting sqref="AG245:AH245">
    <cfRule type="cellIs" dxfId="190" priority="188" stopIfTrue="1" operator="equal">
      <formula>"e"</formula>
    </cfRule>
    <cfRule type="cellIs" dxfId="189" priority="189" stopIfTrue="1" operator="equal">
      <formula>"p"</formula>
    </cfRule>
    <cfRule type="cellIs" dxfId="188" priority="190" stopIfTrue="1" operator="equal">
      <formula>"e"</formula>
    </cfRule>
  </conditionalFormatting>
  <conditionalFormatting sqref="AG245:AH245">
    <cfRule type="cellIs" dxfId="187" priority="183" stopIfTrue="1" operator="equal">
      <formula>"P"</formula>
    </cfRule>
    <cfRule type="cellIs" dxfId="186" priority="184" stopIfTrue="1" operator="equal">
      <formula>"E"</formula>
    </cfRule>
    <cfRule type="cellIs" dxfId="185" priority="185" stopIfTrue="1" operator="equal">
      <formula>"P"</formula>
    </cfRule>
    <cfRule type="cellIs" dxfId="184" priority="186" stopIfTrue="1" operator="equal">
      <formula>"E"</formula>
    </cfRule>
    <cfRule type="cellIs" dxfId="183" priority="187" stopIfTrue="1" operator="equal">
      <formula>"P"</formula>
    </cfRule>
  </conditionalFormatting>
  <conditionalFormatting sqref="AG245:AH245">
    <cfRule type="cellIs" dxfId="182" priority="180" stopIfTrue="1" operator="equal">
      <formula>"e"</formula>
    </cfRule>
    <cfRule type="cellIs" dxfId="181" priority="181" stopIfTrue="1" operator="equal">
      <formula>"p"</formula>
    </cfRule>
    <cfRule type="cellIs" dxfId="180" priority="182" stopIfTrue="1" operator="equal">
      <formula>"e"</formula>
    </cfRule>
  </conditionalFormatting>
  <conditionalFormatting sqref="AK245:AL245">
    <cfRule type="cellIs" dxfId="179" priority="177" stopIfTrue="1" operator="equal">
      <formula>"e"</formula>
    </cfRule>
    <cfRule type="cellIs" dxfId="178" priority="178" stopIfTrue="1" operator="equal">
      <formula>"p"</formula>
    </cfRule>
    <cfRule type="cellIs" dxfId="177" priority="179" stopIfTrue="1" operator="equal">
      <formula>"e"</formula>
    </cfRule>
  </conditionalFormatting>
  <conditionalFormatting sqref="AO245:AP245">
    <cfRule type="cellIs" dxfId="176" priority="174" stopIfTrue="1" operator="equal">
      <formula>"e"</formula>
    </cfRule>
    <cfRule type="cellIs" dxfId="175" priority="175" stopIfTrue="1" operator="equal">
      <formula>"p"</formula>
    </cfRule>
    <cfRule type="cellIs" dxfId="174" priority="176" stopIfTrue="1" operator="equal">
      <formula>"e"</formula>
    </cfRule>
  </conditionalFormatting>
  <conditionalFormatting sqref="AS245:AT245">
    <cfRule type="cellIs" dxfId="173" priority="171" stopIfTrue="1" operator="equal">
      <formula>"e"</formula>
    </cfRule>
    <cfRule type="cellIs" dxfId="172" priority="172" stopIfTrue="1" operator="equal">
      <formula>"p"</formula>
    </cfRule>
    <cfRule type="cellIs" dxfId="171" priority="173" stopIfTrue="1" operator="equal">
      <formula>"e"</formula>
    </cfRule>
  </conditionalFormatting>
  <conditionalFormatting sqref="AS245:AT245">
    <cfRule type="cellIs" dxfId="170" priority="166" stopIfTrue="1" operator="equal">
      <formula>"P"</formula>
    </cfRule>
    <cfRule type="cellIs" dxfId="169" priority="167" stopIfTrue="1" operator="equal">
      <formula>"E"</formula>
    </cfRule>
    <cfRule type="cellIs" dxfId="168" priority="168" stopIfTrue="1" operator="equal">
      <formula>"P"</formula>
    </cfRule>
    <cfRule type="cellIs" dxfId="167" priority="169" stopIfTrue="1" operator="equal">
      <formula>"E"</formula>
    </cfRule>
    <cfRule type="cellIs" dxfId="166" priority="170" stopIfTrue="1" operator="equal">
      <formula>"P"</formula>
    </cfRule>
  </conditionalFormatting>
  <conditionalFormatting sqref="AS245:AT245">
    <cfRule type="cellIs" dxfId="165" priority="163" stopIfTrue="1" operator="equal">
      <formula>"e"</formula>
    </cfRule>
    <cfRule type="cellIs" dxfId="164" priority="164" stopIfTrue="1" operator="equal">
      <formula>"p"</formula>
    </cfRule>
    <cfRule type="cellIs" dxfId="163" priority="165" stopIfTrue="1" operator="equal">
      <formula>"e"</formula>
    </cfRule>
  </conditionalFormatting>
  <conditionalFormatting sqref="AW245:AX245">
    <cfRule type="cellIs" dxfId="162" priority="160" stopIfTrue="1" operator="equal">
      <formula>"e"</formula>
    </cfRule>
    <cfRule type="cellIs" dxfId="161" priority="161" stopIfTrue="1" operator="equal">
      <formula>"p"</formula>
    </cfRule>
    <cfRule type="cellIs" dxfId="160" priority="162" stopIfTrue="1" operator="equal">
      <formula>"e"</formula>
    </cfRule>
  </conditionalFormatting>
  <conditionalFormatting sqref="AW245:AX245">
    <cfRule type="cellIs" dxfId="159" priority="155" stopIfTrue="1" operator="equal">
      <formula>"P"</formula>
    </cfRule>
    <cfRule type="cellIs" dxfId="158" priority="156" stopIfTrue="1" operator="equal">
      <formula>"E"</formula>
    </cfRule>
    <cfRule type="cellIs" dxfId="157" priority="157" stopIfTrue="1" operator="equal">
      <formula>"P"</formula>
    </cfRule>
    <cfRule type="cellIs" dxfId="156" priority="158" stopIfTrue="1" operator="equal">
      <formula>"E"</formula>
    </cfRule>
    <cfRule type="cellIs" dxfId="155" priority="159" stopIfTrue="1" operator="equal">
      <formula>"P"</formula>
    </cfRule>
  </conditionalFormatting>
  <conditionalFormatting sqref="AW245:AX245">
    <cfRule type="cellIs" dxfId="154" priority="152" stopIfTrue="1" operator="equal">
      <formula>"e"</formula>
    </cfRule>
    <cfRule type="cellIs" dxfId="153" priority="153" stopIfTrue="1" operator="equal">
      <formula>"p"</formula>
    </cfRule>
    <cfRule type="cellIs" dxfId="152" priority="154" stopIfTrue="1" operator="equal">
      <formula>"e"</formula>
    </cfRule>
  </conditionalFormatting>
  <conditionalFormatting sqref="BB245:BC245">
    <cfRule type="cellIs" dxfId="151" priority="149" stopIfTrue="1" operator="equal">
      <formula>"e"</formula>
    </cfRule>
    <cfRule type="cellIs" dxfId="150" priority="150" stopIfTrue="1" operator="equal">
      <formula>"p"</formula>
    </cfRule>
    <cfRule type="cellIs" dxfId="149" priority="151" stopIfTrue="1" operator="equal">
      <formula>"e"</formula>
    </cfRule>
  </conditionalFormatting>
  <conditionalFormatting sqref="BF245:BG245">
    <cfRule type="cellIs" dxfId="148" priority="146" stopIfTrue="1" operator="equal">
      <formula>"e"</formula>
    </cfRule>
    <cfRule type="cellIs" dxfId="147" priority="147" stopIfTrue="1" operator="equal">
      <formula>"p"</formula>
    </cfRule>
    <cfRule type="cellIs" dxfId="146" priority="148" stopIfTrue="1" operator="equal">
      <formula>"e"</formula>
    </cfRule>
  </conditionalFormatting>
  <conditionalFormatting sqref="BJ245:BK245">
    <cfRule type="cellIs" dxfId="145" priority="143" stopIfTrue="1" operator="equal">
      <formula>"e"</formula>
    </cfRule>
    <cfRule type="cellIs" dxfId="144" priority="144" stopIfTrue="1" operator="equal">
      <formula>"p"</formula>
    </cfRule>
    <cfRule type="cellIs" dxfId="143" priority="145" stopIfTrue="1" operator="equal">
      <formula>"e"</formula>
    </cfRule>
  </conditionalFormatting>
  <conditionalFormatting sqref="AJ243:AQ243 AZ243:BL243 O243:AE243">
    <cfRule type="cellIs" dxfId="142" priority="138" stopIfTrue="1" operator="equal">
      <formula>"e"</formula>
    </cfRule>
    <cfRule type="cellIs" dxfId="141" priority="139" stopIfTrue="1" operator="equal">
      <formula>"p"</formula>
    </cfRule>
    <cfRule type="cellIs" dxfId="140" priority="140" stopIfTrue="1" operator="equal">
      <formula>"e"</formula>
    </cfRule>
  </conditionalFormatting>
  <conditionalFormatting sqref="O244:AE244 G243:G244 AJ244:AQ244 AZ244:BL244">
    <cfRule type="cellIs" dxfId="139" priority="141" stopIfTrue="1" operator="equal">
      <formula>"E"</formula>
    </cfRule>
    <cfRule type="cellIs" dxfId="138" priority="142" stopIfTrue="1" operator="equal">
      <formula>"P"</formula>
    </cfRule>
  </conditionalFormatting>
  <conditionalFormatting sqref="G243:G244">
    <cfRule type="cellIs" dxfId="137" priority="136" stopIfTrue="1" operator="equal">
      <formula>"E"</formula>
    </cfRule>
    <cfRule type="cellIs" dxfId="136" priority="137" stopIfTrue="1" operator="equal">
      <formula>"P"</formula>
    </cfRule>
  </conditionalFormatting>
  <conditionalFormatting sqref="AJ243:AQ244 AZ243:BL244 O243:AE244">
    <cfRule type="cellIs" dxfId="135" priority="131" stopIfTrue="1" operator="equal">
      <formula>"P"</formula>
    </cfRule>
    <cfRule type="cellIs" dxfId="134" priority="132" stopIfTrue="1" operator="equal">
      <formula>"E"</formula>
    </cfRule>
    <cfRule type="cellIs" dxfId="133" priority="133" stopIfTrue="1" operator="equal">
      <formula>"P"</formula>
    </cfRule>
    <cfRule type="cellIs" dxfId="132" priority="134" stopIfTrue="1" operator="equal">
      <formula>"E"</formula>
    </cfRule>
    <cfRule type="cellIs" dxfId="131" priority="135" stopIfTrue="1" operator="equal">
      <formula>"P"</formula>
    </cfRule>
  </conditionalFormatting>
  <conditionalFormatting sqref="R243">
    <cfRule type="cellIs" dxfId="130" priority="128" stopIfTrue="1" operator="equal">
      <formula>"e"</formula>
    </cfRule>
    <cfRule type="cellIs" dxfId="129" priority="129" stopIfTrue="1" operator="equal">
      <formula>"p"</formula>
    </cfRule>
    <cfRule type="cellIs" dxfId="128" priority="130" stopIfTrue="1" operator="equal">
      <formula>"e"</formula>
    </cfRule>
  </conditionalFormatting>
  <conditionalFormatting sqref="W243">
    <cfRule type="cellIs" dxfId="127" priority="125" stopIfTrue="1" operator="equal">
      <formula>"e"</formula>
    </cfRule>
    <cfRule type="cellIs" dxfId="126" priority="126" stopIfTrue="1" operator="equal">
      <formula>"p"</formula>
    </cfRule>
    <cfRule type="cellIs" dxfId="125" priority="127" stopIfTrue="1" operator="equal">
      <formula>"e"</formula>
    </cfRule>
  </conditionalFormatting>
  <conditionalFormatting sqref="AB243">
    <cfRule type="cellIs" dxfId="124" priority="122" stopIfTrue="1" operator="equal">
      <formula>"e"</formula>
    </cfRule>
    <cfRule type="cellIs" dxfId="123" priority="123" stopIfTrue="1" operator="equal">
      <formula>"p"</formula>
    </cfRule>
    <cfRule type="cellIs" dxfId="122" priority="124" stopIfTrue="1" operator="equal">
      <formula>"e"</formula>
    </cfRule>
  </conditionalFormatting>
  <conditionalFormatting sqref="BG243">
    <cfRule type="cellIs" dxfId="121" priority="119" stopIfTrue="1" operator="equal">
      <formula>"e"</formula>
    </cfRule>
    <cfRule type="cellIs" dxfId="120" priority="120" stopIfTrue="1" operator="equal">
      <formula>"p"</formula>
    </cfRule>
    <cfRule type="cellIs" dxfId="119" priority="121" stopIfTrue="1" operator="equal">
      <formula>"e"</formula>
    </cfRule>
  </conditionalFormatting>
  <conditionalFormatting sqref="BJ243">
    <cfRule type="cellIs" dxfId="118" priority="116" stopIfTrue="1" operator="equal">
      <formula>"e"</formula>
    </cfRule>
    <cfRule type="cellIs" dxfId="117" priority="117" stopIfTrue="1" operator="equal">
      <formula>"p"</formula>
    </cfRule>
    <cfRule type="cellIs" dxfId="116" priority="118" stopIfTrue="1" operator="equal">
      <formula>"e"</formula>
    </cfRule>
  </conditionalFormatting>
  <conditionalFormatting sqref="O243:Q243">
    <cfRule type="cellIs" dxfId="115" priority="113" stopIfTrue="1" operator="equal">
      <formula>"e"</formula>
    </cfRule>
    <cfRule type="cellIs" dxfId="114" priority="114" stopIfTrue="1" operator="equal">
      <formula>"p"</formula>
    </cfRule>
    <cfRule type="cellIs" dxfId="113" priority="115" stopIfTrue="1" operator="equal">
      <formula>"e"</formula>
    </cfRule>
  </conditionalFormatting>
  <conditionalFormatting sqref="S243:V243">
    <cfRule type="cellIs" dxfId="112" priority="110" stopIfTrue="1" operator="equal">
      <formula>"e"</formula>
    </cfRule>
    <cfRule type="cellIs" dxfId="111" priority="111" stopIfTrue="1" operator="equal">
      <formula>"p"</formula>
    </cfRule>
    <cfRule type="cellIs" dxfId="110" priority="112" stopIfTrue="1" operator="equal">
      <formula>"e"</formula>
    </cfRule>
  </conditionalFormatting>
  <conditionalFormatting sqref="X243:AA243">
    <cfRule type="cellIs" dxfId="109" priority="107" stopIfTrue="1" operator="equal">
      <formula>"e"</formula>
    </cfRule>
    <cfRule type="cellIs" dxfId="108" priority="108" stopIfTrue="1" operator="equal">
      <formula>"p"</formula>
    </cfRule>
    <cfRule type="cellIs" dxfId="107" priority="109" stopIfTrue="1" operator="equal">
      <formula>"e"</formula>
    </cfRule>
  </conditionalFormatting>
  <conditionalFormatting sqref="AC243:AE243">
    <cfRule type="cellIs" dxfId="106" priority="104" stopIfTrue="1" operator="equal">
      <formula>"e"</formula>
    </cfRule>
    <cfRule type="cellIs" dxfId="105" priority="105" stopIfTrue="1" operator="equal">
      <formula>"p"</formula>
    </cfRule>
    <cfRule type="cellIs" dxfId="104" priority="106" stopIfTrue="1" operator="equal">
      <formula>"e"</formula>
    </cfRule>
  </conditionalFormatting>
  <conditionalFormatting sqref="AJ243:AM243">
    <cfRule type="cellIs" dxfId="103" priority="101" stopIfTrue="1" operator="equal">
      <formula>"e"</formula>
    </cfRule>
    <cfRule type="cellIs" dxfId="102" priority="102" stopIfTrue="1" operator="equal">
      <formula>"p"</formula>
    </cfRule>
    <cfRule type="cellIs" dxfId="101" priority="103" stopIfTrue="1" operator="equal">
      <formula>"e"</formula>
    </cfRule>
  </conditionalFormatting>
  <conditionalFormatting sqref="AN243:AQ243">
    <cfRule type="cellIs" dxfId="100" priority="98" stopIfTrue="1" operator="equal">
      <formula>"e"</formula>
    </cfRule>
    <cfRule type="cellIs" dxfId="99" priority="99" stopIfTrue="1" operator="equal">
      <formula>"p"</formula>
    </cfRule>
    <cfRule type="cellIs" dxfId="98" priority="100" stopIfTrue="1" operator="equal">
      <formula>"e"</formula>
    </cfRule>
  </conditionalFormatting>
  <conditionalFormatting sqref="BA243:BF243">
    <cfRule type="cellIs" dxfId="97" priority="95" stopIfTrue="1" operator="equal">
      <formula>"e"</formula>
    </cfRule>
    <cfRule type="cellIs" dxfId="96" priority="96" stopIfTrue="1" operator="equal">
      <formula>"p"</formula>
    </cfRule>
    <cfRule type="cellIs" dxfId="95" priority="97" stopIfTrue="1" operator="equal">
      <formula>"e"</formula>
    </cfRule>
  </conditionalFormatting>
  <conditionalFormatting sqref="AF243:AI243">
    <cfRule type="cellIs" dxfId="94" priority="90" stopIfTrue="1" operator="equal">
      <formula>"e"</formula>
    </cfRule>
    <cfRule type="cellIs" dxfId="93" priority="91" stopIfTrue="1" operator="equal">
      <formula>"p"</formula>
    </cfRule>
    <cfRule type="cellIs" dxfId="92" priority="92" stopIfTrue="1" operator="equal">
      <formula>"e"</formula>
    </cfRule>
  </conditionalFormatting>
  <conditionalFormatting sqref="AF244:AI244">
    <cfRule type="cellIs" dxfId="91" priority="93" stopIfTrue="1" operator="equal">
      <formula>"E"</formula>
    </cfRule>
    <cfRule type="cellIs" dxfId="90" priority="94" stopIfTrue="1" operator="equal">
      <formula>"P"</formula>
    </cfRule>
  </conditionalFormatting>
  <conditionalFormatting sqref="AF243:AI244">
    <cfRule type="cellIs" dxfId="89" priority="85" stopIfTrue="1" operator="equal">
      <formula>"P"</formula>
    </cfRule>
    <cfRule type="cellIs" dxfId="88" priority="86" stopIfTrue="1" operator="equal">
      <formula>"E"</formula>
    </cfRule>
    <cfRule type="cellIs" dxfId="87" priority="87" stopIfTrue="1" operator="equal">
      <formula>"P"</formula>
    </cfRule>
    <cfRule type="cellIs" dxfId="86" priority="88" stopIfTrue="1" operator="equal">
      <formula>"E"</formula>
    </cfRule>
    <cfRule type="cellIs" dxfId="85" priority="89" stopIfTrue="1" operator="equal">
      <formula>"P"</formula>
    </cfRule>
  </conditionalFormatting>
  <conditionalFormatting sqref="AG243">
    <cfRule type="cellIs" dxfId="84" priority="82" stopIfTrue="1" operator="equal">
      <formula>"e"</formula>
    </cfRule>
    <cfRule type="cellIs" dxfId="83" priority="83" stopIfTrue="1" operator="equal">
      <formula>"p"</formula>
    </cfRule>
    <cfRule type="cellIs" dxfId="82" priority="84" stopIfTrue="1" operator="equal">
      <formula>"e"</formula>
    </cfRule>
  </conditionalFormatting>
  <conditionalFormatting sqref="AF243">
    <cfRule type="cellIs" dxfId="81" priority="79" stopIfTrue="1" operator="equal">
      <formula>"e"</formula>
    </cfRule>
    <cfRule type="cellIs" dxfId="80" priority="80" stopIfTrue="1" operator="equal">
      <formula>"p"</formula>
    </cfRule>
    <cfRule type="cellIs" dxfId="79" priority="81" stopIfTrue="1" operator="equal">
      <formula>"e"</formula>
    </cfRule>
  </conditionalFormatting>
  <conditionalFormatting sqref="AR243:AU243">
    <cfRule type="cellIs" dxfId="78" priority="74" stopIfTrue="1" operator="equal">
      <formula>"e"</formula>
    </cfRule>
    <cfRule type="cellIs" dxfId="77" priority="75" stopIfTrue="1" operator="equal">
      <formula>"p"</formula>
    </cfRule>
    <cfRule type="cellIs" dxfId="76" priority="76" stopIfTrue="1" operator="equal">
      <formula>"e"</formula>
    </cfRule>
  </conditionalFormatting>
  <conditionalFormatting sqref="AR244:AU244">
    <cfRule type="cellIs" dxfId="75" priority="77" stopIfTrue="1" operator="equal">
      <formula>"E"</formula>
    </cfRule>
    <cfRule type="cellIs" dxfId="74" priority="78" stopIfTrue="1" operator="equal">
      <formula>"P"</formula>
    </cfRule>
  </conditionalFormatting>
  <conditionalFormatting sqref="AR243:AU244">
    <cfRule type="cellIs" dxfId="73" priority="69" stopIfTrue="1" operator="equal">
      <formula>"P"</formula>
    </cfRule>
    <cfRule type="cellIs" dxfId="72" priority="70" stopIfTrue="1" operator="equal">
      <formula>"E"</formula>
    </cfRule>
    <cfRule type="cellIs" dxfId="71" priority="71" stopIfTrue="1" operator="equal">
      <formula>"P"</formula>
    </cfRule>
    <cfRule type="cellIs" dxfId="70" priority="72" stopIfTrue="1" operator="equal">
      <formula>"E"</formula>
    </cfRule>
    <cfRule type="cellIs" dxfId="69" priority="73" stopIfTrue="1" operator="equal">
      <formula>"P"</formula>
    </cfRule>
  </conditionalFormatting>
  <conditionalFormatting sqref="AR243">
    <cfRule type="cellIs" dxfId="68" priority="66" stopIfTrue="1" operator="equal">
      <formula>"e"</formula>
    </cfRule>
    <cfRule type="cellIs" dxfId="67" priority="67" stopIfTrue="1" operator="equal">
      <formula>"p"</formula>
    </cfRule>
    <cfRule type="cellIs" dxfId="66" priority="68" stopIfTrue="1" operator="equal">
      <formula>"e"</formula>
    </cfRule>
  </conditionalFormatting>
  <conditionalFormatting sqref="AV243:AY243">
    <cfRule type="cellIs" dxfId="65" priority="61" stopIfTrue="1" operator="equal">
      <formula>"e"</formula>
    </cfRule>
    <cfRule type="cellIs" dxfId="64" priority="62" stopIfTrue="1" operator="equal">
      <formula>"p"</formula>
    </cfRule>
    <cfRule type="cellIs" dxfId="63" priority="63" stopIfTrue="1" operator="equal">
      <formula>"e"</formula>
    </cfRule>
  </conditionalFormatting>
  <conditionalFormatting sqref="AV244:AY244">
    <cfRule type="cellIs" dxfId="62" priority="64" stopIfTrue="1" operator="equal">
      <formula>"E"</formula>
    </cfRule>
    <cfRule type="cellIs" dxfId="61" priority="65" stopIfTrue="1" operator="equal">
      <formula>"P"</formula>
    </cfRule>
  </conditionalFormatting>
  <conditionalFormatting sqref="AV243:AY244">
    <cfRule type="cellIs" dxfId="60" priority="56" stopIfTrue="1" operator="equal">
      <formula>"P"</formula>
    </cfRule>
    <cfRule type="cellIs" dxfId="59" priority="57" stopIfTrue="1" operator="equal">
      <formula>"E"</formula>
    </cfRule>
    <cfRule type="cellIs" dxfId="58" priority="58" stopIfTrue="1" operator="equal">
      <formula>"P"</formula>
    </cfRule>
    <cfRule type="cellIs" dxfId="57" priority="59" stopIfTrue="1" operator="equal">
      <formula>"E"</formula>
    </cfRule>
    <cfRule type="cellIs" dxfId="56" priority="60" stopIfTrue="1" operator="equal">
      <formula>"P"</formula>
    </cfRule>
  </conditionalFormatting>
  <conditionalFormatting sqref="AV243">
    <cfRule type="cellIs" dxfId="55" priority="53" stopIfTrue="1" operator="equal">
      <formula>"e"</formula>
    </cfRule>
    <cfRule type="cellIs" dxfId="54" priority="54" stopIfTrue="1" operator="equal">
      <formula>"p"</formula>
    </cfRule>
    <cfRule type="cellIs" dxfId="53" priority="55" stopIfTrue="1" operator="equal">
      <formula>"e"</formula>
    </cfRule>
  </conditionalFormatting>
  <conditionalFormatting sqref="AV244">
    <cfRule type="cellIs" dxfId="52" priority="51" stopIfTrue="1" operator="equal">
      <formula>"E"</formula>
    </cfRule>
    <cfRule type="cellIs" dxfId="51" priority="52" stopIfTrue="1" operator="equal">
      <formula>"P"</formula>
    </cfRule>
  </conditionalFormatting>
  <conditionalFormatting sqref="AW244">
    <cfRule type="cellIs" dxfId="50" priority="49" stopIfTrue="1" operator="equal">
      <formula>"E"</formula>
    </cfRule>
    <cfRule type="cellIs" dxfId="49" priority="50" stopIfTrue="1" operator="equal">
      <formula>"P"</formula>
    </cfRule>
  </conditionalFormatting>
  <conditionalFormatting sqref="G69">
    <cfRule type="cellIs" dxfId="48" priority="44" stopIfTrue="1" operator="equal">
      <formula>"E"</formula>
    </cfRule>
    <cfRule type="cellIs" dxfId="47" priority="45" stopIfTrue="1" operator="equal">
      <formula>"P"</formula>
    </cfRule>
  </conditionalFormatting>
  <conditionalFormatting sqref="G69">
    <cfRule type="cellIs" dxfId="46" priority="42" stopIfTrue="1" operator="equal">
      <formula>"E"</formula>
    </cfRule>
    <cfRule type="cellIs" dxfId="45" priority="43" stopIfTrue="1" operator="equal">
      <formula>"P"</formula>
    </cfRule>
  </conditionalFormatting>
  <conditionalFormatting sqref="G70">
    <cfRule type="cellIs" dxfId="44" priority="40" stopIfTrue="1" operator="equal">
      <formula>"E"</formula>
    </cfRule>
    <cfRule type="cellIs" dxfId="43" priority="41" stopIfTrue="1" operator="equal">
      <formula>"P"</formula>
    </cfRule>
  </conditionalFormatting>
  <conditionalFormatting sqref="G70">
    <cfRule type="cellIs" dxfId="42" priority="38" stopIfTrue="1" operator="equal">
      <formula>"E"</formula>
    </cfRule>
    <cfRule type="cellIs" dxfId="41" priority="39" stopIfTrue="1" operator="equal">
      <formula>"P"</formula>
    </cfRule>
  </conditionalFormatting>
  <conditionalFormatting sqref="R69:AJ69 AL69:BH69">
    <cfRule type="cellIs" dxfId="40" priority="33" stopIfTrue="1" operator="equal">
      <formula>"e"</formula>
    </cfRule>
    <cfRule type="cellIs" dxfId="39" priority="34" stopIfTrue="1" operator="equal">
      <formula>"p"</formula>
    </cfRule>
    <cfRule type="cellIs" dxfId="38" priority="35" stopIfTrue="1" operator="equal">
      <formula>"e"</formula>
    </cfRule>
  </conditionalFormatting>
  <conditionalFormatting sqref="O70:BL70 O69:AJ69 AL69:BL69">
    <cfRule type="cellIs" dxfId="37" priority="36" stopIfTrue="1" operator="equal">
      <formula>"E"</formula>
    </cfRule>
    <cfRule type="cellIs" dxfId="36" priority="37" stopIfTrue="1" operator="equal">
      <formula>"P"</formula>
    </cfRule>
  </conditionalFormatting>
  <conditionalFormatting sqref="O70:BL70 O69:AJ69 AL69:BL69">
    <cfRule type="cellIs" dxfId="35" priority="28" stopIfTrue="1" operator="equal">
      <formula>"P"</formula>
    </cfRule>
    <cfRule type="cellIs" dxfId="34" priority="29" stopIfTrue="1" operator="equal">
      <formula>"E"</formula>
    </cfRule>
    <cfRule type="cellIs" dxfId="33" priority="30" stopIfTrue="1" operator="equal">
      <formula>"P"</formula>
    </cfRule>
    <cfRule type="cellIs" dxfId="32" priority="31" stopIfTrue="1" operator="equal">
      <formula>"E"</formula>
    </cfRule>
    <cfRule type="cellIs" dxfId="31" priority="32" stopIfTrue="1" operator="equal">
      <formula>"P"</formula>
    </cfRule>
  </conditionalFormatting>
  <conditionalFormatting sqref="O69:Q69">
    <cfRule type="cellIs" dxfId="30" priority="25" stopIfTrue="1" operator="equal">
      <formula>"e"</formula>
    </cfRule>
    <cfRule type="cellIs" dxfId="29" priority="26" stopIfTrue="1" operator="equal">
      <formula>"p"</formula>
    </cfRule>
    <cfRule type="cellIs" dxfId="28" priority="27" stopIfTrue="1" operator="equal">
      <formula>"e"</formula>
    </cfRule>
  </conditionalFormatting>
  <conditionalFormatting sqref="O69:Q69">
    <cfRule type="cellIs" dxfId="27" priority="20" stopIfTrue="1" operator="equal">
      <formula>"P"</formula>
    </cfRule>
    <cfRule type="cellIs" dxfId="26" priority="21" stopIfTrue="1" operator="equal">
      <formula>"E"</formula>
    </cfRule>
    <cfRule type="cellIs" dxfId="25" priority="22" stopIfTrue="1" operator="equal">
      <formula>"P"</formula>
    </cfRule>
    <cfRule type="cellIs" dxfId="24" priority="23" stopIfTrue="1" operator="equal">
      <formula>"E"</formula>
    </cfRule>
    <cfRule type="cellIs" dxfId="23" priority="24" stopIfTrue="1" operator="equal">
      <formula>"P"</formula>
    </cfRule>
  </conditionalFormatting>
  <conditionalFormatting sqref="BI69:BL69">
    <cfRule type="cellIs" dxfId="22" priority="17" stopIfTrue="1" operator="equal">
      <formula>"e"</formula>
    </cfRule>
    <cfRule type="cellIs" dxfId="21" priority="18" stopIfTrue="1" operator="equal">
      <formula>"p"</formula>
    </cfRule>
    <cfRule type="cellIs" dxfId="20" priority="19" stopIfTrue="1" operator="equal">
      <formula>"e"</formula>
    </cfRule>
  </conditionalFormatting>
  <conditionalFormatting sqref="BI69:BL69">
    <cfRule type="cellIs" dxfId="19" priority="12" stopIfTrue="1" operator="equal">
      <formula>"P"</formula>
    </cfRule>
    <cfRule type="cellIs" dxfId="18" priority="13" stopIfTrue="1" operator="equal">
      <formula>"E"</formula>
    </cfRule>
    <cfRule type="cellIs" dxfId="17" priority="14" stopIfTrue="1" operator="equal">
      <formula>"P"</formula>
    </cfRule>
    <cfRule type="cellIs" dxfId="16" priority="15" stopIfTrue="1" operator="equal">
      <formula>"E"</formula>
    </cfRule>
    <cfRule type="cellIs" dxfId="15" priority="16" stopIfTrue="1" operator="equal">
      <formula>"P"</formula>
    </cfRule>
  </conditionalFormatting>
  <conditionalFormatting sqref="AK69">
    <cfRule type="cellIs" dxfId="14" priority="9" stopIfTrue="1" operator="equal">
      <formula>"e"</formula>
    </cfRule>
    <cfRule type="cellIs" dxfId="13" priority="10" stopIfTrue="1" operator="equal">
      <formula>"p"</formula>
    </cfRule>
    <cfRule type="cellIs" dxfId="12" priority="11" stopIfTrue="1" operator="equal">
      <formula>"e"</formula>
    </cfRule>
  </conditionalFormatting>
  <conditionalFormatting sqref="AK69">
    <cfRule type="cellIs" dxfId="11" priority="4" stopIfTrue="1" operator="equal">
      <formula>"P"</formula>
    </cfRule>
    <cfRule type="cellIs" dxfId="10" priority="5" stopIfTrue="1" operator="equal">
      <formula>"E"</formula>
    </cfRule>
    <cfRule type="cellIs" dxfId="9" priority="6" stopIfTrue="1" operator="equal">
      <formula>"P"</formula>
    </cfRule>
    <cfRule type="cellIs" dxfId="8" priority="7" stopIfTrue="1" operator="equal">
      <formula>"E"</formula>
    </cfRule>
    <cfRule type="cellIs" dxfId="7" priority="8" stopIfTrue="1" operator="equal">
      <formula>"P"</formula>
    </cfRule>
  </conditionalFormatting>
  <conditionalFormatting sqref="BJ273">
    <cfRule type="cellIs" dxfId="6" priority="1" stopIfTrue="1" operator="equal">
      <formula>"e"</formula>
    </cfRule>
    <cfRule type="cellIs" dxfId="5" priority="2" stopIfTrue="1" operator="equal">
      <formula>"p"</formula>
    </cfRule>
    <cfRule type="cellIs" dxfId="4" priority="3" stopIfTrue="1" operator="equal">
      <formula>"e"</formula>
    </cfRule>
  </conditionalFormatting>
  <printOptions horizontalCentered="1"/>
  <pageMargins left="3.937007874015748E-2" right="3.937007874015748E-2" top="0.15748031496062992" bottom="0.55118110236220474" header="0.11811023622047245" footer="0.31496062992125984"/>
  <pageSetup paperSize="5" scale="78" firstPageNumber="0" orientation="landscape" horizontalDpi="300" verticalDpi="300" r:id="rId1"/>
  <headerFooter scaleWithDoc="0" alignWithMargins="0">
    <oddFooter>&amp;L&amp;"Arial,Negrita"&amp;8Página: &amp;P de &amp;N&amp;R&amp;"Arial,Negrita"&amp;8 2024-01-30</oddFooter>
  </headerFooter>
  <colBreaks count="1" manualBreakCount="1">
    <brk id="9" max="433" man="1"/>
  </colBreaks>
  <ignoredErrors>
    <ignoredError sqref="BM76:BQ82 BM86:BQ92 BM96:BQ102 BM108:BQ116 BM120:BQ124 BM128:BQ144 BM198:BQ206 BM228:BQ232 BM210:BQ224 BM265:BQ270 BM314:BQ324 BM412:BQ418" formula="1"/>
    <ignoredError sqref="BM73:BQ74 BM83:BQ84 BM94 BM234 BS57:BV60 BR95:BV102 BR85:BV92 BR75:BV82 BS107:BU116"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Z70"/>
  <sheetViews>
    <sheetView showGridLines="0" tabSelected="1" topLeftCell="D1" zoomScale="80" zoomScaleNormal="80" workbookViewId="0">
      <selection activeCell="D1" sqref="A1:XFD1048576"/>
    </sheetView>
  </sheetViews>
  <sheetFormatPr baseColWidth="10" defaultRowHeight="15" x14ac:dyDescent="0.25"/>
  <cols>
    <col min="1" max="2" width="3.5703125" customWidth="1"/>
    <col min="3" max="3" width="29.85546875" customWidth="1"/>
    <col min="4" max="4" width="12.42578125" customWidth="1"/>
    <col min="5" max="5" width="13.28515625" customWidth="1"/>
    <col min="6" max="6" width="13.42578125" customWidth="1"/>
    <col min="7" max="7" width="13.7109375" customWidth="1"/>
    <col min="8" max="8" width="14.5703125" customWidth="1"/>
    <col min="10" max="10" width="15.42578125" customWidth="1"/>
    <col min="14" max="14" width="11.42578125" customWidth="1"/>
    <col min="15" max="15" width="13.5703125" customWidth="1"/>
    <col min="16" max="16" width="11.42578125" customWidth="1"/>
    <col min="18" max="18" width="15.28515625" customWidth="1"/>
    <col min="19" max="19" width="15.5703125" customWidth="1"/>
    <col min="20" max="20" width="16.85546875" customWidth="1"/>
    <col min="21" max="21" width="15.5703125" customWidth="1"/>
    <col min="22" max="22" width="17" customWidth="1"/>
    <col min="23" max="23" width="15.42578125" customWidth="1"/>
    <col min="24" max="24" width="17.5703125" customWidth="1"/>
    <col min="25" max="25" width="15.5703125" customWidth="1"/>
    <col min="26" max="26" width="17.28515625" customWidth="1"/>
  </cols>
  <sheetData>
    <row r="1" spans="3:16" x14ac:dyDescent="0.25">
      <c r="F1">
        <v>25</v>
      </c>
      <c r="I1">
        <v>50</v>
      </c>
      <c r="L1">
        <v>75</v>
      </c>
    </row>
    <row r="2" spans="3:16" x14ac:dyDescent="0.25">
      <c r="C2" s="4" t="s">
        <v>599</v>
      </c>
      <c r="D2" s="5" t="s">
        <v>62</v>
      </c>
      <c r="E2" s="5" t="s">
        <v>61</v>
      </c>
      <c r="F2" s="5" t="s">
        <v>63</v>
      </c>
      <c r="G2" s="5" t="s">
        <v>64</v>
      </c>
      <c r="H2" s="5" t="s">
        <v>19</v>
      </c>
      <c r="I2" s="5" t="s">
        <v>65</v>
      </c>
      <c r="J2" s="5" t="s">
        <v>69</v>
      </c>
      <c r="K2" s="5" t="s">
        <v>68</v>
      </c>
      <c r="L2" s="5" t="s">
        <v>66</v>
      </c>
      <c r="M2" s="5" t="s">
        <v>73</v>
      </c>
      <c r="N2" s="5" t="s">
        <v>74</v>
      </c>
      <c r="O2" s="5" t="s">
        <v>75</v>
      </c>
      <c r="P2" s="45" t="s">
        <v>33</v>
      </c>
    </row>
    <row r="3" spans="3:16" x14ac:dyDescent="0.25">
      <c r="C3" s="3" t="s">
        <v>56</v>
      </c>
      <c r="D3" s="1">
        <f>'PLAN SG-SST'!O429</f>
        <v>55</v>
      </c>
      <c r="E3" s="1">
        <f>'PLAN SG-SST'!S429</f>
        <v>92</v>
      </c>
      <c r="F3" s="1">
        <f>'PLAN SG-SST'!W429</f>
        <v>89</v>
      </c>
      <c r="G3" s="1">
        <f>'PLAN SG-SST'!AB429</f>
        <v>79</v>
      </c>
      <c r="H3" s="1">
        <f>'PLAN SG-SST'!AF429</f>
        <v>71</v>
      </c>
      <c r="I3" s="1">
        <f>'PLAN SG-SST'!AJ429</f>
        <v>91</v>
      </c>
      <c r="J3" s="1">
        <f>'PLAN SG-SST'!AN429</f>
        <v>89</v>
      </c>
      <c r="K3" s="1">
        <f>'PLAN SG-SST'!AR429</f>
        <v>62</v>
      </c>
      <c r="L3" s="1">
        <f>'PLAN SG-SST'!AV429</f>
        <v>83</v>
      </c>
      <c r="M3" s="1">
        <f>'PLAN SG-SST'!AZ429</f>
        <v>69</v>
      </c>
      <c r="N3" s="1">
        <f>'PLAN SG-SST'!BE429</f>
        <v>68</v>
      </c>
      <c r="O3" s="1">
        <f>'PLAN SG-SST'!BI429</f>
        <v>103</v>
      </c>
      <c r="P3" s="1">
        <f>SUM(D3:O3)</f>
        <v>951</v>
      </c>
    </row>
    <row r="4" spans="3:16" x14ac:dyDescent="0.25">
      <c r="C4" s="3" t="s">
        <v>57</v>
      </c>
      <c r="D4" s="1">
        <f>'PLAN SG-SST'!O430</f>
        <v>0</v>
      </c>
      <c r="E4" s="1">
        <f>H33</f>
        <v>0</v>
      </c>
      <c r="F4" s="1">
        <f>'PLAN SG-SST'!W430</f>
        <v>0</v>
      </c>
      <c r="G4" s="1">
        <f>'PLAN SG-SST'!AB430</f>
        <v>0</v>
      </c>
      <c r="H4" s="1">
        <f>'PLAN SG-SST'!AF430</f>
        <v>0</v>
      </c>
      <c r="I4" s="1">
        <f>'PLAN SG-SST'!AJ430</f>
        <v>0</v>
      </c>
      <c r="J4" s="1">
        <f>'PLAN SG-SST'!AN430</f>
        <v>0</v>
      </c>
      <c r="K4" s="1">
        <f>'PLAN SG-SST'!AR430</f>
        <v>0</v>
      </c>
      <c r="L4" s="1">
        <f>'PLAN SG-SST'!AV430</f>
        <v>0</v>
      </c>
      <c r="M4" s="1">
        <f>'PLAN SG-SST'!AZ430</f>
        <v>0</v>
      </c>
      <c r="N4" s="1">
        <f>'PLAN SG-SST'!BE430</f>
        <v>0</v>
      </c>
      <c r="O4" s="1">
        <f>'PLAN SG-SST'!BI430</f>
        <v>0</v>
      </c>
      <c r="P4" s="1">
        <f>SUM(D4:O4)</f>
        <v>0</v>
      </c>
    </row>
    <row r="5" spans="3:16" x14ac:dyDescent="0.25">
      <c r="C5" s="3" t="s">
        <v>9</v>
      </c>
      <c r="D5" s="8">
        <f t="shared" ref="D5:P5" si="0">D4/D3</f>
        <v>0</v>
      </c>
      <c r="E5" s="8">
        <f t="shared" si="0"/>
        <v>0</v>
      </c>
      <c r="F5" s="8">
        <f t="shared" si="0"/>
        <v>0</v>
      </c>
      <c r="G5" s="8">
        <f t="shared" si="0"/>
        <v>0</v>
      </c>
      <c r="H5" s="8">
        <f t="shared" si="0"/>
        <v>0</v>
      </c>
      <c r="I5" s="8">
        <f t="shared" si="0"/>
        <v>0</v>
      </c>
      <c r="J5" s="8">
        <f t="shared" si="0"/>
        <v>0</v>
      </c>
      <c r="K5" s="8">
        <f t="shared" si="0"/>
        <v>0</v>
      </c>
      <c r="L5" s="31">
        <f t="shared" si="0"/>
        <v>0</v>
      </c>
      <c r="M5" s="8">
        <f t="shared" si="0"/>
        <v>0</v>
      </c>
      <c r="N5" s="8">
        <f t="shared" si="0"/>
        <v>0</v>
      </c>
      <c r="O5" s="8">
        <f t="shared" si="0"/>
        <v>0</v>
      </c>
      <c r="P5" s="8">
        <f t="shared" si="0"/>
        <v>0</v>
      </c>
    </row>
    <row r="6" spans="3:16" x14ac:dyDescent="0.25">
      <c r="C6" s="13" t="s">
        <v>187</v>
      </c>
      <c r="D6" s="46">
        <v>0.95</v>
      </c>
      <c r="E6" s="46">
        <v>0.95</v>
      </c>
      <c r="F6" s="46">
        <v>0.95</v>
      </c>
      <c r="G6" s="46">
        <v>0.95</v>
      </c>
      <c r="H6" s="46">
        <v>0.95</v>
      </c>
      <c r="I6" s="46">
        <v>0.95</v>
      </c>
      <c r="J6" s="46">
        <v>0.95</v>
      </c>
      <c r="K6" s="46">
        <v>0.95</v>
      </c>
      <c r="L6" s="46">
        <v>0.95</v>
      </c>
      <c r="M6" s="46">
        <v>0.95</v>
      </c>
      <c r="N6" s="46">
        <v>0.95</v>
      </c>
      <c r="O6" s="46">
        <v>0.95</v>
      </c>
      <c r="P6" s="46">
        <v>0.95</v>
      </c>
    </row>
    <row r="7" spans="3:16" x14ac:dyDescent="0.25">
      <c r="C7" s="13"/>
      <c r="D7" s="47"/>
      <c r="E7" s="47"/>
      <c r="F7" s="47"/>
      <c r="G7" s="47"/>
      <c r="H7" s="47"/>
      <c r="I7" s="47"/>
      <c r="J7" s="47"/>
      <c r="K7" s="47"/>
      <c r="L7" s="47"/>
      <c r="M7" s="47"/>
      <c r="N7" s="47"/>
      <c r="O7" s="47"/>
      <c r="P7" s="47"/>
    </row>
    <row r="8" spans="3:16" ht="15.75" customHeight="1" x14ac:dyDescent="0.25"/>
    <row r="9" spans="3:16" ht="33" customHeight="1" x14ac:dyDescent="0.25"/>
    <row r="10" spans="3:16" ht="33" customHeight="1" x14ac:dyDescent="0.25"/>
    <row r="11" spans="3:16" ht="33" customHeight="1" x14ac:dyDescent="0.25"/>
    <row r="12" spans="3:16" ht="33" customHeight="1" x14ac:dyDescent="0.25"/>
    <row r="13" spans="3:16" ht="15.75" customHeight="1" x14ac:dyDescent="0.25"/>
    <row r="14" spans="3:16" ht="24.75" customHeight="1" x14ac:dyDescent="0.25"/>
    <row r="15" spans="3:16" ht="52.5" customHeight="1" x14ac:dyDescent="0.25"/>
    <row r="16" spans="3:16" ht="52.5" customHeight="1" x14ac:dyDescent="0.25"/>
    <row r="17" spans="3:26" ht="52.5" customHeight="1" x14ac:dyDescent="0.25"/>
    <row r="18" spans="3:26" ht="34.5" customHeight="1" x14ac:dyDescent="0.25">
      <c r="C18" s="740" t="s">
        <v>186</v>
      </c>
      <c r="D18" s="740"/>
      <c r="E18" s="740"/>
      <c r="F18" s="741" t="s">
        <v>185</v>
      </c>
      <c r="G18" s="741" t="s">
        <v>15</v>
      </c>
      <c r="H18" s="741" t="s">
        <v>61</v>
      </c>
      <c r="I18" s="737" t="s">
        <v>63</v>
      </c>
      <c r="J18" s="737" t="s">
        <v>64</v>
      </c>
      <c r="K18" s="737" t="s">
        <v>19</v>
      </c>
      <c r="L18" s="737" t="s">
        <v>65</v>
      </c>
      <c r="M18" s="737" t="s">
        <v>69</v>
      </c>
      <c r="N18" s="737" t="s">
        <v>68</v>
      </c>
      <c r="O18" s="737" t="s">
        <v>66</v>
      </c>
      <c r="P18" s="737" t="s">
        <v>73</v>
      </c>
      <c r="Q18" s="737" t="s">
        <v>74</v>
      </c>
      <c r="R18" s="737" t="s">
        <v>75</v>
      </c>
      <c r="S18" s="735" t="s">
        <v>196</v>
      </c>
      <c r="T18" s="739" t="s">
        <v>184</v>
      </c>
      <c r="U18" s="735" t="s">
        <v>203</v>
      </c>
      <c r="V18" s="735" t="s">
        <v>184</v>
      </c>
      <c r="W18" s="735" t="s">
        <v>243</v>
      </c>
      <c r="X18" s="735" t="s">
        <v>184</v>
      </c>
      <c r="Y18" s="735" t="s">
        <v>244</v>
      </c>
      <c r="Z18" s="735" t="s">
        <v>184</v>
      </c>
    </row>
    <row r="19" spans="3:26" ht="34.5" customHeight="1" x14ac:dyDescent="0.25">
      <c r="C19" s="740"/>
      <c r="D19" s="740"/>
      <c r="E19" s="740"/>
      <c r="F19" s="741"/>
      <c r="G19" s="741"/>
      <c r="H19" s="741"/>
      <c r="I19" s="738"/>
      <c r="J19" s="738"/>
      <c r="K19" s="738"/>
      <c r="L19" s="738"/>
      <c r="M19" s="738"/>
      <c r="N19" s="738"/>
      <c r="O19" s="738"/>
      <c r="P19" s="738"/>
      <c r="Q19" s="738"/>
      <c r="R19" s="738"/>
      <c r="S19" s="736"/>
      <c r="T19" s="739"/>
      <c r="U19" s="736"/>
      <c r="V19" s="736"/>
      <c r="W19" s="736"/>
      <c r="X19" s="736"/>
      <c r="Y19" s="736"/>
      <c r="Z19" s="736"/>
    </row>
    <row r="20" spans="3:26" ht="15.75" customHeight="1" x14ac:dyDescent="0.25">
      <c r="C20" s="725" t="s">
        <v>183</v>
      </c>
      <c r="D20" s="725"/>
      <c r="E20" s="725"/>
      <c r="F20" s="12" t="s">
        <v>34</v>
      </c>
      <c r="G20" s="12">
        <f>SUM('PLAN SG-SST'!O9:R9)</f>
        <v>9</v>
      </c>
      <c r="H20" s="12">
        <f>SUM('PLAN SG-SST'!S9:V9)</f>
        <v>15</v>
      </c>
      <c r="I20" s="12">
        <f>SUM('PLAN SG-SST'!W9:AA9)</f>
        <v>17</v>
      </c>
      <c r="J20" s="12">
        <f>SUM('PLAN SG-SST'!AB9:AE9)</f>
        <v>12</v>
      </c>
      <c r="K20" s="12">
        <f>SUM('PLAN SG-SST'!AF9:AI9)</f>
        <v>8</v>
      </c>
      <c r="L20" s="12">
        <f>SUM('PLAN SG-SST'!AJ9:AM9)</f>
        <v>13</v>
      </c>
      <c r="M20" s="12">
        <f>SUM('PLAN SG-SST'!AN9:AQ9)</f>
        <v>14</v>
      </c>
      <c r="N20" s="12">
        <f>SUM('PLAN SG-SST'!AR9:AU9)</f>
        <v>9</v>
      </c>
      <c r="O20" s="12">
        <f>SUM('PLAN SG-SST'!AV9:AY9)</f>
        <v>9</v>
      </c>
      <c r="P20" s="12">
        <f>SUM('PLAN SG-SST'!AZ9:BD9)</f>
        <v>9</v>
      </c>
      <c r="Q20" s="12">
        <f>SUM('PLAN SG-SST'!BE9:BH9)</f>
        <v>11</v>
      </c>
      <c r="R20" s="12">
        <f>SUM('PLAN SG-SST'!BI9:BL9)</f>
        <v>17</v>
      </c>
      <c r="S20" s="12">
        <f t="shared" ref="S20:S31" si="1">G20+H20+I20</f>
        <v>41</v>
      </c>
      <c r="T20" s="728">
        <f>(G21+H21+I21)/(G20+H20+I20)</f>
        <v>0</v>
      </c>
      <c r="U20" s="12">
        <f>J20+K20+L20</f>
        <v>33</v>
      </c>
      <c r="V20" s="726">
        <f>(J21+K21+L21)/(J20+K20+L20)</f>
        <v>0</v>
      </c>
      <c r="W20" s="12">
        <f>O20+M20+N20</f>
        <v>32</v>
      </c>
      <c r="X20" s="726">
        <f>(O21+M21+N21)/(O20+M20+N20)</f>
        <v>0</v>
      </c>
      <c r="Y20" s="12">
        <f t="shared" ref="Y20:Y31" si="2">Q20+R20+P20</f>
        <v>37</v>
      </c>
      <c r="Z20" s="726">
        <f>(R21+Q21+P21)/(R20+Q20+P20)</f>
        <v>0</v>
      </c>
    </row>
    <row r="21" spans="3:26" ht="15" customHeight="1" x14ac:dyDescent="0.25">
      <c r="C21" s="725"/>
      <c r="D21" s="725"/>
      <c r="E21" s="725"/>
      <c r="F21" s="12" t="s">
        <v>35</v>
      </c>
      <c r="G21" s="12">
        <f>SUM('PLAN SG-SST'!O10:R10)</f>
        <v>0</v>
      </c>
      <c r="H21" s="12">
        <f>SUM('PLAN SG-SST'!S10:V10)</f>
        <v>0</v>
      </c>
      <c r="I21" s="12">
        <f>SUM('PLAN SG-SST'!W10:AA10)</f>
        <v>0</v>
      </c>
      <c r="J21" s="12">
        <f>SUM('PLAN SG-SST'!AB10:AE10)</f>
        <v>0</v>
      </c>
      <c r="K21" s="12">
        <f>SUM('PLAN SG-SST'!AF10:AI10)</f>
        <v>0</v>
      </c>
      <c r="L21" s="12">
        <f>SUM('PLAN SG-SST'!AJ10:AM10)</f>
        <v>0</v>
      </c>
      <c r="M21" s="12">
        <f>SUM('PLAN SG-SST'!AN10:AQ10)</f>
        <v>0</v>
      </c>
      <c r="N21" s="12">
        <f>SUM('PLAN SG-SST'!AR10:AU10)</f>
        <v>0</v>
      </c>
      <c r="O21" s="12">
        <f>SUM('PLAN SG-SST'!AV10:AY10)</f>
        <v>0</v>
      </c>
      <c r="P21" s="12">
        <f>SUM('PLAN SG-SST'!AZ10:BD10)</f>
        <v>0</v>
      </c>
      <c r="Q21" s="12">
        <f>SUM('PLAN SG-SST'!BE10:BH10)</f>
        <v>0</v>
      </c>
      <c r="R21" s="12">
        <f>SUM('PLAN SG-SST'!BI10:BL10)</f>
        <v>0</v>
      </c>
      <c r="S21" s="18">
        <f t="shared" si="1"/>
        <v>0</v>
      </c>
      <c r="T21" s="728"/>
      <c r="U21" s="18">
        <f t="shared" ref="U21:U31" si="3">J21+K21+L21</f>
        <v>0</v>
      </c>
      <c r="V21" s="727"/>
      <c r="W21" s="18">
        <f t="shared" ref="W21:W31" si="4">O21+M21+N21</f>
        <v>0</v>
      </c>
      <c r="X21" s="727"/>
      <c r="Y21" s="18">
        <f t="shared" si="2"/>
        <v>0</v>
      </c>
      <c r="Z21" s="727"/>
    </row>
    <row r="22" spans="3:26" ht="15" customHeight="1" x14ac:dyDescent="0.25">
      <c r="C22" s="725" t="s">
        <v>189</v>
      </c>
      <c r="D22" s="725"/>
      <c r="E22" s="725"/>
      <c r="F22" s="11" t="s">
        <v>34</v>
      </c>
      <c r="G22" s="12">
        <f>SUM('PLAN SG-SST'!O103:R103)</f>
        <v>22</v>
      </c>
      <c r="H22" s="12">
        <f>SUM('PLAN SG-SST'!S103:V103)</f>
        <v>29</v>
      </c>
      <c r="I22" s="12">
        <f>SUM('PLAN SG-SST'!W103:AA103)</f>
        <v>23</v>
      </c>
      <c r="J22" s="12">
        <f>SUM('PLAN SG-SST'!AB103:AE103)</f>
        <v>21</v>
      </c>
      <c r="K22" s="12">
        <f>SUM('PLAN SG-SST'!AF103:AI103)</f>
        <v>27</v>
      </c>
      <c r="L22" s="12">
        <f>SUM('PLAN SG-SST'!AJ103:AM103)</f>
        <v>28</v>
      </c>
      <c r="M22" s="12">
        <f>SUM('PLAN SG-SST'!AN103:AQ103)</f>
        <v>23</v>
      </c>
      <c r="N22" s="12">
        <f>SUM('PLAN SG-SST'!AR103:AU103)</f>
        <v>16</v>
      </c>
      <c r="O22" s="12">
        <f>SUM('PLAN SG-SST'!AV103:AY103)</f>
        <v>28</v>
      </c>
      <c r="P22" s="12">
        <f>SUM('PLAN SG-SST'!AZ103:BD103)</f>
        <v>20</v>
      </c>
      <c r="Q22" s="12">
        <f>SUM('PLAN SG-SST'!BE103:BH103)</f>
        <v>19</v>
      </c>
      <c r="R22" s="12">
        <f>SUM('PLAN SG-SST'!BI103:BL103)</f>
        <v>32</v>
      </c>
      <c r="S22" s="12">
        <f t="shared" si="1"/>
        <v>74</v>
      </c>
      <c r="T22" s="728">
        <f>(G23+H23+I23)/(G22+H22+I22)</f>
        <v>0</v>
      </c>
      <c r="U22" s="12">
        <f t="shared" si="3"/>
        <v>76</v>
      </c>
      <c r="V22" s="726">
        <f>(J23+K23+L23)/(J22+K22+L22)</f>
        <v>0</v>
      </c>
      <c r="W22" s="12">
        <f t="shared" si="4"/>
        <v>67</v>
      </c>
      <c r="X22" s="726">
        <f>(O23+M23+N23)/(O22+M22+N22)</f>
        <v>0</v>
      </c>
      <c r="Y22" s="12">
        <f t="shared" si="2"/>
        <v>71</v>
      </c>
      <c r="Z22" s="726">
        <f>(R23+Q23+P23)/(R22+Q22+P22)</f>
        <v>0</v>
      </c>
    </row>
    <row r="23" spans="3:26" ht="15.75" customHeight="1" x14ac:dyDescent="0.25">
      <c r="C23" s="725"/>
      <c r="D23" s="725"/>
      <c r="E23" s="725"/>
      <c r="F23" s="11" t="s">
        <v>35</v>
      </c>
      <c r="G23" s="12">
        <f>SUM('PLAN SG-SST'!O104:R104)</f>
        <v>0</v>
      </c>
      <c r="H23" s="12">
        <f>SUM('PLAN SG-SST'!S104:V104)</f>
        <v>0</v>
      </c>
      <c r="I23" s="12">
        <f>SUM('PLAN SG-SST'!W104:AA104)</f>
        <v>0</v>
      </c>
      <c r="J23" s="12">
        <f>SUM('PLAN SG-SST'!AB104:AE104)</f>
        <v>0</v>
      </c>
      <c r="K23" s="12">
        <f>SUM('PLAN SG-SST'!AF104:AI104)</f>
        <v>0</v>
      </c>
      <c r="L23" s="12">
        <f>SUM('PLAN SG-SST'!AJ104:AM104)</f>
        <v>0</v>
      </c>
      <c r="M23" s="12">
        <f>SUM('PLAN SG-SST'!AN104:AQ104)</f>
        <v>0</v>
      </c>
      <c r="N23" s="12">
        <f>SUM('PLAN SG-SST'!AR104:AU104)</f>
        <v>0</v>
      </c>
      <c r="O23" s="12">
        <f>SUM('PLAN SG-SST'!AV104:AY104)</f>
        <v>0</v>
      </c>
      <c r="P23" s="12">
        <f>SUM('PLAN SG-SST'!AZ104:BD104)</f>
        <v>0</v>
      </c>
      <c r="Q23" s="12">
        <f>SUM('PLAN SG-SST'!BE104:BH104)</f>
        <v>0</v>
      </c>
      <c r="R23" s="12">
        <f>SUM('PLAN SG-SST'!BI104:BL104)</f>
        <v>0</v>
      </c>
      <c r="S23" s="18">
        <f t="shared" si="1"/>
        <v>0</v>
      </c>
      <c r="T23" s="728"/>
      <c r="U23" s="18">
        <f t="shared" si="3"/>
        <v>0</v>
      </c>
      <c r="V23" s="727"/>
      <c r="W23" s="18">
        <f t="shared" si="4"/>
        <v>0</v>
      </c>
      <c r="X23" s="727"/>
      <c r="Y23" s="18">
        <f t="shared" si="2"/>
        <v>0</v>
      </c>
      <c r="Z23" s="727"/>
    </row>
    <row r="24" spans="3:26" ht="15.75" customHeight="1" x14ac:dyDescent="0.25">
      <c r="C24" s="725" t="s">
        <v>188</v>
      </c>
      <c r="D24" s="725"/>
      <c r="E24" s="725"/>
      <c r="F24" s="11" t="s">
        <v>34</v>
      </c>
      <c r="G24" s="12">
        <f>SUM('PLAN SG-SST'!O259:R259)</f>
        <v>15</v>
      </c>
      <c r="H24" s="12">
        <f>SUM('PLAN SG-SST'!S259:V259)</f>
        <v>29</v>
      </c>
      <c r="I24" s="12">
        <f>SUM('PLAN SG-SST'!W259:AA259)</f>
        <v>31</v>
      </c>
      <c r="J24" s="12">
        <f>SUM('PLAN SG-SST'!AB259:AE259)</f>
        <v>27</v>
      </c>
      <c r="K24" s="12">
        <f>SUM('PLAN SG-SST'!AF259:AI259)</f>
        <v>20</v>
      </c>
      <c r="L24" s="12">
        <f>SUM('PLAN SG-SST'!AJ259:AM259)</f>
        <v>31</v>
      </c>
      <c r="M24" s="12">
        <f>SUM('PLAN SG-SST'!AN259:AQ259)</f>
        <v>33</v>
      </c>
      <c r="N24" s="12">
        <f>SUM('PLAN SG-SST'!AR259:AU259)</f>
        <v>22</v>
      </c>
      <c r="O24" s="12">
        <f>SUM('PLAN SG-SST'!AV259:AY259)</f>
        <v>29</v>
      </c>
      <c r="P24" s="12">
        <f>SUM('PLAN SG-SST'!AZ259:BD259)</f>
        <v>23</v>
      </c>
      <c r="Q24" s="12">
        <f>SUM('PLAN SG-SST'!BE259:BH259)</f>
        <v>23</v>
      </c>
      <c r="R24" s="12">
        <f>SUM('PLAN SG-SST'!BI259:BL259)</f>
        <v>31</v>
      </c>
      <c r="S24" s="12">
        <f t="shared" si="1"/>
        <v>75</v>
      </c>
      <c r="T24" s="728">
        <f>(G25+H25+I25)/(G24+H24+I24)</f>
        <v>0</v>
      </c>
      <c r="U24" s="12">
        <f t="shared" si="3"/>
        <v>78</v>
      </c>
      <c r="V24" s="726">
        <f>(J25+K25+L25)/(J24+K24+L24)</f>
        <v>0</v>
      </c>
      <c r="W24" s="12">
        <f t="shared" si="4"/>
        <v>84</v>
      </c>
      <c r="X24" s="726">
        <f>(O25+M25+N25)/(O24+M24+N24)</f>
        <v>0</v>
      </c>
      <c r="Y24" s="12">
        <f t="shared" si="2"/>
        <v>77</v>
      </c>
      <c r="Z24" s="726">
        <f>(Q25+R25+P25)/(Q24+R24+P24)</f>
        <v>0</v>
      </c>
    </row>
    <row r="25" spans="3:26" ht="15.75" customHeight="1" x14ac:dyDescent="0.25">
      <c r="C25" s="725"/>
      <c r="D25" s="725"/>
      <c r="E25" s="725"/>
      <c r="F25" s="11" t="s">
        <v>35</v>
      </c>
      <c r="G25" s="12">
        <f>SUM('PLAN SG-SST'!O260:R260)</f>
        <v>0</v>
      </c>
      <c r="H25" s="12">
        <f>SUM('PLAN SG-SST'!S260:V260)</f>
        <v>0</v>
      </c>
      <c r="I25" s="12">
        <f>SUM('PLAN SG-SST'!W260:AA260)</f>
        <v>0</v>
      </c>
      <c r="J25" s="12">
        <f>SUM('PLAN SG-SST'!AB260:AE260)</f>
        <v>0</v>
      </c>
      <c r="K25" s="12">
        <f>SUM('PLAN SG-SST'!AF260:AI260)</f>
        <v>0</v>
      </c>
      <c r="L25" s="12">
        <f>SUM('PLAN SG-SST'!AJ260:AM260)</f>
        <v>0</v>
      </c>
      <c r="M25" s="12">
        <f>SUM('PLAN SG-SST'!AN260:AQ260)</f>
        <v>0</v>
      </c>
      <c r="N25" s="12">
        <f>SUM('PLAN SG-SST'!AR260:AU260)</f>
        <v>0</v>
      </c>
      <c r="O25" s="12">
        <f>SUM('PLAN SG-SST'!AV260:AY260)</f>
        <v>0</v>
      </c>
      <c r="P25" s="12">
        <f>SUM('PLAN SG-SST'!AZ260:BD260)</f>
        <v>0</v>
      </c>
      <c r="Q25" s="12">
        <f>SUM('PLAN SG-SST'!BE260:BH260)</f>
        <v>0</v>
      </c>
      <c r="R25" s="12">
        <f>SUM('PLAN SG-SST'!BI260:BL260)</f>
        <v>0</v>
      </c>
      <c r="S25" s="18">
        <f t="shared" si="1"/>
        <v>0</v>
      </c>
      <c r="T25" s="728"/>
      <c r="U25" s="18">
        <f t="shared" si="3"/>
        <v>0</v>
      </c>
      <c r="V25" s="727"/>
      <c r="W25" s="18">
        <f t="shared" si="4"/>
        <v>0</v>
      </c>
      <c r="X25" s="727"/>
      <c r="Y25" s="18">
        <f t="shared" si="2"/>
        <v>0</v>
      </c>
      <c r="Z25" s="727"/>
    </row>
    <row r="26" spans="3:26" ht="15.75" customHeight="1" x14ac:dyDescent="0.25">
      <c r="C26" s="725" t="s">
        <v>50</v>
      </c>
      <c r="D26" s="725"/>
      <c r="E26" s="725"/>
      <c r="F26" s="11" t="s">
        <v>34</v>
      </c>
      <c r="G26" s="12">
        <f>SUM('PLAN SG-SST'!O261:R261)</f>
        <v>1</v>
      </c>
      <c r="H26" s="12">
        <f>SUM('PLAN SG-SST'!S261:V261)</f>
        <v>5</v>
      </c>
      <c r="I26" s="12">
        <f>SUM('PLAN SG-SST'!W261:AA261)</f>
        <v>2</v>
      </c>
      <c r="J26" s="12">
        <f>SUM('PLAN SG-SST'!AB261:AE261)</f>
        <v>3</v>
      </c>
      <c r="K26" s="12">
        <f>SUM('PLAN SG-SST'!AF261:AI261)</f>
        <v>2</v>
      </c>
      <c r="L26" s="12">
        <f>SUM('PLAN SG-SST'!AJ261:AM261)</f>
        <v>2</v>
      </c>
      <c r="M26" s="12">
        <f>SUM('PLAN SG-SST'!AN261:AQ261)</f>
        <v>2</v>
      </c>
      <c r="N26" s="12">
        <f>SUM('PLAN SG-SST'!AR261:AU261)</f>
        <v>2</v>
      </c>
      <c r="O26" s="12">
        <f>SUM('PLAN SG-SST'!AV261:AY261)</f>
        <v>2</v>
      </c>
      <c r="P26" s="12">
        <f>SUM('PLAN SG-SST'!AZ261:BD261)</f>
        <v>2</v>
      </c>
      <c r="Q26" s="12">
        <f>SUM('PLAN SG-SST'!BE261:BH261)</f>
        <v>2</v>
      </c>
      <c r="R26" s="12">
        <f>SUM('PLAN SG-SST'!BI261:BL261)</f>
        <v>2</v>
      </c>
      <c r="S26" s="12">
        <f t="shared" si="1"/>
        <v>8</v>
      </c>
      <c r="T26" s="728">
        <f>(G27+H27+I27)/(G26+H26+I26)</f>
        <v>0</v>
      </c>
      <c r="U26" s="12">
        <f t="shared" si="3"/>
        <v>7</v>
      </c>
      <c r="V26" s="726">
        <f>(J27+K27+L27)/(J26+K26+L26)</f>
        <v>0</v>
      </c>
      <c r="W26" s="12">
        <f t="shared" si="4"/>
        <v>6</v>
      </c>
      <c r="X26" s="726">
        <f>(O27+M27+N27)/(O26+M26+N26)</f>
        <v>0</v>
      </c>
      <c r="Y26" s="12">
        <f t="shared" si="2"/>
        <v>6</v>
      </c>
      <c r="Z26" s="726">
        <f>(Q27+R27+P27)/(Q26+R26+P26)</f>
        <v>0</v>
      </c>
    </row>
    <row r="27" spans="3:26" ht="15" customHeight="1" x14ac:dyDescent="0.25">
      <c r="C27" s="725"/>
      <c r="D27" s="725"/>
      <c r="E27" s="725"/>
      <c r="F27" s="11" t="s">
        <v>35</v>
      </c>
      <c r="G27" s="12">
        <f>SUM('PLAN SG-SST'!O262:R262)</f>
        <v>0</v>
      </c>
      <c r="H27" s="12">
        <f>SUM('PLAN SG-SST'!S262:V262)</f>
        <v>0</v>
      </c>
      <c r="I27" s="12">
        <f>SUM('PLAN SG-SST'!W262:AA262)</f>
        <v>0</v>
      </c>
      <c r="J27" s="12">
        <f>SUM('PLAN SG-SST'!AB262:AE262)</f>
        <v>0</v>
      </c>
      <c r="K27" s="12">
        <f>SUM('PLAN SG-SST'!AF262:AI262)</f>
        <v>0</v>
      </c>
      <c r="L27" s="12">
        <f>SUM('PLAN SG-SST'!AJ262:AM262)</f>
        <v>0</v>
      </c>
      <c r="M27" s="12">
        <f>SUM('PLAN SG-SST'!AN262:AQ262)</f>
        <v>0</v>
      </c>
      <c r="N27" s="12">
        <f>SUM('PLAN SG-SST'!AR262:AU262)</f>
        <v>0</v>
      </c>
      <c r="O27" s="12">
        <f>SUM('PLAN SG-SST'!AV262:AY262)</f>
        <v>0</v>
      </c>
      <c r="P27" s="12">
        <f>SUM('PLAN SG-SST'!AZ262:BD262)</f>
        <v>0</v>
      </c>
      <c r="Q27" s="12">
        <f>SUM('PLAN SG-SST'!BE262:BH262)</f>
        <v>0</v>
      </c>
      <c r="R27" s="12">
        <f>SUM('PLAN SG-SST'!BI262:BL262)</f>
        <v>0</v>
      </c>
      <c r="S27" s="18">
        <f t="shared" si="1"/>
        <v>0</v>
      </c>
      <c r="T27" s="728"/>
      <c r="U27" s="18">
        <f t="shared" si="3"/>
        <v>0</v>
      </c>
      <c r="V27" s="727"/>
      <c r="W27" s="18">
        <f t="shared" si="4"/>
        <v>0</v>
      </c>
      <c r="X27" s="727"/>
      <c r="Y27" s="18">
        <f t="shared" si="2"/>
        <v>0</v>
      </c>
      <c r="Z27" s="727"/>
    </row>
    <row r="28" spans="3:26" ht="15" customHeight="1" x14ac:dyDescent="0.25">
      <c r="C28" s="729" t="s">
        <v>173</v>
      </c>
      <c r="D28" s="730"/>
      <c r="E28" s="731"/>
      <c r="F28" s="11" t="s">
        <v>34</v>
      </c>
      <c r="G28" s="12">
        <f>SUM('PLAN SG-SST'!O409:R409)</f>
        <v>1</v>
      </c>
      <c r="H28" s="12">
        <f>SUM('PLAN SG-SST'!S409:V409)</f>
        <v>1</v>
      </c>
      <c r="I28" s="12">
        <f>SUM('PLAN SG-SST'!W409:AA409)</f>
        <v>0</v>
      </c>
      <c r="J28" s="12">
        <f>SUM('PLAN SG-SST'!AB409:AE409)</f>
        <v>1</v>
      </c>
      <c r="K28" s="12">
        <f>SUM('PLAN SG-SST'!AF409:AI409)</f>
        <v>1</v>
      </c>
      <c r="L28" s="12">
        <f>SUM('PLAN SG-SST'!AJ409:AM409)</f>
        <v>1</v>
      </c>
      <c r="M28" s="12">
        <f>SUM('PLAN SG-SST'!AN409:AQ409)</f>
        <v>1</v>
      </c>
      <c r="N28" s="12">
        <f>SUM('PLAN SG-SST'!AR409:AU409)</f>
        <v>1</v>
      </c>
      <c r="O28" s="12">
        <f>SUM('PLAN SG-SST'!AV409:AY409)</f>
        <v>1</v>
      </c>
      <c r="P28" s="12">
        <f>SUM('PLAN SG-SST'!AZ409:BD409)</f>
        <v>1</v>
      </c>
      <c r="Q28" s="12">
        <f>SUM('PLAN SG-SST'!BE409:BH409)</f>
        <v>1</v>
      </c>
      <c r="R28" s="12">
        <f>SUM('PLAN SG-SST'!BI409:BL409)</f>
        <v>5</v>
      </c>
      <c r="S28" s="12">
        <f t="shared" si="1"/>
        <v>2</v>
      </c>
      <c r="T28" s="728">
        <v>0</v>
      </c>
      <c r="U28" s="12">
        <f t="shared" si="3"/>
        <v>3</v>
      </c>
      <c r="V28" s="726">
        <f>(J29+K29+L29)/(J28+K28+L28)</f>
        <v>0</v>
      </c>
      <c r="W28" s="12">
        <f t="shared" si="4"/>
        <v>3</v>
      </c>
      <c r="X28" s="726">
        <f>(O29+M29+N29)/(O28+M28+N28)</f>
        <v>0</v>
      </c>
      <c r="Y28" s="12">
        <f t="shared" si="2"/>
        <v>7</v>
      </c>
      <c r="Z28" s="726">
        <f>(Q29+R29+P29)/(Q28+R28+P28)</f>
        <v>0</v>
      </c>
    </row>
    <row r="29" spans="3:26" ht="15" customHeight="1" x14ac:dyDescent="0.25">
      <c r="C29" s="732"/>
      <c r="D29" s="733"/>
      <c r="E29" s="734"/>
      <c r="F29" s="11" t="s">
        <v>35</v>
      </c>
      <c r="G29" s="12">
        <f>SUM('PLAN SG-SST'!O410:R410)</f>
        <v>0</v>
      </c>
      <c r="H29" s="12">
        <f>SUM('PLAN SG-SST'!S410:V410)</f>
        <v>0</v>
      </c>
      <c r="I29" s="12">
        <f>SUM('PLAN SG-SST'!W410:AA410)</f>
        <v>0</v>
      </c>
      <c r="J29" s="12">
        <f>SUM('PLAN SG-SST'!AB410:AE410)</f>
        <v>0</v>
      </c>
      <c r="K29" s="12">
        <f>SUM('PLAN SG-SST'!AF410:AI410)</f>
        <v>0</v>
      </c>
      <c r="L29" s="12">
        <f>SUM('PLAN SG-SST'!AJ410:AM410)</f>
        <v>0</v>
      </c>
      <c r="M29" s="12">
        <f>SUM('PLAN SG-SST'!AN410:AQ410)</f>
        <v>0</v>
      </c>
      <c r="N29" s="12">
        <f>SUM('PLAN SG-SST'!AR410:AU410)</f>
        <v>0</v>
      </c>
      <c r="O29" s="12">
        <f>SUM('PLAN SG-SST'!AV410:AY410)</f>
        <v>0</v>
      </c>
      <c r="P29" s="12">
        <f>SUM('PLAN SG-SST'!AZ410:BD410)</f>
        <v>0</v>
      </c>
      <c r="Q29" s="12">
        <f>SUM('PLAN SG-SST'!BE410:BH410)</f>
        <v>0</v>
      </c>
      <c r="R29" s="12">
        <f>SUM('PLAN SG-SST'!BI410:BL410)</f>
        <v>0</v>
      </c>
      <c r="S29" s="18">
        <f t="shared" si="1"/>
        <v>0</v>
      </c>
      <c r="T29" s="728"/>
      <c r="U29" s="18">
        <f t="shared" si="3"/>
        <v>0</v>
      </c>
      <c r="V29" s="727"/>
      <c r="W29" s="18">
        <f t="shared" si="4"/>
        <v>0</v>
      </c>
      <c r="X29" s="727"/>
      <c r="Y29" s="18">
        <f t="shared" si="2"/>
        <v>0</v>
      </c>
      <c r="Z29" s="727"/>
    </row>
    <row r="30" spans="3:26" ht="15" customHeight="1" x14ac:dyDescent="0.25">
      <c r="C30" s="725" t="s">
        <v>172</v>
      </c>
      <c r="D30" s="725"/>
      <c r="E30" s="725"/>
      <c r="F30" s="11" t="s">
        <v>34</v>
      </c>
      <c r="G30" s="12">
        <f>SUM('PLAN SG-SST'!O419:R419)</f>
        <v>0</v>
      </c>
      <c r="H30" s="12">
        <f>SUM('PLAN SG-SST'!S419:V419)</f>
        <v>0</v>
      </c>
      <c r="I30" s="12">
        <f>SUM('PLAN SG-SST'!W419:AA419)</f>
        <v>0</v>
      </c>
      <c r="J30" s="12">
        <f>SUM('PLAN SG-SST'!AB419:AE419)</f>
        <v>0</v>
      </c>
      <c r="K30" s="12">
        <f>SUM('PLAN SG-SST'!AF419:AI419)</f>
        <v>0</v>
      </c>
      <c r="L30" s="12">
        <f>SUM('PLAN SG-SST'!AJ419:AM419)</f>
        <v>0</v>
      </c>
      <c r="M30" s="12">
        <f>SUM('PLAN SG-SST'!AN419:AQ419)</f>
        <v>2</v>
      </c>
      <c r="N30" s="12">
        <f>SUM('PLAN SG-SST'!AR419:AU419)</f>
        <v>0</v>
      </c>
      <c r="O30" s="12">
        <f>SUM('PLAN SG-SST'!AV419:AY419)</f>
        <v>0</v>
      </c>
      <c r="P30" s="12">
        <f>SUM('PLAN SG-SST'!AZ419:BD419)</f>
        <v>0</v>
      </c>
      <c r="Q30" s="12">
        <f>SUM('PLAN SG-SST'!BE419:BH419)</f>
        <v>0</v>
      </c>
      <c r="R30" s="12">
        <f>SUM('PLAN SG-SST'!BI419:BL419)</f>
        <v>2</v>
      </c>
      <c r="S30" s="12">
        <f t="shared" si="1"/>
        <v>0</v>
      </c>
      <c r="T30" s="726">
        <f>(G33+H33+I33)/(G32+H32+I32)</f>
        <v>0</v>
      </c>
      <c r="U30" s="12">
        <f t="shared" si="3"/>
        <v>0</v>
      </c>
      <c r="V30" s="726">
        <f>(J33+H33+I33)/(J32+K32+L32)</f>
        <v>0</v>
      </c>
      <c r="W30" s="12">
        <f t="shared" si="4"/>
        <v>2</v>
      </c>
      <c r="X30" s="726">
        <f>(M33+N33+O33)/(M32+N32+O32)</f>
        <v>0</v>
      </c>
      <c r="Y30" s="12">
        <f t="shared" si="2"/>
        <v>2</v>
      </c>
      <c r="Z30" s="726">
        <f>(P33+Q33+R33)/(P32+Q32+R32)</f>
        <v>0</v>
      </c>
    </row>
    <row r="31" spans="3:26" ht="15" customHeight="1" x14ac:dyDescent="0.25">
      <c r="C31" s="725"/>
      <c r="D31" s="725"/>
      <c r="E31" s="725"/>
      <c r="F31" s="11" t="s">
        <v>35</v>
      </c>
      <c r="G31" s="12">
        <f>SUM('PLAN SG-SST'!O420:R420)</f>
        <v>0</v>
      </c>
      <c r="H31" s="12">
        <f>SUM('PLAN SG-SST'!S420:V420)</f>
        <v>0</v>
      </c>
      <c r="I31" s="12">
        <f>SUM('PLAN SG-SST'!W420:AA420)</f>
        <v>0</v>
      </c>
      <c r="J31" s="12">
        <f>SUM('PLAN SG-SST'!AB420:AE420)</f>
        <v>0</v>
      </c>
      <c r="K31" s="12">
        <f>SUM('PLAN SG-SST'!AF420:AI420)</f>
        <v>0</v>
      </c>
      <c r="L31" s="12">
        <f>SUM('PLAN SG-SST'!AJ420:AM420)</f>
        <v>0</v>
      </c>
      <c r="M31" s="12">
        <f>SUM('PLAN SG-SST'!AN420:AQ420)</f>
        <v>0</v>
      </c>
      <c r="N31" s="12">
        <f>SUM('PLAN SG-SST'!AR420:AU420)</f>
        <v>0</v>
      </c>
      <c r="O31" s="12">
        <f>SUM('PLAN SG-SST'!AV420:AY420)</f>
        <v>0</v>
      </c>
      <c r="P31" s="12">
        <f>SUM('PLAN SG-SST'!AZ420:BD420)</f>
        <v>0</v>
      </c>
      <c r="Q31" s="12">
        <f>SUM('PLAN SG-SST'!BE420:BH420)</f>
        <v>0</v>
      </c>
      <c r="R31" s="12">
        <f>SUM('PLAN SG-SST'!BI420:BL420)</f>
        <v>0</v>
      </c>
      <c r="S31" s="18">
        <f t="shared" si="1"/>
        <v>0</v>
      </c>
      <c r="T31" s="727"/>
      <c r="U31" s="18">
        <f t="shared" si="3"/>
        <v>0</v>
      </c>
      <c r="V31" s="727"/>
      <c r="W31" s="18">
        <f t="shared" si="4"/>
        <v>0</v>
      </c>
      <c r="X31" s="727"/>
      <c r="Y31" s="18">
        <f t="shared" si="2"/>
        <v>0</v>
      </c>
      <c r="Z31" s="727"/>
    </row>
    <row r="32" spans="3:26" ht="15" customHeight="1" x14ac:dyDescent="0.25">
      <c r="C32" s="722" t="s">
        <v>56</v>
      </c>
      <c r="D32" s="722"/>
      <c r="E32" s="722"/>
      <c r="F32" s="722"/>
      <c r="G32" s="10">
        <f t="shared" ref="G32:R33" si="5">G20+G22+G24+G26+G28+G30</f>
        <v>48</v>
      </c>
      <c r="H32" s="10">
        <f t="shared" si="5"/>
        <v>79</v>
      </c>
      <c r="I32" s="10">
        <f t="shared" si="5"/>
        <v>73</v>
      </c>
      <c r="J32" s="10">
        <f t="shared" si="5"/>
        <v>64</v>
      </c>
      <c r="K32" s="10">
        <f t="shared" si="5"/>
        <v>58</v>
      </c>
      <c r="L32" s="10">
        <f t="shared" si="5"/>
        <v>75</v>
      </c>
      <c r="M32" s="10">
        <f t="shared" si="5"/>
        <v>75</v>
      </c>
      <c r="N32" s="10">
        <f t="shared" si="5"/>
        <v>50</v>
      </c>
      <c r="O32" s="10">
        <f t="shared" si="5"/>
        <v>69</v>
      </c>
      <c r="P32" s="10">
        <f t="shared" si="5"/>
        <v>55</v>
      </c>
      <c r="Q32" s="10">
        <f t="shared" si="5"/>
        <v>56</v>
      </c>
      <c r="R32" s="10">
        <f t="shared" si="5"/>
        <v>89</v>
      </c>
    </row>
    <row r="33" spans="3:18" ht="15" customHeight="1" x14ac:dyDescent="0.25">
      <c r="C33" s="722" t="s">
        <v>57</v>
      </c>
      <c r="D33" s="722"/>
      <c r="E33" s="722"/>
      <c r="F33" s="722"/>
      <c r="G33" s="10">
        <f t="shared" si="5"/>
        <v>0</v>
      </c>
      <c r="H33" s="10">
        <f t="shared" si="5"/>
        <v>0</v>
      </c>
      <c r="I33" s="10">
        <f t="shared" si="5"/>
        <v>0</v>
      </c>
      <c r="J33" s="10">
        <f t="shared" si="5"/>
        <v>0</v>
      </c>
      <c r="K33" s="10">
        <f t="shared" si="5"/>
        <v>0</v>
      </c>
      <c r="L33" s="10">
        <f t="shared" si="5"/>
        <v>0</v>
      </c>
      <c r="M33" s="10">
        <f t="shared" si="5"/>
        <v>0</v>
      </c>
      <c r="N33" s="10">
        <f t="shared" si="5"/>
        <v>0</v>
      </c>
      <c r="O33" s="10">
        <f t="shared" si="5"/>
        <v>0</v>
      </c>
      <c r="P33" s="10">
        <f t="shared" si="5"/>
        <v>0</v>
      </c>
      <c r="Q33" s="10">
        <f t="shared" si="5"/>
        <v>0</v>
      </c>
      <c r="R33" s="10">
        <f t="shared" si="5"/>
        <v>0</v>
      </c>
    </row>
    <row r="34" spans="3:18" ht="15" customHeight="1" x14ac:dyDescent="0.25">
      <c r="C34" s="722" t="s">
        <v>182</v>
      </c>
      <c r="D34" s="722"/>
      <c r="E34" s="722"/>
      <c r="F34" s="722"/>
      <c r="G34" s="9">
        <f t="shared" ref="G34:R34" si="6">G33/G32</f>
        <v>0</v>
      </c>
      <c r="H34" s="14">
        <f t="shared" si="6"/>
        <v>0</v>
      </c>
      <c r="I34" s="14">
        <f t="shared" si="6"/>
        <v>0</v>
      </c>
      <c r="J34" s="14">
        <f t="shared" si="6"/>
        <v>0</v>
      </c>
      <c r="K34" s="14">
        <f t="shared" si="6"/>
        <v>0</v>
      </c>
      <c r="L34" s="14">
        <f t="shared" si="6"/>
        <v>0</v>
      </c>
      <c r="M34" s="14">
        <f t="shared" si="6"/>
        <v>0</v>
      </c>
      <c r="N34" s="14">
        <f t="shared" si="6"/>
        <v>0</v>
      </c>
      <c r="O34" s="32">
        <f t="shared" si="6"/>
        <v>0</v>
      </c>
      <c r="P34" s="24">
        <f t="shared" si="6"/>
        <v>0</v>
      </c>
      <c r="Q34" s="32">
        <f t="shared" si="6"/>
        <v>0</v>
      </c>
      <c r="R34" s="24">
        <f t="shared" si="6"/>
        <v>0</v>
      </c>
    </row>
    <row r="35" spans="3:18" ht="15" customHeight="1" x14ac:dyDescent="0.25"/>
    <row r="36" spans="3:18" ht="15" customHeight="1" x14ac:dyDescent="0.25"/>
    <row r="37" spans="3:18" ht="15" customHeight="1" x14ac:dyDescent="0.25">
      <c r="D37" s="723" t="s">
        <v>191</v>
      </c>
      <c r="E37" s="723"/>
      <c r="F37" s="723"/>
      <c r="G37" s="723"/>
    </row>
    <row r="38" spans="3:18" ht="24.75" customHeight="1" x14ac:dyDescent="0.25">
      <c r="C38" s="17" t="s">
        <v>190</v>
      </c>
      <c r="D38" s="15" t="s">
        <v>192</v>
      </c>
      <c r="E38" s="15" t="s">
        <v>193</v>
      </c>
      <c r="F38" s="15" t="s">
        <v>194</v>
      </c>
      <c r="G38" s="15" t="s">
        <v>195</v>
      </c>
    </row>
    <row r="39" spans="3:18" ht="33" customHeight="1" x14ac:dyDescent="0.25">
      <c r="C39" s="16" t="s">
        <v>183</v>
      </c>
      <c r="D39" s="19">
        <f>T20</f>
        <v>0</v>
      </c>
      <c r="E39" s="19">
        <f>V20</f>
        <v>0</v>
      </c>
      <c r="F39" s="19">
        <f>X20</f>
        <v>0</v>
      </c>
      <c r="G39" s="19">
        <f>Z20</f>
        <v>0</v>
      </c>
    </row>
    <row r="40" spans="3:18" ht="33" customHeight="1" x14ac:dyDescent="0.25">
      <c r="C40" s="16" t="s">
        <v>189</v>
      </c>
      <c r="D40" s="19">
        <f>T22</f>
        <v>0</v>
      </c>
      <c r="E40" s="19">
        <f>V22</f>
        <v>0</v>
      </c>
      <c r="F40" s="19">
        <f>X22</f>
        <v>0</v>
      </c>
      <c r="G40" s="19">
        <f>Z22</f>
        <v>0</v>
      </c>
    </row>
    <row r="41" spans="3:18" ht="33" customHeight="1" x14ac:dyDescent="0.25">
      <c r="C41" s="16" t="s">
        <v>188</v>
      </c>
      <c r="D41" s="19">
        <f>T24</f>
        <v>0</v>
      </c>
      <c r="E41" s="19">
        <f>V24</f>
        <v>0</v>
      </c>
      <c r="F41" s="19">
        <f>X24</f>
        <v>0</v>
      </c>
      <c r="G41" s="19">
        <f>Z24</f>
        <v>0</v>
      </c>
    </row>
    <row r="42" spans="3:18" ht="33" customHeight="1" x14ac:dyDescent="0.25">
      <c r="C42" s="16" t="s">
        <v>50</v>
      </c>
      <c r="D42" s="19">
        <f>T26</f>
        <v>0</v>
      </c>
      <c r="E42" s="19">
        <f>V26</f>
        <v>0</v>
      </c>
      <c r="F42" s="19">
        <f>X26</f>
        <v>0</v>
      </c>
      <c r="G42" s="19">
        <f>Z26</f>
        <v>0</v>
      </c>
    </row>
    <row r="43" spans="3:18" ht="33" customHeight="1" x14ac:dyDescent="0.25">
      <c r="C43" s="16" t="s">
        <v>173</v>
      </c>
      <c r="D43" s="19">
        <f>T28</f>
        <v>0</v>
      </c>
      <c r="E43" s="19">
        <f>V28</f>
        <v>0</v>
      </c>
      <c r="F43" s="19">
        <f>X28</f>
        <v>0</v>
      </c>
      <c r="G43" s="19">
        <f>Z28</f>
        <v>0</v>
      </c>
    </row>
    <row r="44" spans="3:18" ht="33" customHeight="1" x14ac:dyDescent="0.25">
      <c r="C44" s="16" t="s">
        <v>172</v>
      </c>
      <c r="D44" s="19">
        <f>T30</f>
        <v>0</v>
      </c>
      <c r="E44" s="19">
        <f>V30</f>
        <v>0</v>
      </c>
      <c r="F44" s="19">
        <f>X30</f>
        <v>0</v>
      </c>
      <c r="G44" s="19">
        <f>Z30</f>
        <v>0</v>
      </c>
    </row>
    <row r="45" spans="3:18" ht="21" customHeight="1" x14ac:dyDescent="0.25">
      <c r="C45" s="29" t="s">
        <v>56</v>
      </c>
      <c r="D45" s="30">
        <f>SUM('PLAN SG-SST'!O429:AA429)</f>
        <v>236</v>
      </c>
      <c r="E45" s="30">
        <f>SUM('PLAN SG-SST'!P429:AB429)</f>
        <v>260</v>
      </c>
      <c r="F45" s="30">
        <f>SUM('PLAN SG-SST'!AN429:AY429)</f>
        <v>234</v>
      </c>
      <c r="G45" s="30">
        <f>SUM('PLAN SG-SST'!AO429:AZ429)</f>
        <v>214</v>
      </c>
    </row>
    <row r="46" spans="3:18" ht="15.75" customHeight="1" x14ac:dyDescent="0.25">
      <c r="C46" s="29" t="s">
        <v>57</v>
      </c>
      <c r="D46" s="30">
        <f>SUM('PLAN SG-SST'!O430:AA430)</f>
        <v>0</v>
      </c>
      <c r="E46" s="30">
        <f>SUM('PLAN SG-SST'!P430:AB430)</f>
        <v>0</v>
      </c>
      <c r="F46" s="30">
        <f>SUM('PLAN SG-SST'!Q430:AC430)</f>
        <v>0</v>
      </c>
      <c r="G46" s="30">
        <f>SUM('PLAN SG-SST'!R430:AD430)</f>
        <v>0</v>
      </c>
    </row>
    <row r="47" spans="3:18" x14ac:dyDescent="0.25">
      <c r="C47" s="29" t="s">
        <v>245</v>
      </c>
      <c r="D47" s="30">
        <f>(D46/D45)*100</f>
        <v>0</v>
      </c>
      <c r="E47" s="30">
        <f>(E46/E45)*100</f>
        <v>0</v>
      </c>
      <c r="F47" s="33">
        <f>(F46/F45)*100</f>
        <v>0</v>
      </c>
      <c r="G47" s="30">
        <f>(G46/G45)*100</f>
        <v>0</v>
      </c>
    </row>
    <row r="48" spans="3:18" ht="15" customHeight="1" x14ac:dyDescent="0.25">
      <c r="C48" s="29" t="s">
        <v>246</v>
      </c>
      <c r="D48" s="44">
        <v>0.95</v>
      </c>
      <c r="E48" s="44">
        <v>0.95</v>
      </c>
      <c r="F48" s="44">
        <v>0.95</v>
      </c>
      <c r="G48" s="44">
        <v>0.95</v>
      </c>
    </row>
    <row r="49" spans="3:20" ht="15" customHeight="1" x14ac:dyDescent="0.25">
      <c r="C49" s="28"/>
      <c r="D49" s="27"/>
      <c r="E49" s="27"/>
    </row>
    <row r="50" spans="3:20" ht="22.5" customHeight="1" x14ac:dyDescent="0.25">
      <c r="C50" s="724" t="s">
        <v>204</v>
      </c>
      <c r="D50" s="724"/>
      <c r="E50" s="724"/>
    </row>
    <row r="51" spans="3:20" ht="36.75" customHeight="1" x14ac:dyDescent="0.25">
      <c r="C51" s="22" t="s">
        <v>70</v>
      </c>
      <c r="D51" s="23" t="s">
        <v>62</v>
      </c>
      <c r="E51" s="22" t="s">
        <v>61</v>
      </c>
      <c r="F51" s="25" t="s">
        <v>63</v>
      </c>
      <c r="G51" s="22" t="s">
        <v>64</v>
      </c>
      <c r="H51" s="23" t="s">
        <v>19</v>
      </c>
      <c r="I51" s="25" t="s">
        <v>65</v>
      </c>
      <c r="J51" s="22" t="s">
        <v>69</v>
      </c>
      <c r="K51" s="22" t="s">
        <v>68</v>
      </c>
      <c r="L51" s="26" t="s">
        <v>66</v>
      </c>
      <c r="M51" s="22" t="s">
        <v>73</v>
      </c>
      <c r="N51" s="22" t="s">
        <v>74</v>
      </c>
      <c r="O51" s="22" t="s">
        <v>75</v>
      </c>
      <c r="P51" s="23" t="s">
        <v>59</v>
      </c>
      <c r="Q51" s="23" t="s">
        <v>60</v>
      </c>
      <c r="R51" s="23" t="s">
        <v>205</v>
      </c>
      <c r="S51" s="23" t="s">
        <v>67</v>
      </c>
      <c r="T51" s="23" t="s">
        <v>247</v>
      </c>
    </row>
    <row r="52" spans="3:20" ht="30.75" customHeight="1" x14ac:dyDescent="0.25">
      <c r="C52" s="20" t="s">
        <v>327</v>
      </c>
      <c r="D52" s="6"/>
      <c r="E52" s="6"/>
      <c r="F52" s="2"/>
      <c r="G52" s="2"/>
      <c r="H52" s="2"/>
      <c r="I52" s="2"/>
      <c r="J52" s="2"/>
      <c r="K52" s="2"/>
      <c r="L52" s="2"/>
      <c r="M52" s="2"/>
      <c r="N52" s="2"/>
      <c r="O52" s="2"/>
      <c r="P52" s="34">
        <f>SUM(D52:F52)</f>
        <v>0</v>
      </c>
      <c r="Q52" s="34">
        <f>SUM(G52:I52)</f>
        <v>0</v>
      </c>
      <c r="R52" s="34">
        <f>SUM(J52:L52)</f>
        <v>0</v>
      </c>
      <c r="S52" s="34">
        <f>SUM(M52:O52)</f>
        <v>0</v>
      </c>
      <c r="T52" s="7">
        <f>SUM(P52:S52)</f>
        <v>0</v>
      </c>
    </row>
    <row r="53" spans="3:20" ht="30.75" customHeight="1" x14ac:dyDescent="0.25">
      <c r="C53" s="21" t="s">
        <v>71</v>
      </c>
      <c r="D53" s="6"/>
      <c r="E53" s="6"/>
      <c r="F53" s="2"/>
      <c r="G53" s="2"/>
      <c r="H53" s="2"/>
      <c r="I53" s="2"/>
      <c r="J53" s="2"/>
      <c r="K53" s="2"/>
      <c r="L53" s="2"/>
      <c r="M53" s="2"/>
      <c r="N53" s="2"/>
      <c r="O53" s="2"/>
      <c r="P53" s="34">
        <f>SUM(D53:F53)</f>
        <v>0</v>
      </c>
      <c r="Q53" s="34">
        <f>SUM(G53:I53)</f>
        <v>0</v>
      </c>
      <c r="R53" s="34">
        <f>SUM(J53:L53)</f>
        <v>0</v>
      </c>
      <c r="S53" s="34">
        <f>SUM(M53:O53)</f>
        <v>0</v>
      </c>
      <c r="T53" s="7">
        <f>SUM(P53:S53)</f>
        <v>0</v>
      </c>
    </row>
    <row r="54" spans="3:20" ht="30.75" customHeight="1" x14ac:dyDescent="0.25">
      <c r="C54" s="21" t="s">
        <v>72</v>
      </c>
      <c r="D54" s="6"/>
      <c r="E54" s="6"/>
      <c r="F54" s="2"/>
      <c r="G54" s="2"/>
      <c r="H54" s="2"/>
      <c r="I54" s="2"/>
      <c r="J54" s="2"/>
      <c r="K54" s="2"/>
      <c r="L54" s="2"/>
      <c r="M54" s="2"/>
      <c r="N54" s="2"/>
      <c r="O54" s="2"/>
      <c r="P54" s="34">
        <f>SUM(D54:F54)</f>
        <v>0</v>
      </c>
      <c r="Q54" s="34">
        <f>SUM(G54:I54)</f>
        <v>0</v>
      </c>
      <c r="R54" s="34">
        <f>SUM(J54:L54)</f>
        <v>0</v>
      </c>
      <c r="S54" s="34">
        <f>SUM(M54:O54)</f>
        <v>0</v>
      </c>
      <c r="T54" s="7">
        <f>SUM(P54:S54)</f>
        <v>0</v>
      </c>
    </row>
    <row r="55" spans="3:20" x14ac:dyDescent="0.25">
      <c r="C55" s="7" t="s">
        <v>598</v>
      </c>
      <c r="D55" s="7"/>
      <c r="E55" s="7"/>
      <c r="F55" s="7"/>
      <c r="G55" s="7"/>
      <c r="H55" s="7"/>
      <c r="I55" s="2"/>
      <c r="J55" s="2"/>
      <c r="K55" s="2"/>
      <c r="L55" s="2"/>
      <c r="M55" s="7"/>
      <c r="N55" s="7"/>
      <c r="O55" s="7"/>
      <c r="P55" s="34">
        <f>SUM(D55:F55)</f>
        <v>0</v>
      </c>
      <c r="Q55" s="34">
        <f>SUM(G55:I55)</f>
        <v>0</v>
      </c>
      <c r="R55" s="34">
        <f>SUM(I55:L55)</f>
        <v>0</v>
      </c>
      <c r="S55" s="34">
        <f>SUM(M55:O55)</f>
        <v>0</v>
      </c>
      <c r="T55" s="7">
        <f>SUM(P55:S55)</f>
        <v>0</v>
      </c>
    </row>
    <row r="56" spans="3:20" ht="15" customHeight="1" x14ac:dyDescent="0.25">
      <c r="I56" s="36"/>
      <c r="J56" s="36"/>
      <c r="K56" s="36"/>
      <c r="L56" s="36"/>
    </row>
    <row r="57" spans="3:20" ht="15" customHeight="1" x14ac:dyDescent="0.25">
      <c r="C57" t="s">
        <v>328</v>
      </c>
      <c r="D57" s="23" t="s">
        <v>62</v>
      </c>
      <c r="E57" s="22" t="s">
        <v>61</v>
      </c>
      <c r="F57" s="25" t="s">
        <v>63</v>
      </c>
      <c r="G57" s="22" t="s">
        <v>64</v>
      </c>
      <c r="H57" s="23" t="s">
        <v>19</v>
      </c>
      <c r="I57" s="25" t="s">
        <v>65</v>
      </c>
      <c r="J57" s="22" t="s">
        <v>69</v>
      </c>
      <c r="K57" s="22" t="s">
        <v>68</v>
      </c>
      <c r="L57" s="26" t="s">
        <v>66</v>
      </c>
      <c r="M57" s="22" t="s">
        <v>73</v>
      </c>
      <c r="N57" s="22" t="s">
        <v>74</v>
      </c>
      <c r="O57" s="22" t="s">
        <v>75</v>
      </c>
    </row>
    <row r="58" spans="3:20" ht="15" customHeight="1" x14ac:dyDescent="0.25">
      <c r="D58" s="7"/>
      <c r="E58" s="7"/>
      <c r="F58" s="7"/>
      <c r="G58" s="7"/>
      <c r="H58" s="7"/>
      <c r="I58" s="7"/>
      <c r="J58" s="7"/>
      <c r="K58" s="7"/>
      <c r="L58" s="7"/>
      <c r="M58" s="7"/>
      <c r="N58" s="7"/>
      <c r="O58" s="7"/>
    </row>
    <row r="59" spans="3:20" ht="15" customHeight="1" x14ac:dyDescent="0.25"/>
    <row r="60" spans="3:20" ht="15" customHeight="1" x14ac:dyDescent="0.25">
      <c r="C60" t="s">
        <v>329</v>
      </c>
      <c r="D60" s="23" t="s">
        <v>62</v>
      </c>
      <c r="E60" s="22" t="s">
        <v>61</v>
      </c>
      <c r="F60" s="25" t="s">
        <v>63</v>
      </c>
      <c r="G60" s="22" t="s">
        <v>64</v>
      </c>
      <c r="H60" s="23" t="s">
        <v>19</v>
      </c>
      <c r="I60" s="25" t="s">
        <v>65</v>
      </c>
      <c r="J60" s="22" t="s">
        <v>69</v>
      </c>
      <c r="K60" s="22" t="s">
        <v>68</v>
      </c>
      <c r="L60" s="26" t="s">
        <v>66</v>
      </c>
      <c r="M60" s="22" t="s">
        <v>73</v>
      </c>
      <c r="N60" s="22" t="s">
        <v>74</v>
      </c>
      <c r="O60" s="22" t="s">
        <v>75</v>
      </c>
    </row>
    <row r="61" spans="3:20" ht="15" customHeight="1" x14ac:dyDescent="0.25">
      <c r="C61" t="s">
        <v>334</v>
      </c>
      <c r="D61" s="35">
        <f>H70+D62+D63+D64+D65</f>
        <v>0</v>
      </c>
      <c r="E61" s="35">
        <f t="shared" ref="E61:N61" si="7">I70+E62+E63+E64+E65</f>
        <v>0</v>
      </c>
      <c r="F61" s="35">
        <f t="shared" si="7"/>
        <v>0</v>
      </c>
      <c r="G61" s="35">
        <f t="shared" si="7"/>
        <v>0</v>
      </c>
      <c r="H61" s="35">
        <f t="shared" si="7"/>
        <v>0</v>
      </c>
      <c r="I61" s="35">
        <f t="shared" si="7"/>
        <v>0</v>
      </c>
      <c r="J61" s="35">
        <f t="shared" si="7"/>
        <v>0</v>
      </c>
      <c r="K61" s="35">
        <f t="shared" si="7"/>
        <v>0</v>
      </c>
      <c r="L61" s="35">
        <f t="shared" si="7"/>
        <v>0</v>
      </c>
      <c r="M61" s="35">
        <f t="shared" si="7"/>
        <v>0</v>
      </c>
      <c r="N61" s="35">
        <f t="shared" si="7"/>
        <v>0</v>
      </c>
      <c r="O61" s="2">
        <f>O62+O63+O64+O65</f>
        <v>0</v>
      </c>
    </row>
    <row r="62" spans="3:20" ht="15" customHeight="1" x14ac:dyDescent="0.25">
      <c r="C62" t="s">
        <v>330</v>
      </c>
      <c r="D62" s="2"/>
      <c r="E62" s="2"/>
      <c r="F62" s="2"/>
      <c r="G62" s="2"/>
      <c r="H62" s="2"/>
      <c r="I62" s="2"/>
      <c r="J62" s="2"/>
      <c r="K62" s="2"/>
      <c r="L62" s="2"/>
      <c r="M62" s="2"/>
      <c r="N62" s="2"/>
      <c r="O62" s="2"/>
    </row>
    <row r="63" spans="3:20" x14ac:dyDescent="0.25">
      <c r="C63" t="s">
        <v>331</v>
      </c>
      <c r="D63" s="35"/>
      <c r="E63" s="2"/>
      <c r="F63" s="2"/>
      <c r="G63" s="2"/>
      <c r="H63" s="2"/>
      <c r="I63" s="2"/>
      <c r="J63" s="2"/>
      <c r="K63" s="2"/>
      <c r="L63" s="2"/>
      <c r="M63" s="2"/>
      <c r="N63" s="2"/>
      <c r="O63" s="2"/>
    </row>
    <row r="64" spans="3:20" ht="15" customHeight="1" x14ac:dyDescent="0.25">
      <c r="C64" t="s">
        <v>332</v>
      </c>
      <c r="D64" s="2"/>
      <c r="E64" s="2"/>
      <c r="F64" s="2"/>
      <c r="G64" s="2"/>
      <c r="H64" s="2"/>
      <c r="I64" s="2"/>
      <c r="J64" s="2"/>
      <c r="K64" s="2"/>
      <c r="L64" s="2"/>
      <c r="M64" s="2"/>
      <c r="N64" s="2"/>
      <c r="O64" s="2"/>
    </row>
    <row r="65" spans="3:15" x14ac:dyDescent="0.25">
      <c r="C65" t="s">
        <v>333</v>
      </c>
      <c r="D65" s="2"/>
      <c r="E65" s="2"/>
      <c r="F65" s="2"/>
      <c r="G65" s="2"/>
      <c r="H65" s="2"/>
      <c r="I65" s="2"/>
      <c r="J65" s="2"/>
      <c r="K65" s="2"/>
      <c r="L65" s="2"/>
      <c r="M65" s="2"/>
      <c r="N65" s="2"/>
      <c r="O65" s="2"/>
    </row>
    <row r="66" spans="3:15" ht="15" customHeight="1" x14ac:dyDescent="0.25"/>
    <row r="68" spans="3:15" x14ac:dyDescent="0.25">
      <c r="K68" s="38"/>
      <c r="L68" s="38"/>
      <c r="M68" s="38"/>
      <c r="N68" s="38"/>
    </row>
    <row r="70" spans="3:15" x14ac:dyDescent="0.25">
      <c r="O70" s="37"/>
    </row>
  </sheetData>
  <sheetProtection algorithmName="SHA-512" hashValue="E1h3NVYnAa2otwUE7SA6rboYdaxgr4sseWFaWe4ZeIsTTdAPAqxEs59ISXV5I4Fq22P3ZqOqKjapgXR7j9cYlQ==" saltValue="l6IxWBtek5VCylWknBFrAQ==" spinCount="100000" sheet="1" insertColumns="0" insertRows="0" deleteColumns="0" deleteRows="0"/>
  <mergeCells count="57">
    <mergeCell ref="P18:P19"/>
    <mergeCell ref="C18:E19"/>
    <mergeCell ref="F18:F19"/>
    <mergeCell ref="G18:G19"/>
    <mergeCell ref="H18:H19"/>
    <mergeCell ref="I18:I19"/>
    <mergeCell ref="J18:J19"/>
    <mergeCell ref="K18:K19"/>
    <mergeCell ref="L18:L19"/>
    <mergeCell ref="M18:M19"/>
    <mergeCell ref="N18:N19"/>
    <mergeCell ref="O18:O19"/>
    <mergeCell ref="Q18:Q19"/>
    <mergeCell ref="R18:R19"/>
    <mergeCell ref="S18:S19"/>
    <mergeCell ref="T18:T19"/>
    <mergeCell ref="U18:U19"/>
    <mergeCell ref="C20:E21"/>
    <mergeCell ref="T20:T21"/>
    <mergeCell ref="V20:V21"/>
    <mergeCell ref="X20:X21"/>
    <mergeCell ref="Z20:Z21"/>
    <mergeCell ref="W18:W19"/>
    <mergeCell ref="X18:X19"/>
    <mergeCell ref="Y18:Y19"/>
    <mergeCell ref="Z18:Z19"/>
    <mergeCell ref="V18:V19"/>
    <mergeCell ref="C24:E25"/>
    <mergeCell ref="T24:T25"/>
    <mergeCell ref="V24:V25"/>
    <mergeCell ref="X24:X25"/>
    <mergeCell ref="Z24:Z25"/>
    <mergeCell ref="C22:E23"/>
    <mergeCell ref="T22:T23"/>
    <mergeCell ref="V22:V23"/>
    <mergeCell ref="X22:X23"/>
    <mergeCell ref="Z22:Z23"/>
    <mergeCell ref="C28:E29"/>
    <mergeCell ref="T28:T29"/>
    <mergeCell ref="V28:V29"/>
    <mergeCell ref="X28:X29"/>
    <mergeCell ref="Z28:Z29"/>
    <mergeCell ref="C26:E27"/>
    <mergeCell ref="T26:T27"/>
    <mergeCell ref="V26:V27"/>
    <mergeCell ref="X26:X27"/>
    <mergeCell ref="Z26:Z27"/>
    <mergeCell ref="T30:T31"/>
    <mergeCell ref="V30:V31"/>
    <mergeCell ref="X30:X31"/>
    <mergeCell ref="Z30:Z31"/>
    <mergeCell ref="C32:F32"/>
    <mergeCell ref="C33:F33"/>
    <mergeCell ref="C34:F34"/>
    <mergeCell ref="D37:G37"/>
    <mergeCell ref="C50:E50"/>
    <mergeCell ref="C30:E31"/>
  </mergeCells>
  <conditionalFormatting sqref="F20:F31">
    <cfRule type="containsText" dxfId="3" priority="1" stopIfTrue="1" operator="containsText" text="E">
      <formula>NOT(ISERROR(SEARCH("E",F20)))</formula>
    </cfRule>
    <cfRule type="cellIs" dxfId="2" priority="2" stopIfTrue="1" operator="equal">
      <formula>"P"</formula>
    </cfRule>
    <cfRule type="cellIs" dxfId="1" priority="3" stopIfTrue="1" operator="greaterThan">
      <formula>"E"</formula>
    </cfRule>
    <cfRule type="containsText" dxfId="0" priority="4" stopIfTrue="1" operator="containsText" text="P">
      <formula>NOT(ISERROR(SEARCH("P",F20)))</formula>
    </cfRule>
  </conditionalFormatting>
  <pageMargins left="0.51181102362204722" right="0.51181102362204722" top="0.74803149606299213" bottom="0.74803149606299213" header="0.31496062992125984" footer="0.31496062992125984"/>
  <pageSetup scale="60" orientation="landscape" r:id="rId1"/>
  <headerFooter scaleWithDoc="0" alignWithMargins="0">
    <oddFooter>&amp;L&amp;"Arial,Negrita"&amp;8Página: &amp;P de &amp;N&amp;R&amp;"Arial,Negrita"&amp;8 2024-01-30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3"/>
  <sheetViews>
    <sheetView workbookViewId="0">
      <selection activeCell="B12" sqref="B12"/>
    </sheetView>
  </sheetViews>
  <sheetFormatPr baseColWidth="10" defaultRowHeight="15" x14ac:dyDescent="0.25"/>
  <cols>
    <col min="1" max="1" width="27.7109375" style="49" customWidth="1"/>
    <col min="2" max="2" width="38.5703125" style="49" customWidth="1"/>
    <col min="3" max="16384" width="11.42578125" style="49"/>
  </cols>
  <sheetData>
    <row r="1" spans="1:2" ht="15.75" thickBot="1" x14ac:dyDescent="0.3">
      <c r="A1" s="48" t="s">
        <v>386</v>
      </c>
      <c r="B1" s="48" t="s">
        <v>387</v>
      </c>
    </row>
    <row r="2" spans="1:2" ht="15.75" thickBot="1" x14ac:dyDescent="0.3">
      <c r="A2" s="39" t="s">
        <v>374</v>
      </c>
      <c r="B2" s="39" t="s">
        <v>375</v>
      </c>
    </row>
    <row r="3" spans="1:2" ht="15.75" thickBot="1" x14ac:dyDescent="0.3">
      <c r="A3" s="42">
        <v>44961</v>
      </c>
      <c r="B3" s="39" t="s">
        <v>385</v>
      </c>
    </row>
    <row r="4" spans="1:2" ht="15.75" thickBot="1" x14ac:dyDescent="0.3">
      <c r="A4" s="42">
        <v>45005</v>
      </c>
      <c r="B4" s="39" t="s">
        <v>389</v>
      </c>
    </row>
    <row r="5" spans="1:2" ht="15.75" thickBot="1" x14ac:dyDescent="0.3">
      <c r="A5" s="42">
        <v>45009</v>
      </c>
      <c r="B5" s="39" t="s">
        <v>390</v>
      </c>
    </row>
    <row r="6" spans="1:2" ht="15.75" thickBot="1" x14ac:dyDescent="0.3">
      <c r="A6" s="42">
        <v>45022</v>
      </c>
      <c r="B6" s="39" t="s">
        <v>391</v>
      </c>
    </row>
    <row r="7" spans="1:2" ht="15.75" thickBot="1" x14ac:dyDescent="0.3">
      <c r="A7" s="42">
        <v>45023</v>
      </c>
      <c r="B7" s="39" t="s">
        <v>392</v>
      </c>
    </row>
    <row r="8" spans="1:2" ht="26.25" thickBot="1" x14ac:dyDescent="0.3">
      <c r="A8" s="42">
        <v>44999</v>
      </c>
      <c r="B8" s="39" t="s">
        <v>388</v>
      </c>
    </row>
    <row r="9" spans="1:2" ht="15.75" thickBot="1" x14ac:dyDescent="0.3">
      <c r="A9" s="42">
        <v>45028</v>
      </c>
      <c r="B9" s="39" t="s">
        <v>393</v>
      </c>
    </row>
    <row r="10" spans="1:2" ht="26.25" thickBot="1" x14ac:dyDescent="0.3">
      <c r="A10" s="42">
        <v>45041</v>
      </c>
      <c r="B10" s="39" t="s">
        <v>394</v>
      </c>
    </row>
    <row r="11" spans="1:2" ht="26.25" thickBot="1" x14ac:dyDescent="0.3">
      <c r="A11" s="42">
        <v>45044</v>
      </c>
      <c r="B11" s="39" t="s">
        <v>395</v>
      </c>
    </row>
    <row r="12" spans="1:2" ht="15.75" thickBot="1" x14ac:dyDescent="0.3">
      <c r="A12" s="42">
        <v>45063</v>
      </c>
      <c r="B12" s="39" t="s">
        <v>396</v>
      </c>
    </row>
    <row r="13" spans="1:2" ht="15.75" thickBot="1" x14ac:dyDescent="0.3">
      <c r="A13" s="42">
        <v>45065</v>
      </c>
      <c r="B13" s="39" t="s">
        <v>397</v>
      </c>
    </row>
    <row r="14" spans="1:2" ht="15.75" thickBot="1" x14ac:dyDescent="0.3">
      <c r="A14" s="42">
        <v>45074</v>
      </c>
      <c r="B14" s="39" t="s">
        <v>398</v>
      </c>
    </row>
    <row r="15" spans="1:2" ht="15.75" thickBot="1" x14ac:dyDescent="0.3">
      <c r="A15" s="42">
        <v>45075</v>
      </c>
      <c r="B15" s="39" t="s">
        <v>399</v>
      </c>
    </row>
    <row r="16" spans="1:2" ht="15.75" thickBot="1" x14ac:dyDescent="0.3">
      <c r="A16" s="42">
        <v>45077</v>
      </c>
      <c r="B16" s="39" t="s">
        <v>400</v>
      </c>
    </row>
    <row r="17" spans="1:2" ht="15.75" thickBot="1" x14ac:dyDescent="0.3">
      <c r="A17" s="42">
        <v>45079</v>
      </c>
      <c r="B17" s="39" t="s">
        <v>401</v>
      </c>
    </row>
    <row r="18" spans="1:2" ht="26.25" thickBot="1" x14ac:dyDescent="0.3">
      <c r="A18" s="42">
        <v>45081</v>
      </c>
      <c r="B18" s="39" t="s">
        <v>402</v>
      </c>
    </row>
    <row r="19" spans="1:2" ht="15.75" thickBot="1" x14ac:dyDescent="0.3">
      <c r="A19" s="42">
        <v>45083</v>
      </c>
      <c r="B19" s="39" t="s">
        <v>403</v>
      </c>
    </row>
    <row r="20" spans="1:2" ht="26.25" thickBot="1" x14ac:dyDescent="0.3">
      <c r="A20" s="42">
        <v>45090</v>
      </c>
      <c r="B20" s="39" t="s">
        <v>404</v>
      </c>
    </row>
    <row r="21" spans="1:2" ht="15.75" thickBot="1" x14ac:dyDescent="0.3">
      <c r="A21" s="42">
        <v>45091</v>
      </c>
      <c r="B21" s="39" t="s">
        <v>405</v>
      </c>
    </row>
    <row r="22" spans="1:2" ht="26.25" thickBot="1" x14ac:dyDescent="0.3">
      <c r="A22" s="42">
        <v>45092</v>
      </c>
      <c r="B22" s="39" t="s">
        <v>406</v>
      </c>
    </row>
    <row r="23" spans="1:2" ht="26.25" thickBot="1" x14ac:dyDescent="0.3">
      <c r="A23" s="42">
        <v>45098</v>
      </c>
      <c r="B23" s="39" t="s">
        <v>407</v>
      </c>
    </row>
    <row r="24" spans="1:2" ht="26.25" thickBot="1" x14ac:dyDescent="0.3">
      <c r="A24" s="42">
        <v>45103</v>
      </c>
      <c r="B24" s="39" t="s">
        <v>408</v>
      </c>
    </row>
    <row r="25" spans="1:2" ht="15.75" thickBot="1" x14ac:dyDescent="0.3">
      <c r="A25" s="42">
        <v>45104</v>
      </c>
      <c r="B25" s="39" t="s">
        <v>409</v>
      </c>
    </row>
    <row r="26" spans="1:2" ht="15.75" thickBot="1" x14ac:dyDescent="0.3">
      <c r="A26" s="42">
        <v>45106</v>
      </c>
      <c r="B26" s="39" t="s">
        <v>410</v>
      </c>
    </row>
    <row r="27" spans="1:2" ht="26.25" thickBot="1" x14ac:dyDescent="0.3">
      <c r="A27" s="42">
        <v>45110</v>
      </c>
      <c r="B27" s="39" t="s">
        <v>411</v>
      </c>
    </row>
    <row r="28" spans="1:2" ht="15.75" thickBot="1" x14ac:dyDescent="0.3">
      <c r="A28" s="42">
        <v>45118</v>
      </c>
      <c r="B28" s="39" t="s">
        <v>412</v>
      </c>
    </row>
    <row r="29" spans="1:2" ht="15.75" thickBot="1" x14ac:dyDescent="0.3">
      <c r="A29" s="42">
        <v>45131</v>
      </c>
      <c r="B29" s="39" t="s">
        <v>413</v>
      </c>
    </row>
    <row r="30" spans="1:2" ht="15.75" thickBot="1" x14ac:dyDescent="0.3">
      <c r="A30" s="42">
        <v>45133</v>
      </c>
      <c r="B30" s="39" t="s">
        <v>414</v>
      </c>
    </row>
    <row r="31" spans="1:2" ht="15.75" thickBot="1" x14ac:dyDescent="0.3">
      <c r="A31" s="42">
        <v>45135</v>
      </c>
      <c r="B31" s="39" t="s">
        <v>415</v>
      </c>
    </row>
    <row r="32" spans="1:2" ht="15.75" thickBot="1" x14ac:dyDescent="0.3">
      <c r="A32" s="39" t="s">
        <v>416</v>
      </c>
      <c r="B32" s="39" t="s">
        <v>417</v>
      </c>
    </row>
    <row r="33" spans="1:2" ht="15.75" thickBot="1" x14ac:dyDescent="0.3">
      <c r="A33" s="42">
        <v>45150</v>
      </c>
      <c r="B33" s="39" t="s">
        <v>418</v>
      </c>
    </row>
    <row r="34" spans="1:2" ht="15.75" thickBot="1" x14ac:dyDescent="0.3">
      <c r="A34" s="42">
        <v>45157</v>
      </c>
      <c r="B34" s="39" t="s">
        <v>419</v>
      </c>
    </row>
    <row r="35" spans="1:2" ht="15.75" thickBot="1" x14ac:dyDescent="0.3">
      <c r="A35" s="42">
        <v>45169</v>
      </c>
      <c r="B35" s="39" t="s">
        <v>420</v>
      </c>
    </row>
    <row r="36" spans="1:2" ht="15.75" thickBot="1" x14ac:dyDescent="0.3">
      <c r="A36" s="42">
        <v>45177</v>
      </c>
      <c r="B36" s="39" t="s">
        <v>421</v>
      </c>
    </row>
    <row r="37" spans="1:2" ht="15.75" thickBot="1" x14ac:dyDescent="0.3">
      <c r="A37" s="42">
        <v>45179</v>
      </c>
      <c r="B37" s="39" t="s">
        <v>422</v>
      </c>
    </row>
    <row r="38" spans="1:2" ht="15.75" thickBot="1" x14ac:dyDescent="0.3">
      <c r="A38" s="39" t="s">
        <v>423</v>
      </c>
      <c r="B38" s="39" t="s">
        <v>424</v>
      </c>
    </row>
    <row r="39" spans="1:2" ht="26.25" thickBot="1" x14ac:dyDescent="0.3">
      <c r="A39" s="42">
        <v>45181</v>
      </c>
      <c r="B39" s="39" t="s">
        <v>425</v>
      </c>
    </row>
    <row r="40" spans="1:2" ht="15.75" thickBot="1" x14ac:dyDescent="0.3">
      <c r="A40" s="42">
        <v>45184</v>
      </c>
      <c r="B40" s="39" t="s">
        <v>426</v>
      </c>
    </row>
    <row r="41" spans="1:2" x14ac:dyDescent="0.25">
      <c r="A41" s="742">
        <v>45188</v>
      </c>
      <c r="B41" s="40" t="s">
        <v>376</v>
      </c>
    </row>
    <row r="42" spans="1:2" ht="15.75" thickBot="1" x14ac:dyDescent="0.3">
      <c r="A42" s="743"/>
      <c r="B42" s="41" t="s">
        <v>377</v>
      </c>
    </row>
    <row r="43" spans="1:2" ht="15.75" thickBot="1" x14ac:dyDescent="0.3">
      <c r="A43" s="42">
        <v>45190</v>
      </c>
      <c r="B43" s="39" t="s">
        <v>427</v>
      </c>
    </row>
    <row r="44" spans="1:2" ht="26.25" thickBot="1" x14ac:dyDescent="0.3">
      <c r="A44" s="42">
        <v>45192</v>
      </c>
      <c r="B44" s="39" t="s">
        <v>428</v>
      </c>
    </row>
    <row r="45" spans="1:2" ht="15.75" thickBot="1" x14ac:dyDescent="0.3">
      <c r="A45" s="39" t="s">
        <v>429</v>
      </c>
      <c r="B45" s="39" t="s">
        <v>378</v>
      </c>
    </row>
    <row r="46" spans="1:2" ht="26.25" thickBot="1" x14ac:dyDescent="0.3">
      <c r="A46" s="39" t="s">
        <v>379</v>
      </c>
      <c r="B46" s="39" t="s">
        <v>430</v>
      </c>
    </row>
    <row r="47" spans="1:2" ht="26.25" thickBot="1" x14ac:dyDescent="0.3">
      <c r="A47" s="42">
        <v>45194</v>
      </c>
      <c r="B47" s="39" t="s">
        <v>431</v>
      </c>
    </row>
    <row r="48" spans="1:2" ht="15.75" thickBot="1" x14ac:dyDescent="0.3">
      <c r="A48" s="42">
        <v>45197</v>
      </c>
      <c r="B48" s="39" t="s">
        <v>432</v>
      </c>
    </row>
    <row r="49" spans="1:2" ht="15.75" thickBot="1" x14ac:dyDescent="0.3">
      <c r="A49" s="42">
        <v>45198</v>
      </c>
      <c r="B49" s="39" t="s">
        <v>433</v>
      </c>
    </row>
    <row r="50" spans="1:2" ht="15.75" thickBot="1" x14ac:dyDescent="0.3">
      <c r="A50" s="39" t="s">
        <v>434</v>
      </c>
      <c r="B50" s="39" t="s">
        <v>380</v>
      </c>
    </row>
    <row r="51" spans="1:2" x14ac:dyDescent="0.25">
      <c r="A51" s="742">
        <v>45200</v>
      </c>
      <c r="B51" s="40" t="s">
        <v>381</v>
      </c>
    </row>
    <row r="52" spans="1:2" ht="25.5" x14ac:dyDescent="0.25">
      <c r="A52" s="744"/>
      <c r="B52" s="43" t="s">
        <v>382</v>
      </c>
    </row>
    <row r="53" spans="1:2" ht="15.75" thickBot="1" x14ac:dyDescent="0.3">
      <c r="A53" s="743"/>
      <c r="B53" s="41" t="s">
        <v>383</v>
      </c>
    </row>
    <row r="54" spans="1:2" ht="26.25" thickBot="1" x14ac:dyDescent="0.3">
      <c r="A54" s="39" t="s">
        <v>435</v>
      </c>
      <c r="B54" s="39" t="s">
        <v>436</v>
      </c>
    </row>
    <row r="55" spans="1:2" ht="15.75" thickBot="1" x14ac:dyDescent="0.3">
      <c r="A55" s="42">
        <v>45206</v>
      </c>
      <c r="B55" s="39" t="s">
        <v>437</v>
      </c>
    </row>
    <row r="56" spans="1:2" ht="15.75" thickBot="1" x14ac:dyDescent="0.3">
      <c r="A56" s="39" t="s">
        <v>438</v>
      </c>
      <c r="B56" s="39" t="s">
        <v>439</v>
      </c>
    </row>
    <row r="57" spans="1:2" ht="15.75" thickBot="1" x14ac:dyDescent="0.3">
      <c r="A57" s="42">
        <v>45207</v>
      </c>
      <c r="B57" s="39" t="s">
        <v>440</v>
      </c>
    </row>
    <row r="58" spans="1:2" ht="15.75" thickBot="1" x14ac:dyDescent="0.3">
      <c r="A58" s="42">
        <v>45209</v>
      </c>
      <c r="B58" s="39" t="s">
        <v>441</v>
      </c>
    </row>
    <row r="59" spans="1:2" ht="26.25" thickBot="1" x14ac:dyDescent="0.3">
      <c r="A59" s="42">
        <v>45211</v>
      </c>
      <c r="B59" s="39" t="s">
        <v>442</v>
      </c>
    </row>
    <row r="60" spans="1:2" ht="15.75" thickBot="1" x14ac:dyDescent="0.3">
      <c r="A60" s="42">
        <v>45212</v>
      </c>
      <c r="B60" s="39" t="s">
        <v>443</v>
      </c>
    </row>
    <row r="61" spans="1:2" ht="26.25" thickBot="1" x14ac:dyDescent="0.3">
      <c r="A61" s="39" t="s">
        <v>444</v>
      </c>
      <c r="B61" s="39" t="s">
        <v>384</v>
      </c>
    </row>
    <row r="62" spans="1:2" ht="15.75" thickBot="1" x14ac:dyDescent="0.3">
      <c r="A62" s="42">
        <v>45214</v>
      </c>
      <c r="B62" s="39" t="s">
        <v>445</v>
      </c>
    </row>
    <row r="63" spans="1:2" ht="15.75" thickBot="1" x14ac:dyDescent="0.3">
      <c r="A63" s="42">
        <v>45215</v>
      </c>
      <c r="B63" s="39" t="s">
        <v>446</v>
      </c>
    </row>
    <row r="64" spans="1:2" ht="15.75" thickBot="1" x14ac:dyDescent="0.3">
      <c r="A64" s="42">
        <v>45216</v>
      </c>
      <c r="B64" s="39" t="s">
        <v>447</v>
      </c>
    </row>
    <row r="65" spans="1:2" ht="15.75" thickBot="1" x14ac:dyDescent="0.3">
      <c r="A65" s="42">
        <v>45217</v>
      </c>
      <c r="B65" s="39" t="s">
        <v>448</v>
      </c>
    </row>
    <row r="66" spans="1:2" ht="15.75" thickBot="1" x14ac:dyDescent="0.3">
      <c r="A66" s="42">
        <v>45218</v>
      </c>
      <c r="B66" s="39" t="s">
        <v>449</v>
      </c>
    </row>
    <row r="67" spans="1:2" ht="15.75" thickBot="1" x14ac:dyDescent="0.3">
      <c r="A67" s="42">
        <v>45219</v>
      </c>
      <c r="B67" s="39" t="s">
        <v>450</v>
      </c>
    </row>
    <row r="68" spans="1:2" ht="15.75" thickBot="1" x14ac:dyDescent="0.3">
      <c r="A68" s="42">
        <v>45223</v>
      </c>
      <c r="B68" s="39" t="s">
        <v>451</v>
      </c>
    </row>
    <row r="69" spans="1:2" ht="15.75" thickBot="1" x14ac:dyDescent="0.3">
      <c r="A69" s="42">
        <v>45225</v>
      </c>
      <c r="B69" s="39" t="s">
        <v>452</v>
      </c>
    </row>
    <row r="70" spans="1:2" ht="15.75" thickBot="1" x14ac:dyDescent="0.3">
      <c r="A70" s="42">
        <v>45228</v>
      </c>
      <c r="B70" s="39" t="s">
        <v>453</v>
      </c>
    </row>
    <row r="71" spans="1:2" ht="15.75" thickBot="1" x14ac:dyDescent="0.3">
      <c r="A71" s="42">
        <v>45242</v>
      </c>
      <c r="B71" s="39" t="s">
        <v>454</v>
      </c>
    </row>
    <row r="72" spans="1:2" ht="15.75" thickBot="1" x14ac:dyDescent="0.3">
      <c r="A72" s="42">
        <v>45244</v>
      </c>
      <c r="B72" s="39" t="s">
        <v>455</v>
      </c>
    </row>
    <row r="73" spans="1:2" ht="26.25" thickBot="1" x14ac:dyDescent="0.3">
      <c r="A73" s="42">
        <v>45245</v>
      </c>
      <c r="B73" s="39" t="s">
        <v>456</v>
      </c>
    </row>
    <row r="74" spans="1:2" ht="26.25" thickBot="1" x14ac:dyDescent="0.3">
      <c r="A74" s="42">
        <v>45246</v>
      </c>
      <c r="B74" s="39" t="s">
        <v>457</v>
      </c>
    </row>
    <row r="75" spans="1:2" ht="15.75" thickBot="1" x14ac:dyDescent="0.3">
      <c r="A75" s="42">
        <v>45248</v>
      </c>
      <c r="B75" s="39" t="s">
        <v>458</v>
      </c>
    </row>
    <row r="76" spans="1:2" ht="15.75" thickBot="1" x14ac:dyDescent="0.3">
      <c r="A76" s="42">
        <v>45250</v>
      </c>
      <c r="B76" s="39" t="s">
        <v>459</v>
      </c>
    </row>
    <row r="77" spans="1:2" ht="15.75" thickBot="1" x14ac:dyDescent="0.3">
      <c r="A77" s="42">
        <v>45251</v>
      </c>
      <c r="B77" s="39" t="s">
        <v>460</v>
      </c>
    </row>
    <row r="78" spans="1:2" ht="26.25" thickBot="1" x14ac:dyDescent="0.3">
      <c r="A78" s="42">
        <v>45255</v>
      </c>
      <c r="B78" s="39" t="s">
        <v>461</v>
      </c>
    </row>
    <row r="79" spans="1:2" ht="15.75" thickBot="1" x14ac:dyDescent="0.3">
      <c r="A79" s="42">
        <v>45261</v>
      </c>
      <c r="B79" s="39" t="s">
        <v>462</v>
      </c>
    </row>
    <row r="80" spans="1:2" ht="26.25" thickBot="1" x14ac:dyDescent="0.3">
      <c r="A80" s="42">
        <v>45263</v>
      </c>
      <c r="B80" s="39" t="s">
        <v>463</v>
      </c>
    </row>
    <row r="81" spans="1:2" ht="15.75" thickBot="1" x14ac:dyDescent="0.3">
      <c r="A81" s="42">
        <v>45270</v>
      </c>
      <c r="B81" s="39" t="s">
        <v>464</v>
      </c>
    </row>
    <row r="82" spans="1:2" ht="22.5" customHeight="1" thickBot="1" x14ac:dyDescent="0.3">
      <c r="A82" s="42">
        <v>45278</v>
      </c>
      <c r="B82" s="39" t="s">
        <v>465</v>
      </c>
    </row>
    <row r="83" spans="1:2" ht="15.75" thickBot="1" x14ac:dyDescent="0.3">
      <c r="A83" s="42">
        <v>45281</v>
      </c>
      <c r="B83" s="39" t="s">
        <v>466</v>
      </c>
    </row>
  </sheetData>
  <sheetProtection algorithmName="SHA-512" hashValue="i/9uNQ1Z+oqk9U7UU0ypMmv4+8Xe0ajU6PEXgu9JdbTJbC9XlAXSTFeGQjm17r6iMiqjj38yeHYI350IXwb+Mg==" saltValue="z8DDlSpEWqIeHedgKXnk9Q==" spinCount="100000" sheet="1" formatRows="0" insertColumns="0" insertRows="0" deleteColumns="0" deleteRows="0"/>
  <mergeCells count="2">
    <mergeCell ref="A41:A42"/>
    <mergeCell ref="A51:A5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D6DE06562F3147A58C4C7FA303AE24" ma:contentTypeVersion="15" ma:contentTypeDescription="Create a new document." ma:contentTypeScope="" ma:versionID="e4865e3c86b6a714bd191b92c7a64b35">
  <xsd:schema xmlns:xsd="http://www.w3.org/2001/XMLSchema" xmlns:xs="http://www.w3.org/2001/XMLSchema" xmlns:p="http://schemas.microsoft.com/office/2006/metadata/properties" xmlns:ns1="http://schemas.microsoft.com/sharepoint/v3" xmlns:ns3="f2fa5af2-2720-45f9-97bc-43264cae32f0" xmlns:ns4="eb987cd2-0416-4b69-93ca-b9a550c3630a" targetNamespace="http://schemas.microsoft.com/office/2006/metadata/properties" ma:root="true" ma:fieldsID="4276f9b0956d2082159c7ec148a05ee7" ns1:_="" ns3:_="" ns4:_="">
    <xsd:import namespace="http://schemas.microsoft.com/sharepoint/v3"/>
    <xsd:import namespace="f2fa5af2-2720-45f9-97bc-43264cae32f0"/>
    <xsd:import namespace="eb987cd2-0416-4b69-93ca-b9a550c3630a"/>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fa5af2-2720-45f9-97bc-43264cae32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987cd2-0416-4b69-93ca-b9a550c3630a"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F0CF75D-3B36-4FC1-97E9-984B9E63AC68}">
  <ds:schemaRefs>
    <ds:schemaRef ds:uri="http://schemas.microsoft.com/sharepoint/v3/contenttype/forms"/>
  </ds:schemaRefs>
</ds:datastoreItem>
</file>

<file path=customXml/itemProps2.xml><?xml version="1.0" encoding="utf-8"?>
<ds:datastoreItem xmlns:ds="http://schemas.openxmlformats.org/officeDocument/2006/customXml" ds:itemID="{CBC74E77-6C78-4E32-BCCF-A9B5AA0E3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2fa5af2-2720-45f9-97bc-43264cae32f0"/>
    <ds:schemaRef ds:uri="eb987cd2-0416-4b69-93ca-b9a550c36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0DD42D-036A-4823-B4CC-3B820A8A274F}">
  <ds:schemaRefs>
    <ds:schemaRef ds:uri="http://schemas.microsoft.com/office/2006/metadata/properties"/>
    <ds:schemaRef ds:uri="http://schemas.microsoft.com/office/infopath/2007/PartnerControls"/>
    <ds:schemaRef ds:uri="http://purl.org/dc/dcmitype/"/>
    <ds:schemaRef ds:uri="http://www.w3.org/XML/1998/namespace"/>
    <ds:schemaRef ds:uri="eb987cd2-0416-4b69-93ca-b9a550c3630a"/>
    <ds:schemaRef ds:uri="http://schemas.microsoft.com/office/2006/documentManagement/types"/>
    <ds:schemaRef ds:uri="http://purl.org/dc/elements/1.1/"/>
    <ds:schemaRef ds:uri="http://schemas.microsoft.com/sharepoint/v3"/>
    <ds:schemaRef ds:uri="http://schemas.openxmlformats.org/package/2006/metadata/core-properties"/>
    <ds:schemaRef ds:uri="f2fa5af2-2720-45f9-97bc-43264cae32f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PLAN SG-SST</vt:lpstr>
      <vt:lpstr>2024</vt:lpstr>
      <vt:lpstr>Hoja1</vt:lpstr>
      <vt:lpstr>'PLAN SG-SST'!Área_de_impresión</vt:lpstr>
      <vt:lpstr>'PLAN SG-SST'!Excel_BuiltIn__FilterDatabase</vt:lpstr>
      <vt:lpstr>'PLAN SG-SST'!Títulos_a_imprimir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Consuelo Arboleda Arias</dc:creator>
  <cp:lastModifiedBy>SANDRA ALBA</cp:lastModifiedBy>
  <cp:lastPrinted>2024-01-30T20:38:35Z</cp:lastPrinted>
  <dcterms:created xsi:type="dcterms:W3CDTF">2018-08-06T18:21:29Z</dcterms:created>
  <dcterms:modified xsi:type="dcterms:W3CDTF">2024-01-30T21:07:59Z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0x0101006ED6DE06562F3147A58C4C7FA303AE24</vt:lpwstr>
  </property>
</Properties>
</file>