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E:\OCI 2021\COMPARTIDA 2021\25-02-INFORMES OTROS ORGANISMOS\SEGUIMIENTO PAAC\2021\"/>
    </mc:Choice>
  </mc:AlternateContent>
  <bookViews>
    <workbookView xWindow="0" yWindow="0" windowWidth="20460" windowHeight="6855"/>
  </bookViews>
  <sheets>
    <sheet name="PAAC 2021" sheetId="1" r:id="rId1"/>
    <sheet name="Estrategia Racionaliz Tramites" sheetId="3" r:id="rId2"/>
  </sheets>
  <definedNames>
    <definedName name="_xlnm._FilterDatabase" localSheetId="0" hidden="1">'PAAC 2021'!$A$10:$JV$68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8" i="1" l="1"/>
  <c r="AG23" i="1" l="1"/>
  <c r="AG52" i="1"/>
  <c r="AG60" i="1"/>
  <c r="AG63" i="1"/>
  <c r="AO35" i="1"/>
  <c r="AQ26" i="1"/>
  <c r="AB11" i="1" l="1"/>
  <c r="W63" i="1" l="1"/>
  <c r="W60" i="1"/>
  <c r="W58" i="1"/>
  <c r="W52" i="1"/>
  <c r="W23" i="1"/>
  <c r="W17" i="1"/>
  <c r="W11" i="1"/>
  <c r="W69" i="1" l="1"/>
  <c r="AB63" i="1"/>
  <c r="AB60" i="1"/>
  <c r="AB58" i="1"/>
  <c r="AB52" i="1"/>
  <c r="AA16" i="1" l="1"/>
  <c r="V16" i="1"/>
  <c r="AA14" i="1"/>
  <c r="AA12" i="1"/>
  <c r="AA15" i="1" l="1"/>
  <c r="AA58" i="1"/>
  <c r="AA60" i="1" l="1"/>
  <c r="V60" i="1"/>
  <c r="V58" i="1"/>
  <c r="AB23" i="1"/>
  <c r="AB17" i="1"/>
  <c r="V15" i="1"/>
  <c r="V14" i="1"/>
  <c r="AA13" i="1"/>
  <c r="V13" i="1"/>
  <c r="V12" i="1"/>
  <c r="AB69" i="1" l="1"/>
  <c r="B12" i="1"/>
  <c r="B13" i="1" s="1"/>
  <c r="B14" i="1" s="1"/>
  <c r="B15" i="1" s="1"/>
  <c r="AG11" i="1"/>
  <c r="AG69" i="1" s="1"/>
</calcChain>
</file>

<file path=xl/comments1.xml><?xml version="1.0" encoding="utf-8"?>
<comments xmlns="http://schemas.openxmlformats.org/spreadsheetml/2006/main">
  <authors>
    <author>ADMDIN12</author>
    <author>AD1DIN03</author>
  </authors>
  <commentList>
    <comment ref="V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text>
        <r>
          <rPr>
            <b/>
            <sz val="9"/>
            <color indexed="81"/>
            <rFont val="Tahoma"/>
            <family val="2"/>
          </rPr>
          <t>AD1DIN03:</t>
        </r>
        <r>
          <rPr>
            <sz val="9"/>
            <color indexed="81"/>
            <rFont val="Tahoma"/>
            <family val="2"/>
          </rPr>
          <t xml:space="preserve">
Recoge observación hecha por Control interno en el informe de seguimiento
</t>
        </r>
      </text>
    </comment>
    <comment ref="G54" authorId="1" shapeId="0">
      <text>
        <r>
          <rPr>
            <b/>
            <sz val="9"/>
            <color indexed="81"/>
            <rFont val="Tahoma"/>
            <family val="2"/>
          </rPr>
          <t>AD1DIN03:</t>
        </r>
        <r>
          <rPr>
            <sz val="9"/>
            <color indexed="81"/>
            <rFont val="Tahoma"/>
            <family val="2"/>
          </rPr>
          <t xml:space="preserve">
Recoge observación hecha por Control interno en el informe de seguimiento
</t>
        </r>
      </text>
    </comment>
  </commentList>
</comments>
</file>

<file path=xl/sharedStrings.xml><?xml version="1.0" encoding="utf-8"?>
<sst xmlns="http://schemas.openxmlformats.org/spreadsheetml/2006/main" count="791" uniqueCount="551">
  <si>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</si>
  <si>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</si>
  <si>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</si>
  <si>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</si>
  <si>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</si>
  <si>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</si>
  <si>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</si>
  <si>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</si>
  <si>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</si>
  <si>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</si>
  <si>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</si>
  <si>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</si>
  <si>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</si>
  <si>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</si>
  <si>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</si>
  <si>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</si>
  <si>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</si>
  <si>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</si>
  <si>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</si>
  <si>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</si>
  <si>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</si>
  <si>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</si>
  <si>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</si>
  <si>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</si>
  <si>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</si>
  <si>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</si>
  <si>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</si>
  <si>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</si>
  <si>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</si>
  <si>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</si>
  <si>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</si>
  <si>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</si>
  <si>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</si>
  <si>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</si>
  <si>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</si>
  <si>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</si>
  <si>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</si>
  <si>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</si>
  <si>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</si>
  <si>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</si>
  <si>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</si>
  <si>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</si>
  <si>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</si>
  <si>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</si>
  <si>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</si>
  <si>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</si>
  <si>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</si>
  <si>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</si>
  <si>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</si>
  <si>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</si>
  <si>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</si>
  <si>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</si>
  <si>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</si>
  <si>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</si>
  <si>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</si>
  <si>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</si>
  <si>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</si>
  <si>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</si>
  <si>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</si>
  <si>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</si>
  <si>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</si>
  <si>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</si>
  <si>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</si>
  <si>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</si>
  <si>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</si>
  <si>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</si>
  <si>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</si>
  <si>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</si>
  <si>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</si>
  <si>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</si>
  <si>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</si>
  <si>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</si>
  <si>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</si>
  <si>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</si>
  <si>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</si>
  <si>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</si>
  <si>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</si>
  <si>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</si>
  <si>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</si>
  <si>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</si>
  <si>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</si>
  <si>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</si>
  <si>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</si>
  <si>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</si>
  <si>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</si>
  <si>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</si>
  <si>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</si>
  <si>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</si>
  <si>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</si>
  <si>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</si>
  <si>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</si>
  <si>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</si>
  <si>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</si>
  <si>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</si>
  <si>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</si>
  <si>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</si>
  <si>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</si>
  <si>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</si>
  <si>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</si>
  <si>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</si>
  <si>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</si>
  <si>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</si>
  <si>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</si>
  <si>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</si>
  <si>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</si>
  <si>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</si>
  <si>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</si>
  <si>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</si>
  <si>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</si>
  <si>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</si>
  <si>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</si>
  <si>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</si>
  <si>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</si>
  <si>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</si>
  <si>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</si>
  <si>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</si>
  <si>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</si>
  <si>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</si>
  <si>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</si>
  <si>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</si>
  <si>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</si>
  <si>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</si>
  <si>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</si>
  <si>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</si>
  <si>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</si>
  <si>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</si>
  <si>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</si>
  <si>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</si>
  <si>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</si>
  <si>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</si>
  <si>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</si>
  <si>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</si>
  <si>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</si>
  <si>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</si>
  <si>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</si>
  <si>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</si>
  <si>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</si>
  <si>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</si>
  <si>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</si>
  <si>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</si>
  <si>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</si>
  <si>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</si>
  <si>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</si>
  <si>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</si>
  <si>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</si>
  <si>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</si>
  <si>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</si>
  <si>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</si>
  <si>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</si>
  <si>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</si>
  <si>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</si>
  <si>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</si>
  <si>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</si>
  <si>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</si>
  <si>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</si>
  <si>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</si>
  <si>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</si>
  <si>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</si>
  <si>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</si>
  <si>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</si>
  <si>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</si>
  <si>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</si>
  <si>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</si>
  <si>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</si>
  <si>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</si>
  <si>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</si>
  <si>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</si>
  <si>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</si>
  <si>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</si>
  <si>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</si>
  <si>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</si>
  <si>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</si>
  <si>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</si>
  <si>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</si>
  <si>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</si>
  <si>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</si>
  <si>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</si>
  <si>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</si>
  <si>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</si>
  <si>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</si>
  <si>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</si>
  <si>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</si>
  <si>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</si>
  <si>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</si>
  <si>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</si>
  <si>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</si>
  <si>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</si>
  <si>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</si>
  <si>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</si>
  <si>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</si>
  <si>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</si>
  <si>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</si>
  <si>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</si>
  <si>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</si>
  <si>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</si>
  <si>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</si>
  <si>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</si>
  <si>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</si>
  <si>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</si>
  <si>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</si>
  <si>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</si>
  <si>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</si>
  <si>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</si>
  <si>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</si>
  <si>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</si>
  <si>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</si>
  <si>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</si>
  <si>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</si>
  <si>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</si>
  <si>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</si>
  <si>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</si>
  <si>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</si>
  <si>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</si>
  <si>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</si>
  <si>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</si>
  <si>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</si>
  <si>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</si>
  <si>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</si>
  <si>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</si>
  <si>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</si>
  <si>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</si>
  <si>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</si>
  <si>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</si>
  <si>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</si>
  <si>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</si>
  <si>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</si>
  <si>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</si>
  <si>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</si>
  <si>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</si>
  <si>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</si>
  <si>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</si>
  <si>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</si>
  <si>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</si>
  <si>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</si>
  <si>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</si>
  <si>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</si>
  <si>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</si>
  <si>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</si>
  <si>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</si>
  <si>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</si>
  <si>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</si>
  <si>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</si>
  <si>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</si>
  <si>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</si>
  <si>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</si>
  <si>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</si>
  <si>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</si>
  <si>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</si>
  <si>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</si>
  <si>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</si>
  <si>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</si>
  <si>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</si>
  <si>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</si>
  <si>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</si>
  <si>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</si>
  <si>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</si>
  <si>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</si>
  <si>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</si>
  <si>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</si>
  <si>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</si>
  <si>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</si>
  <si>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</si>
  <si>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</si>
  <si>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</si>
  <si>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</si>
  <si>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</si>
  <si>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</si>
  <si>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</si>
  <si>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</si>
  <si>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</si>
  <si>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</si>
  <si>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</si>
  <si>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</si>
  <si>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</si>
  <si>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</si>
  <si>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</si>
  <si>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</si>
  <si>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</si>
  <si>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</si>
  <si>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</si>
  <si>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</si>
  <si>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</si>
  <si>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</si>
  <si>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</si>
  <si>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</si>
  <si>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</si>
  <si>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</si>
  <si>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</si>
  <si>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</si>
  <si>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</si>
  <si>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</si>
  <si>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</si>
  <si>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</si>
  <si>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</si>
  <si>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</si>
  <si>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</si>
  <si>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</si>
  <si>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</si>
  <si>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</si>
  <si>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</si>
  <si>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</si>
  <si>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</si>
  <si>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</si>
  <si>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</si>
  <si>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</si>
  <si>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</si>
  <si>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</si>
  <si>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</si>
  <si>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</si>
  <si>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</si>
  <si>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</si>
  <si>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</si>
  <si>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</si>
  <si>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</si>
  <si>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</si>
  <si>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</si>
  <si>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</si>
  <si>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</si>
  <si>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</si>
  <si>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</si>
  <si>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</si>
  <si>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</si>
  <si>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</si>
  <si>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</si>
  <si>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</si>
  <si>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</si>
  <si>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</si>
  <si>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</si>
  <si>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</si>
  <si>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</si>
  <si>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</si>
  <si>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</si>
  <si>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</si>
  <si>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</si>
  <si>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</si>
  <si>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</si>
  <si>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</si>
  <si>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</si>
  <si>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</si>
  <si>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</si>
  <si>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</si>
  <si>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</si>
  <si>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</si>
  <si>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</si>
  <si>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</si>
  <si>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</si>
  <si>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</si>
  <si>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</si>
  <si>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</si>
  <si>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</si>
  <si>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</si>
  <si>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</si>
  <si>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</si>
  <si>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</si>
  <si>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</si>
  <si>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</si>
  <si>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</si>
  <si>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</si>
  <si>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</si>
  <si>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</si>
  <si>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</si>
  <si>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</si>
  <si>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</si>
  <si>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</si>
  <si>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</si>
  <si>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</si>
  <si>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</si>
  <si>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</si>
  <si>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</si>
  <si>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</si>
  <si>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</si>
  <si>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</si>
  <si>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</si>
  <si>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</si>
  <si>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</si>
  <si>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</si>
  <si>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</si>
  <si>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</si>
  <si>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</si>
  <si>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</si>
  <si>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</si>
  <si>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</si>
  <si>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</si>
  <si>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</si>
  <si>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</si>
  <si>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</si>
  <si>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</si>
  <si>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</si>
  <si>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</si>
  <si>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</si>
  <si>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</si>
  <si>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</si>
  <si>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</si>
  <si>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</si>
  <si>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</si>
  <si>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</si>
  <si>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</si>
  <si>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</si>
  <si>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</si>
  <si>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</si>
  <si>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</si>
  <si>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</si>
  <si>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</si>
  <si>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</si>
  <si>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</si>
  <si>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</si>
  <si>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</si>
  <si>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</si>
  <si>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</si>
  <si>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</si>
  <si>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</si>
  <si>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</si>
  <si>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</si>
  <si>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</si>
  <si>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</si>
  <si>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</si>
  <si>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</si>
  <si>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</si>
  <si>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</si>
  <si>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theme="1"/>
        <rFont val="Arial"/>
        <family val="2"/>
      </rPr>
      <t>Participación Comunitaria y Servicio al Ciudadano</t>
    </r>
    <r>
      <rPr>
        <sz val="12"/>
        <color theme="1"/>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theme="1"/>
        <rFont val="Arial"/>
        <family val="2"/>
      </rPr>
      <t xml:space="preserve">
Desarrollo Institucional:</t>
    </r>
    <r>
      <rPr>
        <sz val="12"/>
        <color theme="1"/>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</si>
  <si>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</si>
  <si>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</si>
  <si>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</si>
  <si>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</si>
  <si>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</si>
  <si>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</si>
  <si>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</si>
  <si>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</si>
  <si>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</si>
  <si>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</si>
  <si>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</si>
  <si>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</si>
  <si>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</si>
  <si>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</si>
  <si>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</si>
  <si>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</si>
  <si>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</si>
  <si>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</si>
  <si>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</si>
  <si>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</si>
  <si>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</si>
  <si>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</si>
  <si>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</si>
  <si>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</si>
  <si>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theme="8"/>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</si>
  <si>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theme="1"/>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</si>
  <si>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</si>
  <si>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</si>
  <si>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</si>
  <si>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</si>
  <si>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</si>
  <si>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</si>
  <si>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</si>
  <si>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</si>
  <si>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theme="1"/>
        <rFont val="Arial"/>
        <family val="2"/>
      </rPr>
      <t>COMUNICIONES:</t>
    </r>
    <r>
      <rPr>
        <sz val="11"/>
        <color theme="1"/>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theme="1"/>
        <rFont val="Arial"/>
        <family val="2"/>
      </rPr>
      <t xml:space="preserve">
DESARROLLO INSTITUCIONAL.</t>
    </r>
    <r>
      <rPr>
        <sz val="11"/>
        <color theme="1"/>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</si>
  <si>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</si>
  <si>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</si>
  <si>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</si>
  <si>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</si>
  <si>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</si>
  <si>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</si>
  <si>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</si>
  <si>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theme="1"/>
        <rFont val="Arial"/>
        <family val="2"/>
      </rPr>
      <t>PARTICIPACION COMUNITARIA</t>
    </r>
    <r>
      <rPr>
        <sz val="12"/>
        <color theme="1"/>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theme="1"/>
        <rFont val="Arial"/>
        <family val="2"/>
      </rPr>
      <t xml:space="preserve">DESARROLLO INSTITUCIONAL.
</t>
    </r>
    <r>
      <rPr>
        <sz val="12"/>
        <color theme="1"/>
        <rFont val="Arial"/>
        <family val="2"/>
      </rPr>
      <t xml:space="preserve">
Se publica pieza comunitiva e informativa de la invitación a la Rendición de Cuentas 2020, y medios a utilizar.
</t>
    </r>
  </si>
  <si>
    <r>
      <t xml:space="preserve">
</t>
    </r>
    <r>
      <rPr>
        <b/>
        <sz val="12"/>
        <color theme="1"/>
        <rFont val="Arial"/>
        <family val="2"/>
      </rPr>
      <t>PARTICIPACION COMUNITARIA.</t>
    </r>
    <r>
      <rPr>
        <sz val="12"/>
        <color theme="1"/>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theme="1"/>
        <rFont val="Arial"/>
        <family val="2"/>
      </rPr>
      <t xml:space="preserve">
DESARROLLO INSTITUCIONAL: </t>
    </r>
    <r>
      <rPr>
        <sz val="12"/>
        <color theme="1"/>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</si>
  <si>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</si>
  <si>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</si>
  <si>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</si>
  <si>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</si>
  <si>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</si>
  <si>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</si>
  <si>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</si>
  <si>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</si>
  <si>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</si>
  <si>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</si>
  <si>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</si>
  <si>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</si>
  <si>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</si>
  <si>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</si>
  <si>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</si>
  <si>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</si>
  <si>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</si>
  <si>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</si>
  <si>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</si>
  <si>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theme="1"/>
        <rFont val="Arial"/>
        <family val="2"/>
      </rPr>
      <t>Participación Comunitaria y Servicio al Ciudadano</t>
    </r>
    <r>
      <rPr>
        <sz val="12"/>
        <color theme="1"/>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theme="1"/>
        <rFont val="Arial"/>
        <family val="2"/>
      </rPr>
      <t xml:space="preserve">
Desarrollo Institucional</t>
    </r>
    <r>
      <rPr>
        <sz val="12"/>
        <color theme="1"/>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</si>
  <si>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</si>
  <si>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</si>
  <si>
    <t>OBSERVACIÓN</t>
  </si>
  <si>
    <t>Oficio de gerencai con designacion de equipio de 6 de enero de 2021 GG-012</t>
  </si>
  <si>
    <t>Se ajusta conforme al  MURC</t>
  </si>
  <si>
    <t>Ofcio de Desarrollo institucional 6 de enero 2021 DI-001-2021 Citacaciòn Capacitación
Pr4esentación en PP</t>
  </si>
  <si>
    <t>No se evidencia lista de asistencia del equipo  Lider  a la capacitación</t>
  </si>
  <si>
    <t>AUTOEVALUACIÓN ENFOQUE DE DERECHOS HUMANOS Y PAZ EN LA RENDICION DE CUENTAS  diligenciada</t>
  </si>
  <si>
    <t xml:space="preserve">
MATRIZ DE CARACTERIZACIÓN DE ACTORES Y GRUPOS DE INTERÉS</t>
  </si>
  <si>
    <t xml:space="preserve">ANALISIS DE ENTORNO - RENDICIÓN DE CUENTAS </t>
  </si>
  <si>
    <t>MATRIZ DE IDENTIFICACIÓN DE TEMAS PRIORIZADOS</t>
  </si>
  <si>
    <t>CONSULTA DE INFORMACION A LOS GRUPOS DE VALOR</t>
  </si>
  <si>
    <t xml:space="preserve">En la pagina WEB de la entidadad se encuentra publicado el informe de rendicion de cuentas. </t>
  </si>
  <si>
    <t>No se observa el enfoque de Derechos Humanosy Paz en el informe</t>
  </si>
  <si>
    <t>Se observa el uso de varios canales de comunicación invitando a la Audiencia Pública de Rendición de Cuentas</t>
  </si>
  <si>
    <t>Pese a la convocatoria se observan limitantes de tipo tecnologico para su asistencia. Por lo cual la Subred, habilitó en las salas de espera una pantalla para asistir al evento</t>
  </si>
  <si>
    <t xml:space="preserve">Se encuentra la Autoevaluación diligenciado </t>
  </si>
  <si>
    <t>Se encuentra la agenda de las jornadas de dialogo</t>
  </si>
  <si>
    <t>Se ejecutó conforme a la agenda</t>
  </si>
  <si>
    <t>Se evidencia tablero de control</t>
  </si>
  <si>
    <t>Se cumplió</t>
  </si>
  <si>
    <t xml:space="preserve">Formato de recoleccion de datos </t>
  </si>
  <si>
    <t>A 31 de marzo no se tiene el consolidado ni se encuentran publicadas las bases de datos en la SIC</t>
  </si>
  <si>
    <t>Listados de asistencia, presentaciones y boletín</t>
  </si>
  <si>
    <t>La OCI no observa la ficha del indicador, por lo que no es posible establecer el universo del personal a capacitar, impidiendo constatar si el numero de colaboradores capacitado corresponden a lo planeado, ademas se debe tener en cuenta la alta rotación que tiene la entidad</t>
  </si>
  <si>
    <t>Se evidencia una extemponaeidad en la fecha de publicación y la periodicidad de la actividad debe ser anual, ya que la plataforma estrategica es para el cuatrenio.</t>
  </si>
  <si>
    <t>Archivo excel de tabulacion de Pretest y postest</t>
  </si>
  <si>
    <t>Fecha de publicación de la Matriz publicada en la web. 12-04-2021</t>
  </si>
  <si>
    <t>La evidencia no permite ver el alcance del cumplimiento de las actividades planteadas en el PAAC</t>
  </si>
  <si>
    <t>La OCI observa la necesidad de adoptar una metodologia de socializacion diferente, que tenga impacto por parte de los responsables de la ejecucion de PAAC</t>
  </si>
  <si>
    <t>Publicación de la Matriz y el seguimiento del PAAC</t>
  </si>
  <si>
    <t>De acuerdoa la meta el producto es la estrategia conforme al MURC en la actividad No. 9.</t>
  </si>
  <si>
    <t>Se cuenta con el documento que soportan la actividad propuesta</t>
  </si>
  <si>
    <t>La estrategia de rendicion de cuentas esta inlcuida en el PECO</t>
  </si>
  <si>
    <t>Autodiagnostico diligenciado conforme a los lineamientos del DAFP</t>
  </si>
  <si>
    <t>Se evidencia que no hay claridad en los conceptos de grupos de interes y grupos de valor</t>
  </si>
  <si>
    <t>No se observa el enfoque de Derechos Humanosy Paz en el informe. Se va a revisar el informe PQR del primer trimestre 2020</t>
  </si>
  <si>
    <t>Informe del primer trimestre de 2021 de los requerimientos presentados por la ciudadanía (PQRS), incluyendo las denuncias de posibles actos de corrupción.</t>
  </si>
  <si>
    <t>El proceso de Participación Comunitaria y Servicio al Ciudadano, dio cumplimiento a la actividad y como soporte se encuentra publicado el informe corresapondiente al primer trimestre 2021</t>
  </si>
  <si>
    <t>Se evidencia soportes de charlas emitidas por los gestores del proceso, en las que se divulagación de los canales de comunicaión</t>
  </si>
  <si>
    <t>No hay pertinencia entre la actividad y la meta.</t>
  </si>
  <si>
    <t xml:space="preserve">Se evalua los soportes de capacitaciones  a servidores y colaboradores de lineas de frente, (Informadores y facturadores)  en  conocimientos,habilidades y actitudes en aspectos de servicio a la ciudadanía y prevención de riesgos de corrupción. </t>
  </si>
  <si>
    <t xml:space="preserve">El proceso implementa la estrategia de capacitaciones al talento humano de líneas de frente, sin emabargo cabe anotar que  la pobalción abarcada no corresponde al 100% del personal y el informe de PQRS primer trimestre 2021, muestra la persistencia de los reclamos por las demoras en la atención e inconformidad de los usuarios con los servicios; para el Call center Distrital,
reclamos debido a mal direccionamiento o incorrecto agendamiento y dificultades
en la comunicación. </t>
  </si>
  <si>
    <t>Se evalua soportes allegados, donde se evidencia las actividades desarrollladas por el proceso en aras de lograr que los colaboradores y servidores públicos se apropien de la importancia de divulgar al usuario sus deberes y derechos.</t>
  </si>
  <si>
    <t>Se cuenta con el  Informe del I Trimestre Satisfacción de 2021, 
.</t>
  </si>
  <si>
    <t xml:space="preserve"> Es de tener en cuenta que los ciudadanos continuan presentado reclamos frente a la calidad del servicio.  El informe de PQRS correspondiente al primer trimestre de 2021, muestra que para los servicios ambulatorios los reclamos están referidos a la falta de oportunidad para asignación de citas de especialista, demora en la atención o no Atención de citas programadas de consulta externa.  Servicio de hospitalización falta de información de estado de salud de pacientes y oportunidad en la programación de cirugía, demora o no atención de las mismas. Servicios complementarios por la oportunidad en la asignación de citas para tomas de imágenes diagnósticas y radiología.  Urgencias manifestaciones referidas con la prestación de servicios de ambulancias
a nivel distrital APH y Sistema de referencia y contra referencia.</t>
  </si>
  <si>
    <t>La estrategia publicada en la web de la entidad, link de transparencia, que contempla 4 componentes y 19 actividades.</t>
  </si>
  <si>
    <t>La evaluación de la estrategia se define  cada dos meses, con un total de 19 actividades, de las cuales 11 (once) deben tener cumplimiento con corte al primer cuatrimestre.
 Actividades incumplidas a corte del primer cuatrimestre: 
1. Construcción, aprobación y implementación de la Politica de Conflicto de Interes.
MEDICIÓN Y CUMPLIMIENTO: TRIMESTRAL Primer Trimestre de 2021 
2. pautas de medición de la efectividad realizada por el rol de los gestores de integridad, en cuanto al conocimiento, implementación y medición de la Politica de Integridad Publica, código de integridad  y la gestión de Conflicto de Interes.
3. Dar seguimiento cuatrimestral , mediante la matriz de riesgos de corrupción,  a los procesos  que identificaron posibles riesgos de corrupción, que podrian contribuir a posibles conflictos de intereses
4.Actualizar y socializar,  el manual de contratación de la entidad con orientaciones para que los servidores y  contratistas realicen su declaración de conflictos de intereses.</t>
  </si>
  <si>
    <t>Acorde a cronograma del Plan de Integridad se planea y cumple dos actividades a cumplir en el primer trimestres, de un total de 17; las restantes finalizan en los mese de junio. Noviembre y diciembre.
La OCI observa inclusión en el cronograma de actividades ejecutadas en la vigencia anterior y, la necesidad de fortalecer el Plan como una herramienta para que los colaboradores de la entidad apropien los valores de integridad institucionales en su quehacer diario.</t>
  </si>
  <si>
    <t>Matriz de evaluación de la estrategia de conflictos de interes</t>
  </si>
  <si>
    <t>Matriz excel - Cronograma Plan de Gestión de Integridad</t>
  </si>
  <si>
    <t xml:space="preserve">En cumplimiento de Ley 1712 2014 y el Anexo 1 y 2 de la Resolucion 1519 del 2020, la entidad debe actualizar la página WEB </t>
  </si>
  <si>
    <t>Lista de chequeo, ficha de indicador</t>
  </si>
  <si>
    <t xml:space="preserve">Se observa que se adelanto gestion pertinente a la actividad, es importante mencionar que la primera y la segunda linea distribuyeron la calificacion por trimestres, realizando la actividad en un semestre. El 25% proporcional al 50% del primer trimestre no obedece a un avance significativo frente a la actividad planteada </t>
  </si>
  <si>
    <t>Oficios a todas las areas solicitando clasificacion de sus expedientes</t>
  </si>
  <si>
    <t>SEGUIMIENTO III LINEA DE DEFENSA
PRIMER CUATRIMESTRE DE 2021</t>
  </si>
  <si>
    <t>NO APLICA SEGUIMIETNO PARA EL CUATRIMESTRE</t>
  </si>
  <si>
    <t xml:space="preserve">Conforme a mesa de trabajo con el DAPF, se revisó este componente el cual requierio ajustes de acuerdo a los lineamentos del ente, </t>
  </si>
  <si>
    <t>Se cumple. Sin embargo, el Foda es una herramienta interna y no debe ser publicado</t>
  </si>
  <si>
    <t>NO APLICA SEGUIMIENTO PARA EL CUATRIMESTRE</t>
  </si>
  <si>
    <t>El documento soporte es un preliminar de la actualización del apetito del riesgo, que no cuenta con la validación de la Alta Dirección</t>
  </si>
  <si>
    <t>La evidencia soporta solo el primer componente de los siete  y el proceso de desarrollo estrategico esta impedido para realizar la evaluacion como segunda linea, esta debe ir a una instancia de la alta gerencia. . La calificacion de la OCI Corresponde al valor proporcional del cuatrimestre</t>
  </si>
  <si>
    <t xml:space="preserve">En el componente de Gestión de Riesgos , no se debe realizar los dos roles: Autoevaluación   y II linea de defensa </t>
  </si>
  <si>
    <r>
      <t xml:space="preserve">Elaboró: </t>
    </r>
    <r>
      <rPr>
        <b/>
        <sz val="12"/>
        <color theme="1"/>
        <rFont val="Arial"/>
        <family val="2"/>
      </rPr>
      <t>Oficina de Control Interno</t>
    </r>
  </si>
  <si>
    <t>SEGUIMIENTO PAAC  - PRIMER CUATRIMESTRE 2021</t>
  </si>
  <si>
    <t xml:space="preserve">
MATRIZ DE IDENTIFICACIÓN DE DEPENDENCIAS O INSTANCIAS DE LA ENTIDAD PARA RENDICIÓN DE CUENTAS
Informe Conslidado</t>
  </si>
  <si>
    <t>Actividad cumplida</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</si>
</sst>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2"/>
      <color theme="0"/>
      <name val="Arial"/>
      <family val="2"/>
    </font>
    <font>
      <b/>
      <sz val="9"/>
      <color indexed="81"/>
      <name val="Tahoma"/>
      <family val="2"/>
    </font>
    <font>
      <sz val="9"/>
      <color indexed="81"/>
      <name val="Tahoma"/>
      <family val="2"/>
    </font>
    <font>
      <b/>
      <sz val="24"/>
      <color theme="0"/>
      <name val="Arial"/>
      <family val="2"/>
    </font>
    <font>
      <b/>
      <sz val="1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2"/>
      <name val="Arial"/>
      <family val="2"/>
    </font>
    <font>
      <sz val="12"/>
      <color theme="2" tint="-9.9978637043366805E-2"/>
      <name val="Arial"/>
      <family val="2"/>
    </font>
    <font>
      <sz val="11"/>
      <color theme="1"/>
      <name val="Arial"/>
      <family val="2"/>
    </font>
    <font>
      <b/>
      <sz val="12"/>
      <color rgb="FFFF0000"/>
      <name val="Arial"/>
      <family val="2"/>
    </font>
    <font>
      <u/>
      <sz val="11"/>
      <color theme="10"/>
      <name val="Calibri"/>
      <family val="2"/>
      <scheme val="minor"/>
    </font>
    <font>
      <sz val="9"/>
      <color theme="1"/>
      <name val="Arial"/>
      <family val="2"/>
    </font>
    <font>
      <sz val="12"/>
      <color theme="1"/>
      <name val="Arial"/>
      <family val="2"/>
    </font>
    <font>
      <sz val="12"/>
      <color theme="8"/>
      <name val="Arial"/>
      <family val="2"/>
    </font>
    <font>
      <b/>
      <sz val="11"/>
      <color theme="1"/>
      <name val="Arial"/>
      <family val="2"/>
    </font>
    <font>
      <b/>
      <i/>
      <sz val="12"/>
      <color theme="1"/>
      <name val="Arial"/>
      <family val="2"/>
    </font>
    <font>
      <u/>
      <sz val="12"/>
      <color theme="1"/>
      <name val="Arial"/>
      <family val="2"/>
    </font>
    <font>
      <i/>
      <u/>
      <sz val="12"/>
      <color theme="1"/>
      <name val="Arial"/>
      <family val="2"/>
    </font>
    <font>
      <sz val="20"/>
      <color theme="1"/>
      <name val="Arial"/>
      <family val="2"/>
    </font>
    <font>
      <b/>
      <sz val="24"/>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79998168889431442"/>
        <bgColor rgb="FFE2EFD9"/>
      </patternFill>
    </fill>
    <fill>
      <patternFill patternType="solid">
        <fgColor rgb="FFE2EFD9"/>
        <bgColor rgb="FFE2EFD9"/>
      </patternFill>
    </fill>
  </fills>
  <borders count="74">
    <border>
      <left/>
      <right/>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10" fillId="0" borderId="0"/>
    <xf numFmtId="0" fontId="19" fillId="0" borderId="0" applyNumberFormat="0" applyFill="0" applyBorder="0" applyAlignment="0" applyProtection="0"/>
  </cellStyleXfs>
  <cellXfs count="483">
    <xf numFmtId="0" fontId="0" fillId="0" borderId="0" xfId="0"/>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5" fillId="3" borderId="0" xfId="0" applyFont="1" applyFill="1" applyAlignment="1">
      <alignment horizontal="left"/>
    </xf>
    <xf numFmtId="0" fontId="5" fillId="5" borderId="0" xfId="0" applyFont="1" applyFill="1" applyAlignment="1">
      <alignment horizontal="left"/>
    </xf>
    <xf numFmtId="0" fontId="3" fillId="0" borderId="12" xfId="0" applyFont="1" applyFill="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3" fillId="0" borderId="12" xfId="0" applyFont="1" applyBorder="1" applyAlignment="1">
      <alignment horizontal="left"/>
    </xf>
    <xf numFmtId="0" fontId="3" fillId="0" borderId="0" xfId="0" applyFont="1" applyAlignment="1">
      <alignment horizontal="center" vertical="center"/>
    </xf>
    <xf numFmtId="0" fontId="2" fillId="0" borderId="8" xfId="0" applyFont="1" applyFill="1" applyBorder="1" applyAlignment="1" applyProtection="1">
      <alignment horizontal="center" vertical="center" wrapText="1"/>
    </xf>
    <xf numFmtId="0" fontId="3" fillId="3" borderId="0" xfId="0" applyFont="1" applyFill="1" applyAlignment="1">
      <alignment horizontal="center" vertic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2" fillId="3" borderId="7" xfId="0" applyFont="1" applyFill="1" applyBorder="1" applyAlignment="1" applyProtection="1">
      <alignment horizontal="center" vertical="center" wrapText="1"/>
    </xf>
    <xf numFmtId="0" fontId="3" fillId="0" borderId="0" xfId="0" applyFont="1" applyBorder="1" applyAlignment="1">
      <alignment horizontal="center" wrapText="1"/>
    </xf>
    <xf numFmtId="0" fontId="3" fillId="0" borderId="16" xfId="0" applyFont="1" applyFill="1" applyBorder="1" applyAlignment="1">
      <alignment horizontal="center"/>
    </xf>
    <xf numFmtId="0" fontId="3" fillId="0" borderId="16" xfId="0" applyFont="1" applyBorder="1" applyAlignment="1">
      <alignment horizontal="center"/>
    </xf>
    <xf numFmtId="0" fontId="4" fillId="7" borderId="23" xfId="0" applyFont="1" applyFill="1" applyBorder="1" applyAlignment="1">
      <alignment horizontal="left" vertical="center" wrapText="1"/>
    </xf>
    <xf numFmtId="0" fontId="2" fillId="7" borderId="4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4" fillId="0" borderId="45" xfId="0" applyFont="1" applyBorder="1" applyAlignment="1">
      <alignment horizontal="center" vertical="center"/>
    </xf>
    <xf numFmtId="14" fontId="2" fillId="3" borderId="24" xfId="0" applyNumberFormat="1"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49" xfId="0" applyFont="1" applyBorder="1" applyAlignment="1">
      <alignment horizontal="center" vertical="center"/>
    </xf>
    <xf numFmtId="14" fontId="4" fillId="3" borderId="7" xfId="0" applyNumberFormat="1" applyFont="1" applyFill="1" applyBorder="1" applyAlignment="1">
      <alignment horizontal="center" vertical="center"/>
    </xf>
    <xf numFmtId="17" fontId="4" fillId="3" borderId="7" xfId="0" applyNumberFormat="1" applyFont="1" applyFill="1" applyBorder="1" applyAlignment="1">
      <alignment horizontal="center" vertical="center"/>
    </xf>
    <xf numFmtId="0" fontId="2" fillId="3" borderId="8" xfId="0" applyFont="1" applyFill="1" applyBorder="1" applyAlignment="1" applyProtection="1">
      <alignment horizontal="center" vertical="center" wrapText="1"/>
    </xf>
    <xf numFmtId="0" fontId="4" fillId="3" borderId="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2" fillId="3" borderId="8" xfId="0" applyFont="1" applyFill="1" applyBorder="1" applyAlignment="1" applyProtection="1">
      <alignment horizontal="center" wrapText="1"/>
    </xf>
    <xf numFmtId="0" fontId="4" fillId="3" borderId="7" xfId="0" applyFont="1" applyFill="1" applyBorder="1" applyAlignment="1">
      <alignment horizontal="center" vertical="center"/>
    </xf>
    <xf numFmtId="0" fontId="2" fillId="3" borderId="7" xfId="0" applyFont="1" applyFill="1" applyBorder="1" applyAlignment="1" applyProtection="1">
      <alignment horizontal="center" wrapText="1"/>
    </xf>
    <xf numFmtId="0" fontId="4" fillId="0" borderId="50" xfId="0" applyFont="1" applyBorder="1" applyAlignment="1">
      <alignment horizontal="center" vertical="center"/>
    </xf>
    <xf numFmtId="14"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0" borderId="54" xfId="0" applyFont="1" applyBorder="1" applyAlignment="1">
      <alignment horizontal="center" vertical="center"/>
    </xf>
    <xf numFmtId="14" fontId="4" fillId="3" borderId="22"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2" fillId="3" borderId="22" xfId="0" applyFont="1" applyFill="1" applyBorder="1" applyAlignment="1" applyProtection="1">
      <alignment horizontal="center" wrapText="1"/>
    </xf>
    <xf numFmtId="0" fontId="4" fillId="3" borderId="3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0" xfId="0" applyFont="1" applyAlignment="1">
      <alignment horizontal="left"/>
    </xf>
    <xf numFmtId="14" fontId="4" fillId="3" borderId="24"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0" xfId="0" applyFont="1" applyFill="1" applyAlignment="1">
      <alignment horizontal="left"/>
    </xf>
    <xf numFmtId="0" fontId="9" fillId="3" borderId="7"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wrapText="1"/>
      <protection locked="0"/>
    </xf>
    <xf numFmtId="0" fontId="9" fillId="0" borderId="26" xfId="0" applyFont="1" applyFill="1" applyBorder="1" applyAlignment="1" applyProtection="1">
      <alignment horizontal="justify" vertical="center" wrapText="1"/>
      <protection locked="0"/>
    </xf>
    <xf numFmtId="14" fontId="4" fillId="3" borderId="7" xfId="0" applyNumberFormat="1" applyFont="1" applyFill="1" applyBorder="1" applyAlignment="1">
      <alignment horizontal="center" vertical="center" wrapText="1"/>
    </xf>
    <xf numFmtId="0" fontId="2" fillId="3" borderId="22" xfId="0" applyFont="1" applyFill="1" applyBorder="1" applyAlignment="1" applyProtection="1">
      <alignment horizontal="center" vertical="center" wrapText="1"/>
    </xf>
    <xf numFmtId="14" fontId="4" fillId="3" borderId="24" xfId="0" applyNumberFormat="1"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24" xfId="0" applyFont="1" applyFill="1" applyBorder="1" applyAlignment="1">
      <alignment horizontal="left" vertical="top" wrapText="1"/>
    </xf>
    <xf numFmtId="9" fontId="4" fillId="3" borderId="26" xfId="1" applyFont="1" applyFill="1" applyBorder="1" applyAlignment="1">
      <alignment horizontal="left" vertical="center" wrapText="1"/>
    </xf>
    <xf numFmtId="0" fontId="2" fillId="3" borderId="5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4" fillId="0" borderId="24" xfId="0" applyFont="1" applyFill="1" applyBorder="1" applyAlignment="1">
      <alignment horizontal="left" vertical="center" wrapText="1"/>
    </xf>
    <xf numFmtId="0" fontId="2" fillId="0" borderId="51"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3" borderId="24"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22" xfId="0" applyFont="1" applyFill="1" applyBorder="1" applyAlignment="1">
      <alignment horizontal="left" vertical="center" wrapText="1"/>
    </xf>
    <xf numFmtId="14" fontId="4" fillId="3" borderId="22" xfId="0" applyNumberFormat="1"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0" fontId="2" fillId="3" borderId="7" xfId="0" applyFont="1" applyFill="1" applyBorder="1" applyAlignment="1" applyProtection="1">
      <alignment horizontal="center" vertical="center" wrapText="1"/>
    </xf>
    <xf numFmtId="0" fontId="4" fillId="3" borderId="7" xfId="0" applyFont="1" applyFill="1" applyBorder="1" applyAlignment="1">
      <alignment horizontal="center" vertical="center"/>
    </xf>
    <xf numFmtId="0" fontId="4" fillId="3" borderId="22" xfId="0" applyFont="1" applyFill="1" applyBorder="1" applyAlignment="1">
      <alignment horizontal="center" vertical="center"/>
    </xf>
    <xf numFmtId="0" fontId="9" fillId="0" borderId="24" xfId="0" applyFont="1" applyFill="1" applyBorder="1" applyAlignment="1" applyProtection="1">
      <alignment horizontal="justify" vertical="center" wrapText="1"/>
      <protection locked="0"/>
    </xf>
    <xf numFmtId="0" fontId="4" fillId="3" borderId="32" xfId="0" applyFont="1" applyFill="1" applyBorder="1" applyAlignment="1">
      <alignment horizontal="center" vertical="center" wrapText="1"/>
    </xf>
    <xf numFmtId="0" fontId="10" fillId="0" borderId="0" xfId="2"/>
    <xf numFmtId="0" fontId="11" fillId="8" borderId="59" xfId="2" applyFont="1" applyFill="1" applyBorder="1" applyAlignment="1" applyProtection="1">
      <alignment horizontal="left" vertical="center" wrapText="1"/>
    </xf>
    <xf numFmtId="0" fontId="11" fillId="8" borderId="59" xfId="2" applyFont="1" applyFill="1" applyBorder="1" applyAlignment="1" applyProtection="1">
      <alignment horizontal="center" vertical="center" wrapText="1"/>
    </xf>
    <xf numFmtId="0" fontId="12" fillId="8" borderId="59" xfId="2" applyFont="1" applyFill="1" applyBorder="1" applyAlignment="1" applyProtection="1">
      <alignment horizontal="center" vertical="center" wrapText="1"/>
    </xf>
    <xf numFmtId="0" fontId="11" fillId="8" borderId="0" xfId="2" applyFont="1" applyFill="1" applyBorder="1" applyAlignment="1" applyProtection="1">
      <alignment horizontal="left" vertical="top" wrapText="1"/>
    </xf>
    <xf numFmtId="0" fontId="3" fillId="3"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9" borderId="24" xfId="0" applyFont="1" applyFill="1" applyBorder="1" applyAlignment="1">
      <alignment horizontal="left" vertical="center" wrapText="1"/>
    </xf>
    <xf numFmtId="9" fontId="3" fillId="9" borderId="24" xfId="0" applyNumberFormat="1" applyFont="1" applyFill="1" applyBorder="1" applyAlignment="1">
      <alignment horizontal="center" vertical="center"/>
    </xf>
    <xf numFmtId="9" fontId="3" fillId="9" borderId="25"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3" fillId="9" borderId="45" xfId="0" applyFont="1" applyFill="1" applyBorder="1" applyAlignment="1">
      <alignment horizontal="left" vertical="top" wrapText="1"/>
    </xf>
    <xf numFmtId="0" fontId="3" fillId="3" borderId="49" xfId="0" applyFont="1" applyFill="1" applyBorder="1" applyAlignment="1">
      <alignment horizontal="center" vertical="center" wrapText="1"/>
    </xf>
    <xf numFmtId="0" fontId="3" fillId="9" borderId="6" xfId="0" applyFont="1" applyFill="1" applyBorder="1" applyAlignment="1">
      <alignment horizontal="left" vertical="center" wrapText="1"/>
    </xf>
    <xf numFmtId="0" fontId="3" fillId="9" borderId="7" xfId="0" applyFont="1" applyFill="1" applyBorder="1" applyAlignment="1">
      <alignment horizontal="center" vertical="center" wrapText="1"/>
    </xf>
    <xf numFmtId="9" fontId="3" fillId="9" borderId="7" xfId="0" applyNumberFormat="1" applyFont="1" applyFill="1" applyBorder="1" applyAlignment="1">
      <alignment horizontal="center" vertical="center"/>
    </xf>
    <xf numFmtId="9" fontId="3" fillId="9" borderId="26" xfId="1" applyFont="1" applyFill="1" applyBorder="1" applyAlignment="1">
      <alignment horizontal="center" vertical="center"/>
    </xf>
    <xf numFmtId="0" fontId="3" fillId="9" borderId="6" xfId="0" applyFont="1" applyFill="1" applyBorder="1" applyAlignment="1">
      <alignment horizontal="left" vertical="top" wrapText="1"/>
    </xf>
    <xf numFmtId="0" fontId="3" fillId="9" borderId="7" xfId="0" applyFont="1" applyFill="1" applyBorder="1" applyAlignment="1">
      <alignment horizontal="left" vertical="center" wrapText="1"/>
    </xf>
    <xf numFmtId="9" fontId="3" fillId="0" borderId="0" xfId="1" applyFont="1" applyFill="1" applyBorder="1" applyAlignment="1">
      <alignment horizontal="center" vertical="center"/>
    </xf>
    <xf numFmtId="0" fontId="3" fillId="9" borderId="49" xfId="0" applyFont="1" applyFill="1" applyBorder="1" applyAlignment="1">
      <alignment horizontal="left" vertical="top" wrapText="1"/>
    </xf>
    <xf numFmtId="0" fontId="3" fillId="3" borderId="50" xfId="0" applyFont="1" applyFill="1" applyBorder="1" applyAlignment="1">
      <alignment horizontal="center" vertical="center" wrapText="1"/>
    </xf>
    <xf numFmtId="0" fontId="3" fillId="9" borderId="48" xfId="0" applyFont="1" applyFill="1" applyBorder="1" applyAlignment="1">
      <alignment horizontal="left" vertical="top" wrapText="1"/>
    </xf>
    <xf numFmtId="0" fontId="3" fillId="9" borderId="64" xfId="0" applyFont="1" applyFill="1" applyBorder="1" applyAlignment="1">
      <alignment horizontal="left" vertical="top" wrapText="1"/>
    </xf>
    <xf numFmtId="9" fontId="3" fillId="9" borderId="65" xfId="0" applyNumberFormat="1" applyFont="1" applyFill="1" applyBorder="1" applyAlignment="1">
      <alignment horizontal="center" vertical="center"/>
    </xf>
    <xf numFmtId="9" fontId="3" fillId="9" borderId="66" xfId="0" applyNumberFormat="1" applyFont="1" applyFill="1" applyBorder="1" applyAlignment="1">
      <alignment horizontal="center" vertical="center"/>
    </xf>
    <xf numFmtId="0" fontId="15" fillId="0" borderId="48" xfId="0" applyFont="1" applyFill="1" applyBorder="1" applyAlignment="1">
      <alignment horizontal="center" vertical="center" wrapText="1"/>
    </xf>
    <xf numFmtId="0" fontId="15" fillId="0" borderId="48" xfId="0" applyFont="1" applyFill="1" applyBorder="1" applyAlignment="1">
      <alignment horizontal="left" vertical="top" wrapText="1"/>
    </xf>
    <xf numFmtId="9" fontId="15" fillId="0" borderId="7" xfId="0" applyNumberFormat="1" applyFont="1" applyFill="1" applyBorder="1" applyAlignment="1">
      <alignment horizontal="center" vertical="center"/>
    </xf>
    <xf numFmtId="9" fontId="15" fillId="0" borderId="26"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9" fontId="16" fillId="0" borderId="36" xfId="0" applyNumberFormat="1" applyFont="1" applyFill="1" applyBorder="1" applyAlignment="1">
      <alignment horizontal="center" vertical="center"/>
    </xf>
    <xf numFmtId="9" fontId="16" fillId="0" borderId="60" xfId="0" applyNumberFormat="1" applyFont="1" applyFill="1" applyBorder="1" applyAlignment="1">
      <alignment horizontal="center" vertical="center"/>
    </xf>
    <xf numFmtId="9" fontId="3" fillId="9" borderId="26" xfId="0" applyNumberFormat="1" applyFont="1" applyFill="1" applyBorder="1" applyAlignment="1">
      <alignment horizontal="center" vertical="center"/>
    </xf>
    <xf numFmtId="9" fontId="3" fillId="9" borderId="7" xfId="1" applyFont="1" applyFill="1" applyBorder="1" applyAlignment="1">
      <alignment horizontal="center" vertical="center" wrapText="1"/>
    </xf>
    <xf numFmtId="9" fontId="3" fillId="9" borderId="26" xfId="1" applyFont="1" applyFill="1" applyBorder="1" applyAlignment="1">
      <alignment horizontal="center" vertical="center" wrapText="1"/>
    </xf>
    <xf numFmtId="9" fontId="3" fillId="0" borderId="0" xfId="1" applyFont="1" applyFill="1" applyBorder="1" applyAlignment="1">
      <alignment horizontal="center" vertical="center" wrapText="1"/>
    </xf>
    <xf numFmtId="0" fontId="3" fillId="3" borderId="54" xfId="0" applyFont="1" applyFill="1" applyBorder="1" applyAlignment="1">
      <alignment horizontal="center" vertical="center" wrapText="1"/>
    </xf>
    <xf numFmtId="9" fontId="15" fillId="0" borderId="0" xfId="1" applyFont="1" applyFill="1" applyBorder="1" applyAlignment="1">
      <alignment horizontal="center" vertical="center" wrapText="1"/>
    </xf>
    <xf numFmtId="0" fontId="3" fillId="9" borderId="57" xfId="0" applyFont="1" applyFill="1" applyBorder="1" applyAlignment="1">
      <alignment horizontal="left" vertical="center" wrapText="1"/>
    </xf>
    <xf numFmtId="9" fontId="3" fillId="9" borderId="24" xfId="1" applyFont="1" applyFill="1" applyBorder="1" applyAlignment="1">
      <alignment horizontal="center" vertical="center"/>
    </xf>
    <xf numFmtId="9" fontId="3" fillId="9" borderId="7" xfId="1" applyFont="1" applyFill="1" applyBorder="1" applyAlignment="1">
      <alignment horizontal="center" vertical="center"/>
    </xf>
    <xf numFmtId="0" fontId="3" fillId="9" borderId="7" xfId="0" applyFont="1" applyFill="1" applyBorder="1" applyAlignment="1">
      <alignment horizontal="left" vertical="top" wrapText="1"/>
    </xf>
    <xf numFmtId="9" fontId="3" fillId="9" borderId="9" xfId="1" applyFont="1" applyFill="1" applyBorder="1" applyAlignment="1">
      <alignment horizontal="center" vertical="center"/>
    </xf>
    <xf numFmtId="9" fontId="3" fillId="9" borderId="29" xfId="1" applyFont="1" applyFill="1" applyBorder="1" applyAlignment="1">
      <alignment horizontal="center" vertical="center"/>
    </xf>
    <xf numFmtId="0" fontId="3" fillId="3" borderId="67" xfId="0" applyFont="1" applyFill="1" applyBorder="1" applyAlignment="1">
      <alignment horizontal="center" vertical="center" wrapText="1"/>
    </xf>
    <xf numFmtId="0" fontId="3" fillId="9" borderId="23" xfId="0" applyFont="1" applyFill="1" applyBorder="1" applyAlignment="1">
      <alignment horizontal="center" vertical="center" wrapText="1"/>
    </xf>
    <xf numFmtId="9" fontId="3" fillId="9" borderId="23" xfId="1" applyFont="1" applyFill="1" applyBorder="1" applyAlignment="1">
      <alignment horizontal="center" vertical="center"/>
    </xf>
    <xf numFmtId="9" fontId="3" fillId="9" borderId="37" xfId="1" applyFont="1" applyFill="1" applyBorder="1" applyAlignment="1">
      <alignment horizontal="center" vertical="center"/>
    </xf>
    <xf numFmtId="0" fontId="3" fillId="0" borderId="49"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7" xfId="1" applyFont="1" applyFill="1" applyBorder="1" applyAlignment="1">
      <alignment horizontal="center" vertical="center"/>
    </xf>
    <xf numFmtId="9" fontId="3" fillId="0" borderId="26" xfId="1" applyFont="1" applyFill="1" applyBorder="1" applyAlignment="1">
      <alignment horizontal="center" vertical="center"/>
    </xf>
    <xf numFmtId="9" fontId="3" fillId="0" borderId="23" xfId="1" applyFont="1" applyFill="1" applyBorder="1" applyAlignment="1">
      <alignment horizontal="center" vertical="center"/>
    </xf>
    <xf numFmtId="9" fontId="3" fillId="0" borderId="37" xfId="1" applyFont="1" applyFill="1" applyBorder="1" applyAlignment="1">
      <alignment horizontal="center" vertical="center"/>
    </xf>
    <xf numFmtId="0" fontId="18" fillId="0" borderId="7" xfId="0" applyFont="1" applyFill="1" applyBorder="1" applyAlignment="1">
      <alignment horizontal="center" vertical="center" wrapText="1"/>
    </xf>
    <xf numFmtId="9" fontId="3" fillId="0" borderId="7"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0" fontId="3" fillId="0" borderId="7" xfId="0" applyFont="1" applyFill="1" applyBorder="1" applyAlignment="1">
      <alignment horizontal="left"/>
    </xf>
    <xf numFmtId="0" fontId="3" fillId="0" borderId="26" xfId="0" applyFont="1" applyFill="1" applyBorder="1" applyAlignment="1">
      <alignment horizontal="left"/>
    </xf>
    <xf numFmtId="0" fontId="3" fillId="0" borderId="9" xfId="0" applyFont="1" applyFill="1" applyBorder="1" applyAlignment="1">
      <alignment horizontal="left"/>
    </xf>
    <xf numFmtId="0" fontId="3" fillId="0" borderId="29" xfId="0" applyFont="1" applyFill="1" applyBorder="1" applyAlignment="1">
      <alignment horizontal="left"/>
    </xf>
    <xf numFmtId="0" fontId="3" fillId="0" borderId="22" xfId="0" applyFont="1" applyFill="1" applyBorder="1" applyAlignment="1">
      <alignment horizontal="left"/>
    </xf>
    <xf numFmtId="0" fontId="3" fillId="0" borderId="30" xfId="0" applyFont="1" applyFill="1" applyBorder="1" applyAlignment="1">
      <alignment horizontal="left"/>
    </xf>
    <xf numFmtId="9" fontId="3" fillId="9" borderId="23" xfId="0" applyNumberFormat="1" applyFont="1" applyFill="1" applyBorder="1" applyAlignment="1">
      <alignment horizontal="center" vertical="center"/>
    </xf>
    <xf numFmtId="9" fontId="3" fillId="9" borderId="37" xfId="0" applyNumberFormat="1" applyFont="1" applyFill="1" applyBorder="1" applyAlignment="1">
      <alignment horizontal="center" vertical="center"/>
    </xf>
    <xf numFmtId="0" fontId="15" fillId="9" borderId="7" xfId="0" applyFont="1" applyFill="1" applyBorder="1" applyAlignment="1">
      <alignment horizontal="left" vertical="top" wrapText="1"/>
    </xf>
    <xf numFmtId="0" fontId="15" fillId="9" borderId="49" xfId="0" applyFont="1" applyFill="1" applyBorder="1" applyAlignment="1">
      <alignment horizontal="left" vertical="top" wrapText="1"/>
    </xf>
    <xf numFmtId="0" fontId="3" fillId="9" borderId="50" xfId="0" applyFont="1" applyFill="1" applyBorder="1" applyAlignment="1">
      <alignment horizontal="left" vertical="top" wrapText="1"/>
    </xf>
    <xf numFmtId="0" fontId="3" fillId="9" borderId="9" xfId="0" applyFont="1" applyFill="1" applyBorder="1" applyAlignment="1">
      <alignment horizontal="left" vertical="top" wrapText="1"/>
    </xf>
    <xf numFmtId="0" fontId="15" fillId="3" borderId="49" xfId="0" applyFont="1" applyFill="1" applyBorder="1" applyAlignment="1" applyProtection="1">
      <alignment horizontal="center" vertical="center" wrapText="1"/>
    </xf>
    <xf numFmtId="0" fontId="15" fillId="3" borderId="50"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26" xfId="0" applyFont="1" applyFill="1" applyBorder="1" applyAlignment="1">
      <alignment horizontal="left"/>
    </xf>
    <xf numFmtId="0" fontId="3" fillId="0" borderId="53" xfId="0" applyFont="1" applyFill="1" applyBorder="1" applyAlignment="1">
      <alignment horizontal="left"/>
    </xf>
    <xf numFmtId="0" fontId="3" fillId="0" borderId="0" xfId="0" applyFont="1" applyFill="1" applyAlignment="1">
      <alignment horizontal="left"/>
    </xf>
    <xf numFmtId="0" fontId="3" fillId="9" borderId="49" xfId="0" applyFont="1" applyFill="1" applyBorder="1" applyAlignment="1">
      <alignment horizontal="center" vertical="center" wrapText="1"/>
    </xf>
    <xf numFmtId="0" fontId="3" fillId="9" borderId="48" xfId="0" applyFont="1" applyFill="1" applyBorder="1" applyAlignment="1">
      <alignment horizontal="left" vertical="center"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20" fillId="9" borderId="6" xfId="0" applyFont="1" applyFill="1" applyBorder="1" applyAlignment="1">
      <alignment horizontal="left" vertical="center" wrapText="1"/>
    </xf>
    <xf numFmtId="9" fontId="3" fillId="9" borderId="9" xfId="0" applyNumberFormat="1" applyFont="1" applyFill="1" applyBorder="1" applyAlignment="1">
      <alignment horizontal="center" vertical="center"/>
    </xf>
    <xf numFmtId="9" fontId="3" fillId="9" borderId="29" xfId="0" applyNumberFormat="1" applyFont="1" applyFill="1" applyBorder="1" applyAlignment="1">
      <alignment horizontal="center" vertical="center"/>
    </xf>
    <xf numFmtId="0" fontId="3" fillId="9" borderId="45" xfId="0" applyFont="1" applyFill="1" applyBorder="1" applyAlignment="1">
      <alignment horizontal="left" vertical="center" wrapText="1"/>
    </xf>
    <xf numFmtId="0" fontId="21" fillId="11" borderId="68" xfId="0" applyFont="1" applyFill="1" applyBorder="1" applyAlignment="1">
      <alignment horizontal="left" wrapText="1"/>
    </xf>
    <xf numFmtId="0" fontId="21" fillId="11" borderId="69" xfId="0" applyFont="1" applyFill="1" applyBorder="1" applyAlignment="1">
      <alignment horizontal="left" wrapText="1"/>
    </xf>
    <xf numFmtId="9" fontId="21" fillId="10" borderId="69" xfId="0" applyNumberFormat="1" applyFont="1" applyFill="1" applyBorder="1" applyAlignment="1">
      <alignment horizontal="center" vertical="center"/>
    </xf>
    <xf numFmtId="0" fontId="3" fillId="0" borderId="49" xfId="0" applyFont="1" applyFill="1" applyBorder="1" applyAlignment="1">
      <alignment horizontal="left" vertical="center" wrapText="1"/>
    </xf>
    <xf numFmtId="9" fontId="15" fillId="3" borderId="7" xfId="0" applyNumberFormat="1" applyFont="1" applyFill="1" applyBorder="1" applyAlignment="1">
      <alignment horizontal="center" vertical="center"/>
    </xf>
    <xf numFmtId="9" fontId="15" fillId="3" borderId="26" xfId="0" applyNumberFormat="1" applyFont="1" applyFill="1" applyBorder="1" applyAlignment="1">
      <alignment horizontal="center" vertical="center"/>
    </xf>
    <xf numFmtId="0" fontId="3" fillId="9" borderId="49" xfId="0" applyFont="1" applyFill="1" applyBorder="1" applyAlignment="1">
      <alignment horizontal="left" vertical="center" wrapText="1"/>
    </xf>
    <xf numFmtId="9" fontId="3" fillId="9" borderId="9" xfId="1" applyFont="1" applyFill="1" applyBorder="1" applyAlignment="1">
      <alignment horizontal="center" vertical="center" wrapText="1"/>
    </xf>
    <xf numFmtId="9" fontId="3" fillId="9" borderId="29" xfId="1" applyFont="1" applyFill="1" applyBorder="1" applyAlignment="1">
      <alignment horizontal="center" vertical="center" wrapText="1"/>
    </xf>
    <xf numFmtId="0" fontId="3" fillId="0" borderId="22" xfId="0" applyFont="1" applyFill="1" applyBorder="1" applyAlignment="1">
      <alignment horizontal="left" vertical="top" wrapText="1"/>
    </xf>
    <xf numFmtId="9" fontId="15" fillId="0" borderId="22" xfId="1" applyFont="1" applyFill="1" applyBorder="1" applyAlignment="1">
      <alignment horizontal="center" vertical="center" wrapText="1"/>
    </xf>
    <xf numFmtId="9" fontId="15" fillId="0" borderId="30" xfId="1" applyFont="1" applyFill="1" applyBorder="1" applyAlignment="1">
      <alignment horizontal="center" vertical="center" wrapText="1"/>
    </xf>
    <xf numFmtId="9" fontId="4" fillId="3" borderId="43" xfId="0" applyNumberFormat="1" applyFont="1" applyFill="1" applyBorder="1" applyAlignment="1">
      <alignment horizontal="center" vertical="center"/>
    </xf>
    <xf numFmtId="0" fontId="15" fillId="0" borderId="4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9" borderId="70" xfId="0" applyFont="1" applyFill="1" applyBorder="1" applyAlignment="1">
      <alignment vertical="center" wrapText="1"/>
    </xf>
    <xf numFmtId="0" fontId="15" fillId="9" borderId="6" xfId="0" applyFont="1" applyFill="1" applyBorder="1" applyAlignment="1">
      <alignment horizontal="left" vertical="top" wrapText="1"/>
    </xf>
    <xf numFmtId="0" fontId="17" fillId="9" borderId="7" xfId="0" applyFont="1" applyFill="1" applyBorder="1" applyAlignment="1">
      <alignment horizontal="left" vertical="top" wrapText="1"/>
    </xf>
    <xf numFmtId="0" fontId="3" fillId="9" borderId="67" xfId="0" applyFont="1" applyFill="1" applyBorder="1" applyAlignment="1">
      <alignment horizontal="left" vertical="top" wrapText="1"/>
    </xf>
    <xf numFmtId="0" fontId="3" fillId="9" borderId="7"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49" xfId="0" applyFont="1" applyFill="1" applyBorder="1" applyAlignment="1">
      <alignment horizontal="left" vertical="center" wrapText="1"/>
    </xf>
    <xf numFmtId="0" fontId="3" fillId="9" borderId="50" xfId="0" applyFont="1" applyFill="1" applyBorder="1" applyAlignment="1">
      <alignment horizontal="left" vertical="center" wrapText="1"/>
    </xf>
    <xf numFmtId="0" fontId="3" fillId="9" borderId="6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5" fillId="9" borderId="23" xfId="0" applyFont="1" applyFill="1" applyBorder="1" applyAlignment="1">
      <alignment horizontal="center" vertical="center" wrapText="1"/>
    </xf>
    <xf numFmtId="0" fontId="15" fillId="9" borderId="7" xfId="0" applyFont="1" applyFill="1" applyBorder="1" applyAlignment="1">
      <alignment horizontal="center" vertical="center" wrapText="1"/>
    </xf>
    <xf numFmtId="9" fontId="15" fillId="9" borderId="7" xfId="1" applyFont="1" applyFill="1" applyBorder="1" applyAlignment="1">
      <alignment horizontal="center" vertical="center"/>
    </xf>
    <xf numFmtId="9" fontId="15" fillId="9" borderId="26" xfId="1" applyFont="1" applyFill="1" applyBorder="1" applyAlignment="1">
      <alignment horizontal="center" vertical="center"/>
    </xf>
    <xf numFmtId="0" fontId="15" fillId="9" borderId="53" xfId="0" applyFont="1" applyFill="1" applyBorder="1" applyAlignment="1">
      <alignment horizontal="left" vertical="center" wrapText="1"/>
    </xf>
    <xf numFmtId="0" fontId="15" fillId="9" borderId="50"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9" borderId="7" xfId="0" applyFont="1" applyFill="1" applyBorder="1" applyAlignment="1">
      <alignment horizontal="left" vertical="center" wrapText="1"/>
    </xf>
    <xf numFmtId="0" fontId="4" fillId="0" borderId="49" xfId="0" applyFont="1" applyFill="1" applyBorder="1" applyAlignment="1">
      <alignment horizontal="center" vertical="center"/>
    </xf>
    <xf numFmtId="14" fontId="4" fillId="0" borderId="23"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2" fillId="0" borderId="23" xfId="0" applyFont="1" applyFill="1" applyBorder="1" applyAlignment="1" applyProtection="1">
      <alignment horizontal="center"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6" xfId="0" applyFont="1" applyFill="1" applyBorder="1" applyAlignment="1">
      <alignment horizontal="left" vertical="center" wrapText="1"/>
    </xf>
    <xf numFmtId="14"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4" fillId="0" borderId="26" xfId="0" applyFont="1" applyFill="1" applyBorder="1" applyAlignment="1">
      <alignment horizontal="left" vertical="center" wrapText="1"/>
    </xf>
    <xf numFmtId="14" fontId="4" fillId="0" borderId="7" xfId="0" applyNumberFormat="1"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4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5" xfId="0" applyFont="1" applyFill="1" applyBorder="1" applyAlignment="1">
      <alignment horizontal="left" vertical="center" wrapText="1"/>
    </xf>
    <xf numFmtId="14" fontId="4" fillId="0" borderId="22"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2" fillId="0" borderId="22" xfId="0" applyFont="1" applyFill="1" applyBorder="1" applyAlignment="1" applyProtection="1">
      <alignment horizontal="center" vertical="center" wrapText="1"/>
    </xf>
    <xf numFmtId="14" fontId="4" fillId="0" borderId="24"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0" fontId="2" fillId="0" borderId="24" xfId="0" applyFont="1" applyFill="1" applyBorder="1" applyAlignment="1" applyProtection="1">
      <alignment horizontal="center" vertical="center" wrapText="1"/>
    </xf>
    <xf numFmtId="0" fontId="4" fillId="0" borderId="30" xfId="0" applyFont="1" applyFill="1" applyBorder="1" applyAlignment="1">
      <alignment horizontal="left" vertical="center" wrapText="1"/>
    </xf>
    <xf numFmtId="14" fontId="4" fillId="0" borderId="24"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0" xfId="0" applyFont="1" applyFill="1" applyBorder="1" applyAlignment="1">
      <alignment horizontal="center" vertical="center"/>
    </xf>
    <xf numFmtId="0" fontId="19" fillId="9" borderId="24" xfId="3" applyFill="1" applyBorder="1" applyAlignment="1">
      <alignment horizontal="left" vertical="center" wrapText="1"/>
    </xf>
    <xf numFmtId="0" fontId="3" fillId="3" borderId="49" xfId="0" applyFont="1" applyFill="1" applyBorder="1" applyAlignment="1">
      <alignment horizontal="center" vertical="center"/>
    </xf>
    <xf numFmtId="9" fontId="3" fillId="9" borderId="57" xfId="0" applyNumberFormat="1" applyFont="1" applyFill="1" applyBorder="1" applyAlignment="1">
      <alignment horizontal="center" vertical="center"/>
    </xf>
    <xf numFmtId="9" fontId="3" fillId="9" borderId="58" xfId="0" applyNumberFormat="1" applyFont="1" applyFill="1" applyBorder="1" applyAlignment="1">
      <alignment horizontal="center" vertical="center"/>
    </xf>
    <xf numFmtId="9" fontId="3" fillId="10" borderId="23" xfId="0" applyNumberFormat="1" applyFont="1" applyFill="1" applyBorder="1" applyAlignment="1">
      <alignment horizontal="center" vertical="center"/>
    </xf>
    <xf numFmtId="0" fontId="3" fillId="10" borderId="50" xfId="0" applyFont="1" applyFill="1" applyBorder="1" applyAlignment="1">
      <alignment horizontal="left" vertical="center" wrapText="1"/>
    </xf>
    <xf numFmtId="9" fontId="3" fillId="10" borderId="9" xfId="0" applyNumberFormat="1" applyFont="1" applyFill="1" applyBorder="1" applyAlignment="1">
      <alignment horizontal="center" vertical="center"/>
    </xf>
    <xf numFmtId="0" fontId="21" fillId="11" borderId="72" xfId="0" applyFont="1" applyFill="1" applyBorder="1" applyAlignment="1">
      <alignment horizontal="left" vertical="top" wrapText="1"/>
    </xf>
    <xf numFmtId="0" fontId="21" fillId="11" borderId="73" xfId="0" applyFont="1" applyFill="1" applyBorder="1" applyAlignment="1">
      <alignment horizontal="center" vertical="center" wrapText="1"/>
    </xf>
    <xf numFmtId="9" fontId="21" fillId="11" borderId="73" xfId="0" applyNumberFormat="1" applyFont="1" applyFill="1" applyBorder="1" applyAlignment="1">
      <alignment horizontal="center" vertical="center"/>
    </xf>
    <xf numFmtId="0" fontId="3" fillId="10" borderId="9" xfId="0" applyFont="1" applyFill="1" applyBorder="1" applyAlignment="1">
      <alignment horizontal="center" vertical="top" wrapText="1"/>
    </xf>
    <xf numFmtId="0" fontId="3" fillId="10" borderId="9" xfId="0" applyFont="1" applyFill="1" applyBorder="1" applyAlignment="1">
      <alignment horizontal="center" vertical="center" wrapText="1"/>
    </xf>
    <xf numFmtId="0" fontId="3" fillId="10" borderId="67" xfId="0" applyFont="1" applyFill="1" applyBorder="1" applyAlignment="1">
      <alignment horizontal="left" vertical="center" wrapText="1"/>
    </xf>
    <xf numFmtId="9" fontId="15" fillId="9" borderId="23" xfId="0" applyNumberFormat="1" applyFont="1" applyFill="1" applyBorder="1" applyAlignment="1">
      <alignment horizontal="center" vertical="center"/>
    </xf>
    <xf numFmtId="0" fontId="15" fillId="3" borderId="7" xfId="0" applyFont="1" applyFill="1" applyBorder="1" applyAlignment="1">
      <alignment horizontal="left" vertical="top" wrapText="1"/>
    </xf>
    <xf numFmtId="9" fontId="16" fillId="3" borderId="7" xfId="0" applyNumberFormat="1" applyFont="1" applyFill="1" applyBorder="1" applyAlignment="1">
      <alignment horizontal="center" vertical="center"/>
    </xf>
    <xf numFmtId="0" fontId="15" fillId="3" borderId="49" xfId="0" applyFont="1" applyFill="1" applyBorder="1" applyAlignment="1">
      <alignment horizontal="left" vertical="top" wrapText="1"/>
    </xf>
    <xf numFmtId="9" fontId="16" fillId="3" borderId="26"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3" fillId="10" borderId="23" xfId="0" applyFont="1" applyFill="1" applyBorder="1" applyAlignment="1">
      <alignment horizontal="center" vertical="top" wrapText="1"/>
    </xf>
    <xf numFmtId="0" fontId="3" fillId="10" borderId="23" xfId="0" applyFont="1" applyFill="1" applyBorder="1" applyAlignment="1">
      <alignment horizontal="center" vertical="center" wrapText="1"/>
    </xf>
    <xf numFmtId="0" fontId="3" fillId="9" borderId="24" xfId="0" applyFont="1" applyFill="1" applyBorder="1" applyAlignment="1">
      <alignment horizontal="left" vertical="top" wrapText="1"/>
    </xf>
    <xf numFmtId="0" fontId="3" fillId="9" borderId="24" xfId="0" applyFont="1" applyFill="1" applyBorder="1" applyAlignment="1">
      <alignment horizontal="left" vertical="top"/>
    </xf>
    <xf numFmtId="9" fontId="3" fillId="9" borderId="22" xfId="1" applyFont="1" applyFill="1" applyBorder="1" applyAlignment="1">
      <alignment horizontal="center" vertical="center"/>
    </xf>
    <xf numFmtId="9" fontId="3" fillId="9" borderId="30" xfId="1" applyFont="1" applyFill="1" applyBorder="1" applyAlignment="1">
      <alignment horizontal="center" vertical="center"/>
    </xf>
    <xf numFmtId="0" fontId="3" fillId="0" borderId="23" xfId="0" applyFont="1" applyFill="1" applyBorder="1" applyAlignment="1">
      <alignment horizontal="center" vertical="center" wrapText="1"/>
    </xf>
    <xf numFmtId="0" fontId="15" fillId="9" borderId="9" xfId="0" applyFont="1" applyFill="1" applyBorder="1" applyAlignment="1">
      <alignment horizontal="left" vertical="center" wrapText="1"/>
    </xf>
    <xf numFmtId="0" fontId="15" fillId="9" borderId="9" xfId="0" applyFont="1" applyFill="1" applyBorder="1" applyAlignment="1">
      <alignment horizontal="center" vertical="center" wrapText="1"/>
    </xf>
    <xf numFmtId="9" fontId="15" fillId="9" borderId="9" xfId="1" applyFont="1" applyFill="1" applyBorder="1" applyAlignment="1">
      <alignment horizontal="center" vertical="center"/>
    </xf>
    <xf numFmtId="9" fontId="15" fillId="9" borderId="29" xfId="1" applyFont="1" applyFill="1" applyBorder="1" applyAlignment="1">
      <alignment horizontal="center" vertical="center"/>
    </xf>
    <xf numFmtId="0" fontId="3" fillId="9" borderId="22" xfId="0" applyFont="1" applyFill="1" applyBorder="1" applyAlignment="1">
      <alignment horizontal="left" vertical="center" wrapText="1"/>
    </xf>
    <xf numFmtId="0" fontId="15" fillId="9" borderId="23" xfId="0" applyFont="1" applyFill="1" applyBorder="1" applyAlignment="1">
      <alignment horizontal="left" vertical="center" wrapText="1"/>
    </xf>
    <xf numFmtId="9" fontId="15" fillId="9" borderId="23" xfId="1" applyFont="1" applyFill="1" applyBorder="1" applyAlignment="1">
      <alignment horizontal="center" vertical="center"/>
    </xf>
    <xf numFmtId="9" fontId="15" fillId="9" borderId="37" xfId="1" applyFont="1" applyFill="1" applyBorder="1" applyAlignment="1">
      <alignment horizontal="center" vertical="center"/>
    </xf>
    <xf numFmtId="0" fontId="3" fillId="9" borderId="70" xfId="0" applyFont="1" applyFill="1" applyBorder="1" applyAlignment="1">
      <alignment horizontal="left" vertical="top" wrapText="1"/>
    </xf>
    <xf numFmtId="0" fontId="15" fillId="9" borderId="45" xfId="0" applyFont="1" applyFill="1" applyBorder="1" applyAlignment="1">
      <alignment horizontal="left" vertical="top" wrapText="1"/>
    </xf>
    <xf numFmtId="9" fontId="3" fillId="9" borderId="24" xfId="1" applyFont="1" applyFill="1" applyBorder="1" applyAlignment="1">
      <alignment horizontal="center" vertical="center" wrapText="1"/>
    </xf>
    <xf numFmtId="9" fontId="3" fillId="9" borderId="25" xfId="1" applyFont="1" applyFill="1" applyBorder="1" applyAlignment="1">
      <alignment horizontal="center" vertical="center" wrapText="1"/>
    </xf>
    <xf numFmtId="0" fontId="15" fillId="0" borderId="50" xfId="0" applyFont="1" applyFill="1" applyBorder="1" applyAlignment="1">
      <alignment horizontal="center" vertical="center" wrapText="1"/>
    </xf>
    <xf numFmtId="9" fontId="15" fillId="0" borderId="9" xfId="1" applyFont="1" applyFill="1" applyBorder="1" applyAlignment="1">
      <alignment horizontal="center" vertical="center" wrapText="1"/>
    </xf>
    <xf numFmtId="9" fontId="15" fillId="0" borderId="29" xfId="1" applyFont="1" applyFill="1" applyBorder="1" applyAlignment="1">
      <alignment horizontal="center" vertical="center" wrapText="1"/>
    </xf>
    <xf numFmtId="0" fontId="15" fillId="9" borderId="49" xfId="0" applyFont="1" applyFill="1" applyBorder="1" applyAlignment="1">
      <alignment horizontal="left" vertical="center" wrapText="1"/>
    </xf>
    <xf numFmtId="0" fontId="4" fillId="3" borderId="71" xfId="0" applyFont="1" applyFill="1" applyBorder="1" applyAlignment="1">
      <alignment horizontal="center" vertical="center" wrapText="1"/>
    </xf>
    <xf numFmtId="9" fontId="3" fillId="9" borderId="25" xfId="0" applyNumberFormat="1" applyFont="1" applyFill="1" applyBorder="1" applyAlignment="1">
      <alignment horizontal="center" vertical="center" wrapText="1"/>
    </xf>
    <xf numFmtId="9" fontId="3" fillId="3" borderId="62" xfId="1" applyFont="1" applyFill="1" applyBorder="1" applyAlignment="1">
      <alignment horizontal="center" vertical="center"/>
    </xf>
    <xf numFmtId="0" fontId="3" fillId="9" borderId="49" xfId="0" applyFont="1" applyFill="1" applyBorder="1" applyAlignment="1">
      <alignment horizontal="left"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3" fillId="0" borderId="16"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0" borderId="17" xfId="0" applyFont="1" applyBorder="1" applyAlignment="1">
      <alignment horizontal="left"/>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3" borderId="58" xfId="0" applyFont="1" applyFill="1" applyBorder="1" applyAlignment="1" applyProtection="1">
      <alignment horizontal="center" vertical="center" wrapText="1"/>
    </xf>
    <xf numFmtId="0" fontId="2" fillId="3" borderId="6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4" fillId="0" borderId="3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14" fontId="4" fillId="0" borderId="7" xfId="0" applyNumberFormat="1" applyFont="1" applyFill="1" applyBorder="1" applyAlignment="1">
      <alignment horizontal="center" vertical="center"/>
    </xf>
    <xf numFmtId="14" fontId="4" fillId="0" borderId="9" xfId="0" applyNumberFormat="1"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14" fontId="4" fillId="0" borderId="22" xfId="0" applyNumberFormat="1" applyFont="1" applyFill="1" applyBorder="1" applyAlignment="1">
      <alignment horizontal="center" vertical="center"/>
    </xf>
    <xf numFmtId="14" fontId="4" fillId="0" borderId="32"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9" fillId="0" borderId="9" xfId="0" applyFont="1" applyFill="1" applyBorder="1" applyAlignment="1" applyProtection="1">
      <alignment horizontal="center" vertical="center" wrapText="1"/>
      <protection locked="0"/>
    </xf>
    <xf numFmtId="0" fontId="4" fillId="0" borderId="3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6" borderId="38"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xf>
    <xf numFmtId="0" fontId="3" fillId="7" borderId="23"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26"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9" xfId="0" applyFont="1" applyFill="1" applyBorder="1" applyAlignment="1">
      <alignment horizontal="left" vertical="center" wrapText="1"/>
    </xf>
    <xf numFmtId="0" fontId="2" fillId="7" borderId="18"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4" fillId="3" borderId="3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9" fillId="0" borderId="2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5"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9" xfId="0" applyFont="1" applyFill="1" applyBorder="1" applyAlignment="1">
      <alignment horizontal="center" vertical="center"/>
    </xf>
    <xf numFmtId="0" fontId="4" fillId="3" borderId="45"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7" xfId="0" applyFont="1" applyFill="1" applyBorder="1" applyAlignment="1">
      <alignment horizontal="center" vertical="center"/>
    </xf>
    <xf numFmtId="9" fontId="3" fillId="3" borderId="40" xfId="0"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9" fontId="3" fillId="3" borderId="17" xfId="0" applyNumberFormat="1" applyFont="1" applyFill="1" applyBorder="1" applyAlignment="1">
      <alignment horizontal="center" vertical="center"/>
    </xf>
    <xf numFmtId="9" fontId="3" fillId="3" borderId="63"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56" xfId="0" applyFont="1" applyFill="1" applyBorder="1" applyAlignment="1">
      <alignment horizontal="center" vertical="center"/>
    </xf>
    <xf numFmtId="0" fontId="4" fillId="0" borderId="14" xfId="0" applyFont="1" applyFill="1" applyBorder="1" applyAlignment="1">
      <alignment horizontal="left" vertical="center" wrapText="1"/>
    </xf>
    <xf numFmtId="9" fontId="3" fillId="3" borderId="62" xfId="1" applyFont="1" applyFill="1" applyBorder="1" applyAlignment="1">
      <alignment horizontal="center" vertical="center"/>
    </xf>
    <xf numFmtId="9" fontId="3" fillId="3" borderId="63" xfId="1" applyFont="1" applyFill="1" applyBorder="1" applyAlignment="1">
      <alignment horizontal="center" vertical="center"/>
    </xf>
    <xf numFmtId="9" fontId="3" fillId="3" borderId="56" xfId="1" applyFont="1" applyFill="1" applyBorder="1" applyAlignment="1">
      <alignment horizontal="center" vertical="center"/>
    </xf>
    <xf numFmtId="9" fontId="3" fillId="3" borderId="62" xfId="0" applyNumberFormat="1" applyFont="1" applyFill="1" applyBorder="1" applyAlignment="1">
      <alignment horizontal="center" vertical="center"/>
    </xf>
    <xf numFmtId="0" fontId="3" fillId="9" borderId="2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49" xfId="0" applyFont="1" applyFill="1" applyBorder="1" applyAlignment="1">
      <alignment horizontal="left" vertical="center" wrapText="1"/>
    </xf>
    <xf numFmtId="0" fontId="3" fillId="9" borderId="50"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3" fillId="9" borderId="54" xfId="0" applyFont="1" applyFill="1" applyBorder="1" applyAlignment="1">
      <alignment horizontal="left" vertical="center" wrapText="1"/>
    </xf>
    <xf numFmtId="0" fontId="3" fillId="9" borderId="67" xfId="0" applyFont="1" applyFill="1" applyBorder="1" applyAlignment="1">
      <alignment horizontal="left" vertical="center" wrapText="1"/>
    </xf>
    <xf numFmtId="0" fontId="15" fillId="9" borderId="54" xfId="0" applyFont="1" applyFill="1" applyBorder="1" applyAlignment="1">
      <alignment horizontal="left" vertical="center" wrapText="1"/>
    </xf>
    <xf numFmtId="0" fontId="15" fillId="9" borderId="44" xfId="0" applyFont="1" applyFill="1" applyBorder="1" applyAlignment="1">
      <alignment horizontal="left" vertical="center" wrapText="1"/>
    </xf>
    <xf numFmtId="0" fontId="11" fillId="8" borderId="59" xfId="2" applyFont="1" applyFill="1" applyBorder="1" applyAlignment="1" applyProtection="1">
      <alignment horizontal="left" vertical="center" wrapText="1"/>
    </xf>
    <xf numFmtId="0" fontId="11" fillId="8" borderId="59" xfId="2" applyFont="1" applyFill="1" applyBorder="1" applyAlignment="1" applyProtection="1">
      <alignment horizontal="center" vertical="center" wrapText="1"/>
    </xf>
    <xf numFmtId="0" fontId="13" fillId="8" borderId="0" xfId="2" applyFont="1" applyFill="1" applyBorder="1" applyAlignment="1" applyProtection="1">
      <alignment horizontal="center" vertical="center" wrapText="1"/>
    </xf>
    <xf numFmtId="0" fontId="12" fillId="8" borderId="59" xfId="2" applyFont="1" applyFill="1" applyBorder="1" applyAlignment="1" applyProtection="1">
      <alignment horizontal="center" vertical="center" wrapText="1"/>
    </xf>
    <xf numFmtId="0" fontId="14" fillId="8" borderId="0" xfId="2" applyFont="1" applyFill="1" applyBorder="1" applyAlignment="1" applyProtection="1">
      <alignment horizontal="left" vertical="center" wrapText="1"/>
    </xf>
    <xf numFmtId="0" fontId="14" fillId="8" borderId="59" xfId="2" applyFont="1" applyFill="1" applyBorder="1" applyAlignment="1" applyProtection="1">
      <alignment horizontal="left" vertical="center" wrapText="1"/>
    </xf>
    <xf numFmtId="9" fontId="3" fillId="9" borderId="31" xfId="0" applyNumberFormat="1" applyFont="1" applyFill="1" applyBorder="1" applyAlignment="1">
      <alignment horizontal="center" vertical="center" wrapText="1"/>
    </xf>
    <xf numFmtId="0" fontId="24" fillId="3" borderId="41" xfId="0" applyFont="1" applyFill="1" applyBorder="1" applyAlignment="1">
      <alignment horizontal="center" vertical="center" wrapText="1"/>
    </xf>
    <xf numFmtId="9" fontId="26" fillId="9" borderId="25" xfId="0" applyNumberFormat="1" applyFont="1" applyFill="1" applyBorder="1" applyAlignment="1">
      <alignment horizontal="center" vertical="center" wrapText="1"/>
    </xf>
    <xf numFmtId="9" fontId="25" fillId="9" borderId="25" xfId="0" applyNumberFormat="1" applyFont="1" applyFill="1" applyBorder="1" applyAlignment="1">
      <alignment horizontal="center" vertical="center"/>
    </xf>
    <xf numFmtId="9" fontId="4" fillId="3" borderId="71" xfId="1" applyFont="1" applyFill="1" applyBorder="1" applyAlignment="1">
      <alignment horizontal="center" vertical="center"/>
    </xf>
    <xf numFmtId="0" fontId="27" fillId="3" borderId="42" xfId="0" applyFont="1" applyFill="1" applyBorder="1" applyAlignment="1">
      <alignment horizontal="center" vertical="center"/>
    </xf>
    <xf numFmtId="0" fontId="27" fillId="3" borderId="43" xfId="0" applyFont="1" applyFill="1" applyBorder="1" applyAlignment="1">
      <alignment horizontal="center" vertical="center"/>
    </xf>
    <xf numFmtId="0" fontId="28" fillId="3" borderId="41"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779745</xdr:colOff>
      <xdr:row>1</xdr:row>
      <xdr:rowOff>95250</xdr:rowOff>
    </xdr:from>
    <xdr:to>
      <xdr:col>6</xdr:col>
      <xdr:colOff>255870</xdr:colOff>
      <xdr:row>3</xdr:row>
      <xdr:rowOff>66014</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10" y="285750"/>
          <a:ext cx="4126566" cy="1696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173181</xdr:colOff>
      <xdr:row>2</xdr:row>
      <xdr:rowOff>173182</xdr:rowOff>
    </xdr:from>
    <xdr:to>
      <xdr:col>15</xdr:col>
      <xdr:colOff>3088550</xdr:colOff>
      <xdr:row>2</xdr:row>
      <xdr:rowOff>1402773</xdr:rowOff>
    </xdr:to>
    <xdr:pic>
      <xdr:nvPicPr>
        <xdr:cNvPr id="4" name="Imagen 3" descr="Recorte de pantalla">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43181" y="571500"/>
          <a:ext cx="2915369" cy="1229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242740</xdr:colOff>
      <xdr:row>93</xdr:row>
      <xdr:rowOff>62083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15367000"/>
          <a:ext cx="10247619" cy="11333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V78"/>
  <sheetViews>
    <sheetView tabSelected="1" topLeftCell="A10" zoomScale="85" zoomScaleNormal="85" workbookViewId="0">
      <selection activeCell="A16" sqref="A16"/>
    </sheetView>
  </sheetViews>
  <sheetFormatPr baseColWidth="10" defaultColWidth="11.42578125" defaultRowHeight="15"/>
  <cols>
    <col min="1" max="1" width="1.85546875" style="3" customWidth="1"/>
    <col min="2" max="2" width="19" style="15" customWidth="1"/>
    <col min="3" max="3" width="17.42578125" style="12" customWidth="1"/>
    <col min="4" max="4" width="9.85546875" style="12" customWidth="1"/>
    <col min="5" max="5" width="11.42578125" style="3" customWidth="1"/>
    <col min="6" max="6" width="11.85546875" style="3" customWidth="1"/>
    <col min="7" max="7" width="23.28515625" style="3" customWidth="1"/>
    <col min="8" max="8" width="22.85546875" style="3" customWidth="1"/>
    <col min="9" max="9" width="49.42578125" style="3" customWidth="1"/>
    <col min="10" max="10" width="18.140625" style="15" customWidth="1"/>
    <col min="11" max="11" width="19.140625" style="15" customWidth="1"/>
    <col min="12" max="12" width="18.85546875" style="15" bestFit="1" customWidth="1"/>
    <col min="13" max="13" width="47.140625" style="15" customWidth="1"/>
    <col min="14" max="14" width="46.85546875" style="3" customWidth="1"/>
    <col min="15" max="15" width="36.140625" style="3" customWidth="1"/>
    <col min="16" max="16" width="51.42578125" style="3" customWidth="1"/>
    <col min="17" max="17" width="11.42578125" style="4"/>
    <col min="18" max="18" width="27" style="90" customWidth="1"/>
    <col min="19" max="19" width="90.28515625" style="4" customWidth="1"/>
    <col min="20" max="20" width="36.85546875" style="4" customWidth="1"/>
    <col min="21" max="21" width="26.5703125" style="4" customWidth="1"/>
    <col min="22" max="23" width="18.42578125" style="4" customWidth="1"/>
    <col min="24" max="24" width="2.140625" style="166" customWidth="1"/>
    <col min="25" max="25" width="47.5703125" style="4" customWidth="1"/>
    <col min="26" max="26" width="24.28515625" style="4" customWidth="1"/>
    <col min="27" max="28" width="22.85546875" style="4" customWidth="1"/>
    <col min="29" max="29" width="2.85546875" style="4" customWidth="1"/>
    <col min="30" max="30" width="48" style="4" customWidth="1"/>
    <col min="31" max="31" width="24.5703125" style="4" customWidth="1"/>
    <col min="32" max="32" width="88.7109375" style="4" customWidth="1"/>
    <col min="33" max="33" width="11.140625" style="4" customWidth="1"/>
    <col min="34" max="282" width="11.42578125" style="4"/>
    <col min="283" max="16384" width="11.42578125" style="3"/>
  </cols>
  <sheetData>
    <row r="1" spans="2:282">
      <c r="X1" s="4"/>
    </row>
    <row r="2" spans="2:282" ht="15.75" thickBot="1">
      <c r="X2" s="4"/>
    </row>
    <row r="3" spans="2:282" ht="120" customHeight="1" thickBot="1">
      <c r="B3" s="365" t="s">
        <v>0</v>
      </c>
      <c r="C3" s="366"/>
      <c r="D3" s="366"/>
      <c r="E3" s="366"/>
      <c r="F3" s="366"/>
      <c r="G3" s="366"/>
      <c r="H3" s="366"/>
      <c r="I3" s="366"/>
      <c r="J3" s="366"/>
      <c r="K3" s="366"/>
      <c r="L3" s="366"/>
      <c r="M3" s="366"/>
      <c r="N3" s="366"/>
      <c r="O3" s="366"/>
      <c r="P3" s="367"/>
      <c r="X3" s="4"/>
    </row>
    <row r="4" spans="2:282" ht="30.75" thickBot="1">
      <c r="B4" s="368" t="s">
        <v>341</v>
      </c>
      <c r="C4" s="369"/>
      <c r="D4" s="369"/>
      <c r="E4" s="369"/>
      <c r="F4" s="369"/>
      <c r="G4" s="369"/>
      <c r="H4" s="369"/>
      <c r="I4" s="369"/>
      <c r="J4" s="369"/>
      <c r="K4" s="369"/>
      <c r="L4" s="369"/>
      <c r="M4" s="369"/>
      <c r="N4" s="369"/>
      <c r="O4" s="369"/>
      <c r="P4" s="370"/>
      <c r="X4" s="4"/>
    </row>
    <row r="5" spans="2:282" ht="75.75" customHeight="1" thickBot="1">
      <c r="B5" s="377" t="s">
        <v>7</v>
      </c>
      <c r="C5" s="378"/>
      <c r="D5" s="371" t="s">
        <v>58</v>
      </c>
      <c r="E5" s="371"/>
      <c r="F5" s="371"/>
      <c r="G5" s="371"/>
      <c r="H5" s="22" t="s">
        <v>3</v>
      </c>
      <c r="I5" s="371" t="s">
        <v>40</v>
      </c>
      <c r="J5" s="371"/>
      <c r="K5" s="371"/>
      <c r="L5" s="371"/>
      <c r="M5" s="371"/>
      <c r="N5" s="371"/>
      <c r="O5" s="371"/>
      <c r="P5" s="372"/>
      <c r="X5" s="4"/>
    </row>
    <row r="6" spans="2:282" ht="48" customHeight="1" thickBot="1">
      <c r="B6" s="379" t="s">
        <v>1</v>
      </c>
      <c r="C6" s="380"/>
      <c r="D6" s="373" t="s">
        <v>253</v>
      </c>
      <c r="E6" s="373"/>
      <c r="F6" s="373"/>
      <c r="G6" s="373"/>
      <c r="H6" s="388" t="s">
        <v>4</v>
      </c>
      <c r="I6" s="373" t="s">
        <v>5</v>
      </c>
      <c r="J6" s="373"/>
      <c r="K6" s="373"/>
      <c r="L6" s="373"/>
      <c r="M6" s="373"/>
      <c r="N6" s="373"/>
      <c r="O6" s="373"/>
      <c r="P6" s="374"/>
      <c r="S6" s="474" t="s">
        <v>548</v>
      </c>
      <c r="T6" s="472"/>
      <c r="U6" s="472"/>
      <c r="V6" s="472"/>
      <c r="W6" s="472"/>
      <c r="X6" s="472"/>
      <c r="Y6" s="472"/>
      <c r="Z6" s="472"/>
      <c r="AA6" s="473"/>
    </row>
    <row r="7" spans="2:282" ht="30" customHeight="1">
      <c r="B7" s="381" t="s">
        <v>2</v>
      </c>
      <c r="C7" s="382"/>
      <c r="D7" s="373" t="s">
        <v>254</v>
      </c>
      <c r="E7" s="373"/>
      <c r="F7" s="373"/>
      <c r="G7" s="373"/>
      <c r="H7" s="388"/>
      <c r="I7" s="373"/>
      <c r="J7" s="373"/>
      <c r="K7" s="373"/>
      <c r="L7" s="373"/>
      <c r="M7" s="373"/>
      <c r="N7" s="373"/>
      <c r="O7" s="373"/>
      <c r="P7" s="374"/>
      <c r="X7" s="4"/>
    </row>
    <row r="8" spans="2:282" ht="27" customHeight="1" thickBot="1">
      <c r="B8" s="383"/>
      <c r="C8" s="384"/>
      <c r="D8" s="375"/>
      <c r="E8" s="375"/>
      <c r="F8" s="375"/>
      <c r="G8" s="375"/>
      <c r="H8" s="389"/>
      <c r="I8" s="375"/>
      <c r="J8" s="375"/>
      <c r="K8" s="375"/>
      <c r="L8" s="375"/>
      <c r="M8" s="375"/>
      <c r="N8" s="375"/>
      <c r="O8" s="375"/>
      <c r="P8" s="376"/>
      <c r="X8" s="4"/>
    </row>
    <row r="9" spans="2:282" ht="36.75" customHeight="1" thickBot="1">
      <c r="B9" s="385"/>
      <c r="C9" s="386"/>
      <c r="D9" s="386"/>
      <c r="E9" s="386"/>
      <c r="F9" s="386"/>
      <c r="G9" s="386"/>
      <c r="H9" s="386"/>
      <c r="I9" s="386"/>
      <c r="J9" s="386"/>
      <c r="K9" s="386"/>
      <c r="L9" s="386"/>
      <c r="M9" s="386"/>
      <c r="N9" s="386"/>
      <c r="O9" s="386"/>
      <c r="P9" s="387"/>
      <c r="R9" s="286" t="s">
        <v>342</v>
      </c>
      <c r="S9" s="287"/>
      <c r="T9" s="287"/>
      <c r="U9" s="287"/>
      <c r="V9" s="287"/>
      <c r="W9" s="288"/>
      <c r="X9" s="91"/>
      <c r="Y9" s="286" t="s">
        <v>343</v>
      </c>
      <c r="Z9" s="287"/>
      <c r="AA9" s="287"/>
      <c r="AB9" s="288"/>
      <c r="AD9" s="468" t="s">
        <v>539</v>
      </c>
      <c r="AE9" s="287"/>
      <c r="AF9" s="287"/>
      <c r="AG9" s="288"/>
    </row>
    <row r="10" spans="2:282" s="12" customFormat="1" ht="65.25" customHeight="1" thickBot="1">
      <c r="B10" s="23" t="s">
        <v>8</v>
      </c>
      <c r="C10" s="392" t="s">
        <v>9</v>
      </c>
      <c r="D10" s="392"/>
      <c r="E10" s="390" t="s">
        <v>10</v>
      </c>
      <c r="F10" s="391"/>
      <c r="G10" s="392" t="s">
        <v>11</v>
      </c>
      <c r="H10" s="392"/>
      <c r="I10" s="392"/>
      <c r="J10" s="24" t="s">
        <v>6</v>
      </c>
      <c r="K10" s="24" t="s">
        <v>12</v>
      </c>
      <c r="L10" s="24" t="s">
        <v>16</v>
      </c>
      <c r="M10" s="24" t="s">
        <v>17</v>
      </c>
      <c r="N10" s="24" t="s">
        <v>18</v>
      </c>
      <c r="O10" s="24" t="s">
        <v>19</v>
      </c>
      <c r="P10" s="24" t="s">
        <v>20</v>
      </c>
      <c r="Q10" s="14"/>
      <c r="R10" s="92" t="s">
        <v>344</v>
      </c>
      <c r="S10" s="84" t="s">
        <v>345</v>
      </c>
      <c r="T10" s="84" t="s">
        <v>346</v>
      </c>
      <c r="U10" s="84" t="s">
        <v>347</v>
      </c>
      <c r="V10" s="93" t="s">
        <v>348</v>
      </c>
      <c r="W10" s="282" t="s">
        <v>484</v>
      </c>
      <c r="X10" s="91"/>
      <c r="Y10" s="94" t="s">
        <v>345</v>
      </c>
      <c r="Z10" s="84" t="s">
        <v>347</v>
      </c>
      <c r="AA10" s="93" t="s">
        <v>348</v>
      </c>
      <c r="AB10" s="282" t="s">
        <v>484</v>
      </c>
      <c r="AC10" s="14"/>
      <c r="AD10" s="94" t="s">
        <v>346</v>
      </c>
      <c r="AE10" s="84" t="s">
        <v>347</v>
      </c>
      <c r="AF10" s="93" t="s">
        <v>486</v>
      </c>
      <c r="AG10" s="282" t="s">
        <v>484</v>
      </c>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row>
    <row r="11" spans="2:282" ht="105.75" customHeight="1" thickBot="1">
      <c r="B11" s="26">
        <v>1</v>
      </c>
      <c r="C11" s="295" t="s">
        <v>27</v>
      </c>
      <c r="D11" s="296"/>
      <c r="E11" s="393" t="s">
        <v>13</v>
      </c>
      <c r="F11" s="394"/>
      <c r="G11" s="330" t="s">
        <v>101</v>
      </c>
      <c r="H11" s="330"/>
      <c r="I11" s="330"/>
      <c r="J11" s="27">
        <v>44197</v>
      </c>
      <c r="K11" s="27">
        <v>44227</v>
      </c>
      <c r="L11" s="25" t="s">
        <v>57</v>
      </c>
      <c r="M11" s="28" t="s">
        <v>55</v>
      </c>
      <c r="N11" s="29" t="s">
        <v>79</v>
      </c>
      <c r="O11" s="29" t="s">
        <v>56</v>
      </c>
      <c r="P11" s="30" t="s">
        <v>54</v>
      </c>
      <c r="R11" s="95" t="s">
        <v>349</v>
      </c>
      <c r="S11" s="96" t="s">
        <v>350</v>
      </c>
      <c r="T11" s="96" t="s">
        <v>351</v>
      </c>
      <c r="U11" s="97">
        <v>0.4</v>
      </c>
      <c r="V11" s="98">
        <v>0.4</v>
      </c>
      <c r="W11" s="442">
        <f>AVERAGE(U11:U16)</f>
        <v>0.9</v>
      </c>
      <c r="X11" s="99"/>
      <c r="Y11" s="174" t="s">
        <v>352</v>
      </c>
      <c r="Z11" s="97">
        <v>0.4</v>
      </c>
      <c r="AA11" s="98">
        <v>0.4</v>
      </c>
      <c r="AB11" s="442">
        <f>AVERAGE(Z11:Z16)</f>
        <v>0.9</v>
      </c>
      <c r="AD11" s="174" t="s">
        <v>352</v>
      </c>
      <c r="AE11" s="97">
        <v>0</v>
      </c>
      <c r="AF11" s="283" t="s">
        <v>544</v>
      </c>
      <c r="AG11" s="442">
        <f>+AVERAGE(AE11:AE16)</f>
        <v>0.36499999999999999</v>
      </c>
    </row>
    <row r="12" spans="2:282" ht="106.5" customHeight="1" thickBot="1">
      <c r="B12" s="31">
        <f>1+B11</f>
        <v>2</v>
      </c>
      <c r="C12" s="297"/>
      <c r="D12" s="298"/>
      <c r="E12" s="403" t="s">
        <v>14</v>
      </c>
      <c r="F12" s="404"/>
      <c r="G12" s="331" t="s">
        <v>100</v>
      </c>
      <c r="H12" s="332"/>
      <c r="I12" s="333"/>
      <c r="J12" s="78">
        <v>43862</v>
      </c>
      <c r="K12" s="32">
        <v>44561</v>
      </c>
      <c r="L12" s="33" t="s">
        <v>36</v>
      </c>
      <c r="M12" s="34" t="s">
        <v>61</v>
      </c>
      <c r="N12" s="35" t="s">
        <v>80</v>
      </c>
      <c r="O12" s="35" t="s">
        <v>62</v>
      </c>
      <c r="P12" s="36" t="s">
        <v>72</v>
      </c>
      <c r="R12" s="101" t="s">
        <v>349</v>
      </c>
      <c r="S12" s="102" t="s">
        <v>353</v>
      </c>
      <c r="T12" s="103" t="s">
        <v>354</v>
      </c>
      <c r="U12" s="104">
        <v>1</v>
      </c>
      <c r="V12" s="105">
        <f>+U12/3</f>
        <v>0.33333333333333331</v>
      </c>
      <c r="W12" s="443"/>
      <c r="X12" s="1"/>
      <c r="Y12" s="181" t="s">
        <v>415</v>
      </c>
      <c r="Z12" s="104">
        <v>1</v>
      </c>
      <c r="AA12" s="105">
        <f>+Z12/3</f>
        <v>0.33333333333333331</v>
      </c>
      <c r="AB12" s="443"/>
      <c r="AD12" s="174" t="s">
        <v>507</v>
      </c>
      <c r="AE12" s="97">
        <v>0.33</v>
      </c>
      <c r="AF12" s="283" t="s">
        <v>508</v>
      </c>
      <c r="AG12" s="443"/>
    </row>
    <row r="13" spans="2:282" ht="83.25" customHeight="1" thickBot="1">
      <c r="B13" s="31">
        <f>1+B12</f>
        <v>3</v>
      </c>
      <c r="C13" s="297"/>
      <c r="D13" s="298"/>
      <c r="E13" s="297"/>
      <c r="F13" s="298"/>
      <c r="G13" s="331" t="s">
        <v>245</v>
      </c>
      <c r="H13" s="332"/>
      <c r="I13" s="333"/>
      <c r="J13" s="78">
        <v>43862</v>
      </c>
      <c r="K13" s="32">
        <v>44561</v>
      </c>
      <c r="L13" s="33" t="s">
        <v>34</v>
      </c>
      <c r="M13" s="37" t="s">
        <v>60</v>
      </c>
      <c r="N13" s="35" t="s">
        <v>251</v>
      </c>
      <c r="O13" s="35" t="s">
        <v>250</v>
      </c>
      <c r="P13" s="36" t="s">
        <v>252</v>
      </c>
      <c r="R13" s="101" t="s">
        <v>349</v>
      </c>
      <c r="S13" s="106" t="s">
        <v>355</v>
      </c>
      <c r="T13" s="107" t="s">
        <v>356</v>
      </c>
      <c r="U13" s="104">
        <v>1</v>
      </c>
      <c r="V13" s="105">
        <f>+U13/4</f>
        <v>0.25</v>
      </c>
      <c r="W13" s="443"/>
      <c r="X13" s="108"/>
      <c r="Y13" s="181" t="s">
        <v>357</v>
      </c>
      <c r="Z13" s="104">
        <v>1</v>
      </c>
      <c r="AA13" s="105">
        <f>+Z13/4</f>
        <v>0.25</v>
      </c>
      <c r="AB13" s="443"/>
      <c r="AD13" s="174" t="s">
        <v>511</v>
      </c>
      <c r="AE13" s="97">
        <v>1</v>
      </c>
      <c r="AF13" s="283" t="s">
        <v>509</v>
      </c>
      <c r="AG13" s="443"/>
    </row>
    <row r="14" spans="2:282" ht="84" customHeight="1" thickBot="1">
      <c r="B14" s="31">
        <f>1+B13</f>
        <v>4</v>
      </c>
      <c r="C14" s="297"/>
      <c r="D14" s="298"/>
      <c r="E14" s="407" t="s">
        <v>15</v>
      </c>
      <c r="F14" s="408"/>
      <c r="G14" s="337" t="s">
        <v>78</v>
      </c>
      <c r="H14" s="337"/>
      <c r="I14" s="337"/>
      <c r="J14" s="32">
        <v>44197</v>
      </c>
      <c r="K14" s="32">
        <v>44561</v>
      </c>
      <c r="L14" s="38" t="s">
        <v>36</v>
      </c>
      <c r="M14" s="39" t="s">
        <v>59</v>
      </c>
      <c r="N14" s="35" t="s">
        <v>102</v>
      </c>
      <c r="O14" s="35" t="s">
        <v>63</v>
      </c>
      <c r="P14" s="36" t="s">
        <v>105</v>
      </c>
      <c r="R14" s="101" t="s">
        <v>349</v>
      </c>
      <c r="S14" s="102" t="s">
        <v>358</v>
      </c>
      <c r="T14" s="107" t="s">
        <v>359</v>
      </c>
      <c r="U14" s="104">
        <v>1</v>
      </c>
      <c r="V14" s="105">
        <f>+U14/4</f>
        <v>0.25</v>
      </c>
      <c r="W14" s="443"/>
      <c r="X14" s="1"/>
      <c r="Y14" s="181" t="s">
        <v>417</v>
      </c>
      <c r="Z14" s="104">
        <v>1</v>
      </c>
      <c r="AA14" s="105">
        <f>+Z14/4</f>
        <v>0.25</v>
      </c>
      <c r="AB14" s="443"/>
      <c r="AD14" s="174" t="s">
        <v>510</v>
      </c>
      <c r="AE14" s="97">
        <v>0.17</v>
      </c>
      <c r="AF14" s="283" t="s">
        <v>545</v>
      </c>
      <c r="AG14" s="443"/>
    </row>
    <row r="15" spans="2:282" ht="87.75" customHeight="1" thickBot="1">
      <c r="B15" s="31">
        <f>1+B14</f>
        <v>5</v>
      </c>
      <c r="C15" s="297"/>
      <c r="D15" s="298"/>
      <c r="E15" s="409"/>
      <c r="F15" s="410"/>
      <c r="G15" s="337" t="s">
        <v>116</v>
      </c>
      <c r="H15" s="337"/>
      <c r="I15" s="337"/>
      <c r="J15" s="32">
        <v>44197</v>
      </c>
      <c r="K15" s="32">
        <v>44561</v>
      </c>
      <c r="L15" s="38" t="s">
        <v>36</v>
      </c>
      <c r="M15" s="39" t="s">
        <v>59</v>
      </c>
      <c r="N15" s="35" t="s">
        <v>103</v>
      </c>
      <c r="O15" s="35" t="s">
        <v>248</v>
      </c>
      <c r="P15" s="36" t="s">
        <v>106</v>
      </c>
      <c r="R15" s="101" t="s">
        <v>349</v>
      </c>
      <c r="S15" s="102" t="s">
        <v>476</v>
      </c>
      <c r="T15" s="107" t="s">
        <v>475</v>
      </c>
      <c r="U15" s="104">
        <v>1</v>
      </c>
      <c r="V15" s="105">
        <f>+U15/3</f>
        <v>0.33333333333333331</v>
      </c>
      <c r="W15" s="443"/>
      <c r="X15" s="1"/>
      <c r="Y15" s="109" t="s">
        <v>477</v>
      </c>
      <c r="Z15" s="104">
        <v>1</v>
      </c>
      <c r="AA15" s="105">
        <f>+Z15/3</f>
        <v>0.33333333333333331</v>
      </c>
      <c r="AB15" s="443"/>
      <c r="AD15" s="174" t="s">
        <v>512</v>
      </c>
      <c r="AE15" s="97">
        <v>0.52</v>
      </c>
      <c r="AF15" s="283" t="s">
        <v>546</v>
      </c>
      <c r="AG15" s="443"/>
    </row>
    <row r="16" spans="2:282" ht="105.75" customHeight="1" thickBot="1">
      <c r="B16" s="45">
        <v>6</v>
      </c>
      <c r="C16" s="297"/>
      <c r="D16" s="298"/>
      <c r="E16" s="409"/>
      <c r="F16" s="410"/>
      <c r="G16" s="395" t="s">
        <v>246</v>
      </c>
      <c r="H16" s="417"/>
      <c r="I16" s="396"/>
      <c r="J16" s="46">
        <v>44197</v>
      </c>
      <c r="K16" s="46">
        <v>44561</v>
      </c>
      <c r="L16" s="47" t="s">
        <v>36</v>
      </c>
      <c r="M16" s="48" t="s">
        <v>59</v>
      </c>
      <c r="N16" s="49" t="s">
        <v>247</v>
      </c>
      <c r="O16" s="50" t="s">
        <v>104</v>
      </c>
      <c r="P16" s="51" t="s">
        <v>249</v>
      </c>
      <c r="R16" s="110" t="s">
        <v>349</v>
      </c>
      <c r="S16" s="207" t="s">
        <v>416</v>
      </c>
      <c r="T16" s="107" t="s">
        <v>360</v>
      </c>
      <c r="U16" s="132">
        <v>1</v>
      </c>
      <c r="V16" s="133">
        <f>+U16/3</f>
        <v>0.33333333333333331</v>
      </c>
      <c r="W16" s="444"/>
      <c r="X16" s="1"/>
      <c r="Y16" s="208" t="s">
        <v>478</v>
      </c>
      <c r="Z16" s="182">
        <v>1</v>
      </c>
      <c r="AA16" s="183">
        <f>+Z16/3</f>
        <v>0.33333333333333331</v>
      </c>
      <c r="AB16" s="444"/>
      <c r="AD16" s="174" t="s">
        <v>514</v>
      </c>
      <c r="AE16" s="97">
        <v>0.17</v>
      </c>
      <c r="AF16" s="283" t="s">
        <v>513</v>
      </c>
      <c r="AG16" s="444"/>
    </row>
    <row r="17" spans="2:282" s="52" customFormat="1" ht="356.25" customHeight="1" thickBot="1">
      <c r="B17" s="26">
        <v>7</v>
      </c>
      <c r="C17" s="295" t="s">
        <v>255</v>
      </c>
      <c r="D17" s="296"/>
      <c r="E17" s="414" t="s">
        <v>256</v>
      </c>
      <c r="F17" s="414"/>
      <c r="G17" s="411" t="s">
        <v>258</v>
      </c>
      <c r="H17" s="411"/>
      <c r="I17" s="411"/>
      <c r="J17" s="53">
        <v>44197</v>
      </c>
      <c r="K17" s="53">
        <v>44561</v>
      </c>
      <c r="L17" s="54" t="s">
        <v>269</v>
      </c>
      <c r="M17" s="25" t="s">
        <v>259</v>
      </c>
      <c r="N17" s="29" t="s">
        <v>262</v>
      </c>
      <c r="O17" s="29" t="s">
        <v>260</v>
      </c>
      <c r="P17" s="30" t="s">
        <v>271</v>
      </c>
      <c r="Q17" s="55"/>
      <c r="R17" s="95" t="s">
        <v>361</v>
      </c>
      <c r="S17" s="111" t="s">
        <v>419</v>
      </c>
      <c r="T17" s="111" t="s">
        <v>483</v>
      </c>
      <c r="U17" s="97">
        <v>1</v>
      </c>
      <c r="V17" s="98">
        <v>0.25</v>
      </c>
      <c r="W17" s="445">
        <f>AVERAGE(U17:U22)</f>
        <v>1</v>
      </c>
      <c r="X17" s="99"/>
      <c r="Y17" s="112" t="s">
        <v>418</v>
      </c>
      <c r="Z17" s="113">
        <v>1</v>
      </c>
      <c r="AA17" s="114">
        <v>0.25</v>
      </c>
      <c r="AB17" s="445">
        <f>AVERAGE(Z17:Z22)</f>
        <v>1</v>
      </c>
      <c r="AC17" s="55"/>
      <c r="AD17" s="174" t="s">
        <v>541</v>
      </c>
      <c r="AE17" s="97"/>
      <c r="AF17" s="470" t="s">
        <v>543</v>
      </c>
      <c r="AG17" s="284"/>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row>
    <row r="18" spans="2:282" s="52" customFormat="1" ht="87.75" customHeight="1" thickBot="1">
      <c r="B18" s="31">
        <v>8</v>
      </c>
      <c r="C18" s="297"/>
      <c r="D18" s="298"/>
      <c r="E18" s="415"/>
      <c r="F18" s="415"/>
      <c r="G18" s="412" t="s">
        <v>257</v>
      </c>
      <c r="H18" s="412"/>
      <c r="I18" s="412"/>
      <c r="J18" s="32">
        <v>44197</v>
      </c>
      <c r="K18" s="32">
        <v>44561</v>
      </c>
      <c r="L18" s="38" t="s">
        <v>35</v>
      </c>
      <c r="M18" s="18" t="s">
        <v>261</v>
      </c>
      <c r="N18" s="56" t="s">
        <v>264</v>
      </c>
      <c r="O18" s="57" t="s">
        <v>267</v>
      </c>
      <c r="P18" s="58" t="s">
        <v>263</v>
      </c>
      <c r="Q18" s="55"/>
      <c r="R18" s="101" t="s">
        <v>361</v>
      </c>
      <c r="S18" s="115" t="s">
        <v>479</v>
      </c>
      <c r="T18" s="116"/>
      <c r="U18" s="117"/>
      <c r="V18" s="118"/>
      <c r="W18" s="439"/>
      <c r="X18" s="119"/>
      <c r="Y18" s="188" t="s">
        <v>479</v>
      </c>
      <c r="Z18" s="120"/>
      <c r="AA18" s="121"/>
      <c r="AB18" s="439"/>
      <c r="AC18" s="55"/>
      <c r="AD18" s="174" t="s">
        <v>541</v>
      </c>
      <c r="AE18" s="97"/>
      <c r="AF18" s="470" t="s">
        <v>543</v>
      </c>
      <c r="AG18" s="284"/>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row>
    <row r="19" spans="2:282" s="52" customFormat="1" ht="87.75" customHeight="1" thickBot="1">
      <c r="B19" s="31">
        <v>9</v>
      </c>
      <c r="C19" s="297"/>
      <c r="D19" s="298"/>
      <c r="E19" s="416"/>
      <c r="F19" s="416"/>
      <c r="G19" s="413" t="s">
        <v>265</v>
      </c>
      <c r="H19" s="413"/>
      <c r="I19" s="413"/>
      <c r="J19" s="77">
        <v>44197</v>
      </c>
      <c r="K19" s="77">
        <v>44561</v>
      </c>
      <c r="L19" s="82" t="s">
        <v>269</v>
      </c>
      <c r="M19" s="60" t="s">
        <v>261</v>
      </c>
      <c r="N19" s="76" t="s">
        <v>266</v>
      </c>
      <c r="O19" s="76" t="s">
        <v>270</v>
      </c>
      <c r="P19" s="75" t="s">
        <v>268</v>
      </c>
      <c r="Q19" s="55"/>
      <c r="R19" s="101" t="s">
        <v>361</v>
      </c>
      <c r="S19" s="111" t="s">
        <v>362</v>
      </c>
      <c r="T19" s="111" t="s">
        <v>363</v>
      </c>
      <c r="U19" s="104">
        <v>1</v>
      </c>
      <c r="V19" s="122">
        <v>0.25</v>
      </c>
      <c r="W19" s="439"/>
      <c r="X19" s="99"/>
      <c r="Y19" s="274" t="s">
        <v>364</v>
      </c>
      <c r="Z19" s="242">
        <v>1</v>
      </c>
      <c r="AA19" s="243">
        <v>0.25</v>
      </c>
      <c r="AB19" s="439"/>
      <c r="AC19" s="55"/>
      <c r="AD19" s="174" t="s">
        <v>541</v>
      </c>
      <c r="AE19" s="97"/>
      <c r="AF19" s="470" t="s">
        <v>543</v>
      </c>
      <c r="AG19" s="284"/>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row>
    <row r="20" spans="2:282" s="52" customFormat="1" ht="175.5" customHeight="1" thickBot="1">
      <c r="B20" s="31">
        <v>10</v>
      </c>
      <c r="C20" s="297"/>
      <c r="D20" s="299"/>
      <c r="E20" s="427" t="s">
        <v>272</v>
      </c>
      <c r="F20" s="414"/>
      <c r="G20" s="411" t="s">
        <v>274</v>
      </c>
      <c r="H20" s="411"/>
      <c r="I20" s="411"/>
      <c r="J20" s="53">
        <v>44197</v>
      </c>
      <c r="K20" s="53">
        <v>44561</v>
      </c>
      <c r="L20" s="54" t="s">
        <v>269</v>
      </c>
      <c r="M20" s="25" t="s">
        <v>261</v>
      </c>
      <c r="N20" s="83" t="s">
        <v>275</v>
      </c>
      <c r="O20" s="405" t="s">
        <v>270</v>
      </c>
      <c r="P20" s="317" t="s">
        <v>339</v>
      </c>
      <c r="Q20" s="55"/>
      <c r="R20" s="101" t="s">
        <v>365</v>
      </c>
      <c r="S20" s="191" t="s">
        <v>424</v>
      </c>
      <c r="T20" s="155" t="s">
        <v>425</v>
      </c>
      <c r="U20" s="123">
        <v>1</v>
      </c>
      <c r="V20" s="124">
        <v>0.25</v>
      </c>
      <c r="W20" s="439"/>
      <c r="X20" s="125"/>
      <c r="Y20" s="275" t="s">
        <v>426</v>
      </c>
      <c r="Z20" s="276">
        <v>1</v>
      </c>
      <c r="AA20" s="277">
        <v>0.25</v>
      </c>
      <c r="AB20" s="439"/>
      <c r="AC20" s="55"/>
      <c r="AD20" s="174" t="s">
        <v>541</v>
      </c>
      <c r="AE20" s="97"/>
      <c r="AF20" s="470" t="s">
        <v>543</v>
      </c>
      <c r="AG20" s="284"/>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row>
    <row r="21" spans="2:282" s="52" customFormat="1" ht="148.5" customHeight="1" thickBot="1">
      <c r="B21" s="40">
        <v>11</v>
      </c>
      <c r="C21" s="297"/>
      <c r="D21" s="299"/>
      <c r="E21" s="428"/>
      <c r="F21" s="415"/>
      <c r="G21" s="412" t="s">
        <v>273</v>
      </c>
      <c r="H21" s="412"/>
      <c r="I21" s="412"/>
      <c r="J21" s="78">
        <v>44197</v>
      </c>
      <c r="K21" s="78">
        <v>44561</v>
      </c>
      <c r="L21" s="81" t="s">
        <v>269</v>
      </c>
      <c r="M21" s="80" t="s">
        <v>261</v>
      </c>
      <c r="N21" s="57" t="s">
        <v>276</v>
      </c>
      <c r="O21" s="406"/>
      <c r="P21" s="318"/>
      <c r="Q21" s="55"/>
      <c r="R21" s="101" t="s">
        <v>365</v>
      </c>
      <c r="S21" s="191" t="s">
        <v>427</v>
      </c>
      <c r="T21" s="155" t="s">
        <v>428</v>
      </c>
      <c r="U21" s="123">
        <v>1</v>
      </c>
      <c r="V21" s="124">
        <v>0.25</v>
      </c>
      <c r="W21" s="439"/>
      <c r="X21" s="125"/>
      <c r="Y21" s="109" t="s">
        <v>429</v>
      </c>
      <c r="Z21" s="123">
        <v>1</v>
      </c>
      <c r="AA21" s="124">
        <v>0.25</v>
      </c>
      <c r="AB21" s="439"/>
      <c r="AC21" s="55"/>
      <c r="AD21" s="174" t="s">
        <v>541</v>
      </c>
      <c r="AE21" s="97"/>
      <c r="AF21" s="469" t="s">
        <v>540</v>
      </c>
      <c r="AG21" s="284"/>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row>
    <row r="22" spans="2:282" s="52" customFormat="1" ht="50.25" customHeight="1" thickBot="1">
      <c r="B22" s="26">
        <v>12</v>
      </c>
      <c r="C22" s="300"/>
      <c r="D22" s="301"/>
      <c r="E22" s="429"/>
      <c r="F22" s="430"/>
      <c r="G22" s="359" t="s">
        <v>340</v>
      </c>
      <c r="H22" s="359"/>
      <c r="I22" s="359"/>
      <c r="J22" s="78">
        <v>44334</v>
      </c>
      <c r="K22" s="78">
        <v>44561</v>
      </c>
      <c r="L22" s="81" t="s">
        <v>269</v>
      </c>
      <c r="M22" s="80" t="s">
        <v>338</v>
      </c>
      <c r="N22" s="79" t="s">
        <v>278</v>
      </c>
      <c r="O22" s="79" t="s">
        <v>279</v>
      </c>
      <c r="P22" s="319"/>
      <c r="Q22" s="55"/>
      <c r="R22" s="126" t="s">
        <v>365</v>
      </c>
      <c r="S22" s="209" t="s">
        <v>479</v>
      </c>
      <c r="T22" s="184"/>
      <c r="U22" s="185"/>
      <c r="V22" s="186"/>
      <c r="W22" s="440"/>
      <c r="X22" s="127"/>
      <c r="Y22" s="278" t="s">
        <v>479</v>
      </c>
      <c r="Z22" s="279"/>
      <c r="AA22" s="280"/>
      <c r="AB22" s="440"/>
      <c r="AC22" s="55"/>
      <c r="AD22" s="174" t="s">
        <v>541</v>
      </c>
      <c r="AE22" s="97"/>
      <c r="AF22" s="470" t="s">
        <v>543</v>
      </c>
      <c r="AG22" s="284"/>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row>
    <row r="23" spans="2:282" ht="87.75" customHeight="1" thickBot="1">
      <c r="B23" s="211">
        <v>13</v>
      </c>
      <c r="C23" s="310" t="s">
        <v>28</v>
      </c>
      <c r="D23" s="311"/>
      <c r="E23" s="418" t="s">
        <v>139</v>
      </c>
      <c r="F23" s="418"/>
      <c r="G23" s="324" t="s">
        <v>140</v>
      </c>
      <c r="H23" s="324"/>
      <c r="I23" s="324"/>
      <c r="J23" s="212">
        <v>44197</v>
      </c>
      <c r="K23" s="212">
        <v>44227</v>
      </c>
      <c r="L23" s="213" t="s">
        <v>141</v>
      </c>
      <c r="M23" s="214" t="s">
        <v>142</v>
      </c>
      <c r="N23" s="215" t="s">
        <v>143</v>
      </c>
      <c r="O23" s="216" t="s">
        <v>144</v>
      </c>
      <c r="P23" s="217" t="s">
        <v>145</v>
      </c>
      <c r="R23" s="95" t="s">
        <v>366</v>
      </c>
      <c r="S23" s="128" t="s">
        <v>367</v>
      </c>
      <c r="T23" s="446" t="s">
        <v>368</v>
      </c>
      <c r="U23" s="129">
        <v>1</v>
      </c>
      <c r="V23" s="98">
        <v>1</v>
      </c>
      <c r="W23" s="445">
        <f>AVERAGE(U23:U51)</f>
        <v>0.95833333333333337</v>
      </c>
      <c r="X23" s="99"/>
      <c r="Y23" s="190" t="s">
        <v>422</v>
      </c>
      <c r="Z23" s="129">
        <v>1</v>
      </c>
      <c r="AA23" s="98">
        <v>1</v>
      </c>
      <c r="AB23" s="445">
        <f>AVERAGE(Z23:Z51)</f>
        <v>0.95833333333333337</v>
      </c>
      <c r="AD23" s="174" t="s">
        <v>487</v>
      </c>
      <c r="AE23" s="97">
        <v>1</v>
      </c>
      <c r="AF23" s="98" t="s">
        <v>488</v>
      </c>
      <c r="AG23" s="442">
        <f>+AVERAGE(AE23:AE51)</f>
        <v>0.97619047619047616</v>
      </c>
    </row>
    <row r="24" spans="2:282" ht="87.75" customHeight="1" thickBot="1">
      <c r="B24" s="211">
        <v>14</v>
      </c>
      <c r="C24" s="312"/>
      <c r="D24" s="313"/>
      <c r="E24" s="345"/>
      <c r="F24" s="345"/>
      <c r="G24" s="302" t="s">
        <v>146</v>
      </c>
      <c r="H24" s="302"/>
      <c r="I24" s="302"/>
      <c r="J24" s="218">
        <v>44197</v>
      </c>
      <c r="K24" s="218">
        <v>44227</v>
      </c>
      <c r="L24" s="219" t="s">
        <v>141</v>
      </c>
      <c r="M24" s="220" t="s">
        <v>142</v>
      </c>
      <c r="N24" s="302" t="s">
        <v>147</v>
      </c>
      <c r="O24" s="221" t="s">
        <v>148</v>
      </c>
      <c r="P24" s="322" t="s">
        <v>149</v>
      </c>
      <c r="R24" s="101" t="s">
        <v>366</v>
      </c>
      <c r="S24" s="107" t="s">
        <v>367</v>
      </c>
      <c r="T24" s="447"/>
      <c r="U24" s="130">
        <v>1</v>
      </c>
      <c r="V24" s="105">
        <v>1</v>
      </c>
      <c r="W24" s="439"/>
      <c r="X24" s="108"/>
      <c r="Y24" s="190" t="s">
        <v>422</v>
      </c>
      <c r="Z24" s="130">
        <v>1</v>
      </c>
      <c r="AA24" s="105">
        <v>1</v>
      </c>
      <c r="AB24" s="439"/>
      <c r="AD24" s="174" t="s">
        <v>487</v>
      </c>
      <c r="AE24" s="97">
        <v>1</v>
      </c>
      <c r="AF24" s="98" t="s">
        <v>488</v>
      </c>
      <c r="AG24" s="443"/>
    </row>
    <row r="25" spans="2:282" ht="87.75" customHeight="1" thickBot="1">
      <c r="B25" s="211">
        <v>15</v>
      </c>
      <c r="C25" s="312"/>
      <c r="D25" s="313"/>
      <c r="E25" s="345"/>
      <c r="F25" s="345"/>
      <c r="G25" s="302" t="s">
        <v>150</v>
      </c>
      <c r="H25" s="302"/>
      <c r="I25" s="302"/>
      <c r="J25" s="218">
        <v>44197</v>
      </c>
      <c r="K25" s="222">
        <v>44286</v>
      </c>
      <c r="L25" s="219" t="s">
        <v>34</v>
      </c>
      <c r="M25" s="220" t="s">
        <v>142</v>
      </c>
      <c r="N25" s="302"/>
      <c r="O25" s="221" t="s">
        <v>151</v>
      </c>
      <c r="P25" s="441"/>
      <c r="R25" s="101" t="s">
        <v>366</v>
      </c>
      <c r="S25" s="131" t="s">
        <v>440</v>
      </c>
      <c r="T25" s="103" t="s">
        <v>369</v>
      </c>
      <c r="U25" s="130">
        <v>1</v>
      </c>
      <c r="V25" s="105">
        <v>1</v>
      </c>
      <c r="W25" s="439"/>
      <c r="X25" s="108"/>
      <c r="Y25" s="181" t="s">
        <v>423</v>
      </c>
      <c r="Z25" s="130">
        <v>1</v>
      </c>
      <c r="AA25" s="105">
        <v>1</v>
      </c>
      <c r="AB25" s="439"/>
      <c r="AD25" s="174" t="s">
        <v>489</v>
      </c>
      <c r="AE25" s="97">
        <v>1</v>
      </c>
      <c r="AF25" s="283" t="s">
        <v>490</v>
      </c>
      <c r="AG25" s="443"/>
    </row>
    <row r="26" spans="2:282" ht="87.75" customHeight="1" thickBot="1">
      <c r="B26" s="223">
        <v>16</v>
      </c>
      <c r="C26" s="312"/>
      <c r="D26" s="313"/>
      <c r="E26" s="345"/>
      <c r="F26" s="345"/>
      <c r="G26" s="302" t="s">
        <v>152</v>
      </c>
      <c r="H26" s="302"/>
      <c r="I26" s="302"/>
      <c r="J26" s="218">
        <v>44197</v>
      </c>
      <c r="K26" s="218">
        <v>44255</v>
      </c>
      <c r="L26" s="219" t="s">
        <v>141</v>
      </c>
      <c r="M26" s="220" t="s">
        <v>142</v>
      </c>
      <c r="N26" s="224" t="s">
        <v>153</v>
      </c>
      <c r="O26" s="303" t="s">
        <v>154</v>
      </c>
      <c r="P26" s="321" t="s">
        <v>155</v>
      </c>
      <c r="R26" s="101" t="s">
        <v>366</v>
      </c>
      <c r="S26" s="448" t="s">
        <v>441</v>
      </c>
      <c r="T26" s="447" t="s">
        <v>442</v>
      </c>
      <c r="U26" s="130">
        <v>1</v>
      </c>
      <c r="V26" s="105">
        <v>1</v>
      </c>
      <c r="W26" s="439"/>
      <c r="X26" s="108"/>
      <c r="Y26" s="457" t="s">
        <v>443</v>
      </c>
      <c r="Z26" s="130">
        <v>1</v>
      </c>
      <c r="AA26" s="105">
        <v>1</v>
      </c>
      <c r="AB26" s="439"/>
      <c r="AD26" s="174" t="s">
        <v>518</v>
      </c>
      <c r="AE26" s="97">
        <v>1</v>
      </c>
      <c r="AF26" s="98" t="s">
        <v>488</v>
      </c>
      <c r="AG26" s="443"/>
      <c r="AQ26" s="4">
        <f>1900/1</f>
        <v>1900</v>
      </c>
    </row>
    <row r="27" spans="2:282" ht="87.75" customHeight="1" thickBot="1">
      <c r="B27" s="225">
        <v>17</v>
      </c>
      <c r="C27" s="312"/>
      <c r="D27" s="313"/>
      <c r="E27" s="345"/>
      <c r="F27" s="345"/>
      <c r="G27" s="302"/>
      <c r="H27" s="302"/>
      <c r="I27" s="302"/>
      <c r="J27" s="218">
        <v>44197</v>
      </c>
      <c r="K27" s="218">
        <v>44255</v>
      </c>
      <c r="L27" s="219" t="s">
        <v>141</v>
      </c>
      <c r="M27" s="220" t="s">
        <v>142</v>
      </c>
      <c r="N27" s="224" t="s">
        <v>156</v>
      </c>
      <c r="O27" s="303"/>
      <c r="P27" s="441"/>
      <c r="R27" s="101" t="s">
        <v>366</v>
      </c>
      <c r="S27" s="449"/>
      <c r="T27" s="447"/>
      <c r="U27" s="130">
        <v>1</v>
      </c>
      <c r="V27" s="105">
        <v>1</v>
      </c>
      <c r="W27" s="439"/>
      <c r="X27" s="108"/>
      <c r="Y27" s="458"/>
      <c r="Z27" s="130">
        <v>1</v>
      </c>
      <c r="AA27" s="105">
        <v>1</v>
      </c>
      <c r="AB27" s="439"/>
      <c r="AD27" s="174" t="s">
        <v>491</v>
      </c>
      <c r="AE27" s="97">
        <v>1</v>
      </c>
      <c r="AF27" s="283" t="s">
        <v>550</v>
      </c>
      <c r="AG27" s="443"/>
    </row>
    <row r="28" spans="2:282" ht="249.75" customHeight="1" thickBot="1">
      <c r="B28" s="211">
        <v>18</v>
      </c>
      <c r="C28" s="312"/>
      <c r="D28" s="313"/>
      <c r="E28" s="345"/>
      <c r="F28" s="345"/>
      <c r="G28" s="302" t="s">
        <v>157</v>
      </c>
      <c r="H28" s="302"/>
      <c r="I28" s="302"/>
      <c r="J28" s="218">
        <v>44197</v>
      </c>
      <c r="K28" s="218">
        <v>44227</v>
      </c>
      <c r="L28" s="219" t="s">
        <v>141</v>
      </c>
      <c r="M28" s="220" t="s">
        <v>142</v>
      </c>
      <c r="N28" s="224" t="s">
        <v>158</v>
      </c>
      <c r="O28" s="221" t="s">
        <v>159</v>
      </c>
      <c r="P28" s="226" t="s">
        <v>160</v>
      </c>
      <c r="R28" s="101" t="s">
        <v>366</v>
      </c>
      <c r="S28" s="107" t="s">
        <v>444</v>
      </c>
      <c r="T28" s="103" t="s">
        <v>445</v>
      </c>
      <c r="U28" s="130">
        <v>1</v>
      </c>
      <c r="V28" s="105">
        <v>1</v>
      </c>
      <c r="W28" s="439"/>
      <c r="X28" s="108"/>
      <c r="Y28" s="167" t="s">
        <v>430</v>
      </c>
      <c r="Z28" s="130">
        <v>1</v>
      </c>
      <c r="AA28" s="105">
        <v>1</v>
      </c>
      <c r="AB28" s="439"/>
      <c r="AD28" s="174" t="s">
        <v>549</v>
      </c>
      <c r="AE28" s="97">
        <v>1</v>
      </c>
      <c r="AF28" s="283" t="s">
        <v>550</v>
      </c>
      <c r="AG28" s="443"/>
    </row>
    <row r="29" spans="2:282" ht="130.5" customHeight="1" thickBot="1">
      <c r="B29" s="211">
        <v>19</v>
      </c>
      <c r="C29" s="312"/>
      <c r="D29" s="313"/>
      <c r="E29" s="345"/>
      <c r="F29" s="345"/>
      <c r="G29" s="302" t="s">
        <v>161</v>
      </c>
      <c r="H29" s="302"/>
      <c r="I29" s="302"/>
      <c r="J29" s="218">
        <v>44197</v>
      </c>
      <c r="K29" s="218">
        <v>44227</v>
      </c>
      <c r="L29" s="219" t="s">
        <v>141</v>
      </c>
      <c r="M29" s="220" t="s">
        <v>162</v>
      </c>
      <c r="N29" s="224" t="s">
        <v>163</v>
      </c>
      <c r="O29" s="221" t="s">
        <v>164</v>
      </c>
      <c r="P29" s="226" t="s">
        <v>165</v>
      </c>
      <c r="R29" s="101" t="s">
        <v>366</v>
      </c>
      <c r="S29" s="103" t="s">
        <v>370</v>
      </c>
      <c r="T29" s="103" t="s">
        <v>371</v>
      </c>
      <c r="U29" s="130">
        <v>1</v>
      </c>
      <c r="V29" s="105">
        <v>1</v>
      </c>
      <c r="W29" s="439"/>
      <c r="X29" s="108"/>
      <c r="Y29" s="181" t="s">
        <v>446</v>
      </c>
      <c r="Z29" s="130">
        <v>1</v>
      </c>
      <c r="AA29" s="105">
        <v>1</v>
      </c>
      <c r="AB29" s="439"/>
      <c r="AD29" s="174" t="s">
        <v>492</v>
      </c>
      <c r="AE29" s="97">
        <v>1</v>
      </c>
      <c r="AF29" s="283" t="s">
        <v>550</v>
      </c>
      <c r="AG29" s="443"/>
    </row>
    <row r="30" spans="2:282" ht="87.75" customHeight="1" thickBot="1">
      <c r="B30" s="211">
        <v>20</v>
      </c>
      <c r="C30" s="312"/>
      <c r="D30" s="313"/>
      <c r="E30" s="345"/>
      <c r="F30" s="345"/>
      <c r="G30" s="302" t="s">
        <v>447</v>
      </c>
      <c r="H30" s="302"/>
      <c r="I30" s="302"/>
      <c r="J30" s="218">
        <v>44197</v>
      </c>
      <c r="K30" s="218">
        <v>44286</v>
      </c>
      <c r="L30" s="219" t="s">
        <v>141</v>
      </c>
      <c r="M30" s="220" t="s">
        <v>162</v>
      </c>
      <c r="N30" s="224" t="s">
        <v>166</v>
      </c>
      <c r="O30" s="221" t="s">
        <v>167</v>
      </c>
      <c r="P30" s="226" t="s">
        <v>168</v>
      </c>
      <c r="R30" s="101" t="s">
        <v>366</v>
      </c>
      <c r="S30" s="194" t="s">
        <v>448</v>
      </c>
      <c r="T30" s="103" t="s">
        <v>449</v>
      </c>
      <c r="U30" s="130">
        <v>1</v>
      </c>
      <c r="V30" s="105">
        <v>1</v>
      </c>
      <c r="W30" s="439"/>
      <c r="X30" s="108"/>
      <c r="Y30" s="181" t="s">
        <v>450</v>
      </c>
      <c r="Z30" s="130">
        <v>1</v>
      </c>
      <c r="AA30" s="105">
        <v>1</v>
      </c>
      <c r="AB30" s="439"/>
      <c r="AD30" s="174" t="s">
        <v>493</v>
      </c>
      <c r="AE30" s="97">
        <v>1</v>
      </c>
      <c r="AF30" s="283" t="s">
        <v>542</v>
      </c>
      <c r="AG30" s="443"/>
    </row>
    <row r="31" spans="2:282" ht="87.75" customHeight="1" thickBot="1">
      <c r="B31" s="223">
        <v>21</v>
      </c>
      <c r="C31" s="312"/>
      <c r="D31" s="313"/>
      <c r="E31" s="345"/>
      <c r="F31" s="345"/>
      <c r="G31" s="302" t="s">
        <v>169</v>
      </c>
      <c r="H31" s="302"/>
      <c r="I31" s="302"/>
      <c r="J31" s="347">
        <v>44197</v>
      </c>
      <c r="K31" s="347">
        <v>44286</v>
      </c>
      <c r="L31" s="345" t="s">
        <v>141</v>
      </c>
      <c r="M31" s="306" t="s">
        <v>162</v>
      </c>
      <c r="N31" s="302" t="s">
        <v>170</v>
      </c>
      <c r="O31" s="303" t="s">
        <v>171</v>
      </c>
      <c r="P31" s="321" t="s">
        <v>172</v>
      </c>
      <c r="R31" s="101" t="s">
        <v>366</v>
      </c>
      <c r="S31" s="447" t="s">
        <v>451</v>
      </c>
      <c r="T31" s="447" t="s">
        <v>372</v>
      </c>
      <c r="U31" s="130">
        <v>1</v>
      </c>
      <c r="V31" s="105">
        <v>1</v>
      </c>
      <c r="W31" s="439"/>
      <c r="X31" s="108"/>
      <c r="Y31" s="451" t="s">
        <v>431</v>
      </c>
      <c r="Z31" s="130">
        <v>1</v>
      </c>
      <c r="AA31" s="105">
        <v>1</v>
      </c>
      <c r="AB31" s="439"/>
      <c r="AD31" s="174" t="s">
        <v>494</v>
      </c>
      <c r="AE31" s="97">
        <v>1</v>
      </c>
      <c r="AF31" s="98" t="s">
        <v>488</v>
      </c>
      <c r="AG31" s="443"/>
    </row>
    <row r="32" spans="2:282" ht="51.75" customHeight="1" thickBot="1">
      <c r="B32" s="225">
        <v>22</v>
      </c>
      <c r="C32" s="312"/>
      <c r="D32" s="313"/>
      <c r="E32" s="345"/>
      <c r="F32" s="345"/>
      <c r="G32" s="323" t="s">
        <v>173</v>
      </c>
      <c r="H32" s="323"/>
      <c r="I32" s="323"/>
      <c r="J32" s="348"/>
      <c r="K32" s="348"/>
      <c r="L32" s="346"/>
      <c r="M32" s="307"/>
      <c r="N32" s="323"/>
      <c r="O32" s="344"/>
      <c r="P32" s="322"/>
      <c r="R32" s="110" t="s">
        <v>366</v>
      </c>
      <c r="S32" s="450"/>
      <c r="T32" s="450"/>
      <c r="U32" s="132">
        <v>1</v>
      </c>
      <c r="V32" s="133">
        <v>1</v>
      </c>
      <c r="W32" s="439"/>
      <c r="X32" s="108"/>
      <c r="Y32" s="452"/>
      <c r="Z32" s="132">
        <v>1</v>
      </c>
      <c r="AA32" s="133">
        <v>1</v>
      </c>
      <c r="AB32" s="439"/>
      <c r="AD32" s="174" t="s">
        <v>495</v>
      </c>
      <c r="AE32" s="97">
        <v>1</v>
      </c>
      <c r="AF32" s="98" t="s">
        <v>488</v>
      </c>
      <c r="AG32" s="443"/>
    </row>
    <row r="33" spans="2:41" ht="72.75" customHeight="1" thickBot="1">
      <c r="B33" s="211">
        <v>23</v>
      </c>
      <c r="C33" s="312"/>
      <c r="D33" s="313"/>
      <c r="E33" s="419" t="s">
        <v>174</v>
      </c>
      <c r="F33" s="419"/>
      <c r="G33" s="324" t="s">
        <v>175</v>
      </c>
      <c r="H33" s="324"/>
      <c r="I33" s="324"/>
      <c r="J33" s="212">
        <v>44197</v>
      </c>
      <c r="K33" s="212">
        <v>44286</v>
      </c>
      <c r="L33" s="213" t="s">
        <v>141</v>
      </c>
      <c r="M33" s="214" t="s">
        <v>162</v>
      </c>
      <c r="N33" s="215" t="s">
        <v>176</v>
      </c>
      <c r="O33" s="215" t="s">
        <v>177</v>
      </c>
      <c r="P33" s="227" t="s">
        <v>178</v>
      </c>
      <c r="R33" s="134" t="s">
        <v>366</v>
      </c>
      <c r="S33" s="203" t="s">
        <v>452</v>
      </c>
      <c r="T33" s="135" t="s">
        <v>453</v>
      </c>
      <c r="U33" s="136">
        <v>1</v>
      </c>
      <c r="V33" s="137">
        <v>1</v>
      </c>
      <c r="W33" s="439"/>
      <c r="X33" s="108"/>
      <c r="Y33" s="193" t="s">
        <v>433</v>
      </c>
      <c r="Z33" s="136">
        <v>1</v>
      </c>
      <c r="AA33" s="137">
        <v>1</v>
      </c>
      <c r="AB33" s="439"/>
      <c r="AD33" s="174" t="s">
        <v>453</v>
      </c>
      <c r="AE33" s="97">
        <v>1</v>
      </c>
      <c r="AF33" s="283" t="s">
        <v>515</v>
      </c>
      <c r="AG33" s="443"/>
    </row>
    <row r="34" spans="2:41" ht="409.5" customHeight="1" thickBot="1">
      <c r="B34" s="211">
        <v>24</v>
      </c>
      <c r="C34" s="312"/>
      <c r="D34" s="313"/>
      <c r="E34" s="419"/>
      <c r="F34" s="419"/>
      <c r="G34" s="302" t="s">
        <v>179</v>
      </c>
      <c r="H34" s="302"/>
      <c r="I34" s="302"/>
      <c r="J34" s="347">
        <v>44197</v>
      </c>
      <c r="K34" s="347">
        <v>44286</v>
      </c>
      <c r="L34" s="345" t="s">
        <v>141</v>
      </c>
      <c r="M34" s="306" t="s">
        <v>180</v>
      </c>
      <c r="N34" s="302" t="s">
        <v>181</v>
      </c>
      <c r="O34" s="302" t="s">
        <v>182</v>
      </c>
      <c r="P34" s="303" t="s">
        <v>183</v>
      </c>
      <c r="R34" s="101" t="s">
        <v>373</v>
      </c>
      <c r="S34" s="192" t="s">
        <v>454</v>
      </c>
      <c r="T34" s="103" t="s">
        <v>455</v>
      </c>
      <c r="U34" s="130">
        <v>1</v>
      </c>
      <c r="V34" s="105">
        <v>1</v>
      </c>
      <c r="W34" s="439"/>
      <c r="X34" s="108"/>
      <c r="Y34" s="199" t="s">
        <v>480</v>
      </c>
      <c r="Z34" s="130">
        <v>1</v>
      </c>
      <c r="AA34" s="105">
        <v>1</v>
      </c>
      <c r="AB34" s="439"/>
      <c r="AD34" s="174" t="s">
        <v>516</v>
      </c>
      <c r="AE34" s="97">
        <v>1</v>
      </c>
      <c r="AF34" s="283" t="s">
        <v>517</v>
      </c>
      <c r="AG34" s="443"/>
    </row>
    <row r="35" spans="2:41" ht="208.5" customHeight="1" thickBot="1">
      <c r="B35" s="211">
        <v>25</v>
      </c>
      <c r="C35" s="312"/>
      <c r="D35" s="313"/>
      <c r="E35" s="419"/>
      <c r="F35" s="419"/>
      <c r="G35" s="302" t="s">
        <v>184</v>
      </c>
      <c r="H35" s="302"/>
      <c r="I35" s="302"/>
      <c r="J35" s="347"/>
      <c r="K35" s="347"/>
      <c r="L35" s="345"/>
      <c r="M35" s="306"/>
      <c r="N35" s="302"/>
      <c r="O35" s="302"/>
      <c r="P35" s="303"/>
      <c r="R35" s="101" t="s">
        <v>373</v>
      </c>
      <c r="S35" s="131" t="s">
        <v>434</v>
      </c>
      <c r="T35" s="103" t="s">
        <v>374</v>
      </c>
      <c r="U35" s="130">
        <v>1</v>
      </c>
      <c r="V35" s="105">
        <v>1</v>
      </c>
      <c r="W35" s="439"/>
      <c r="X35" s="108"/>
      <c r="Y35" s="109" t="s">
        <v>432</v>
      </c>
      <c r="Z35" s="130">
        <v>1</v>
      </c>
      <c r="AA35" s="105">
        <v>1</v>
      </c>
      <c r="AB35" s="439"/>
      <c r="AD35" s="174" t="s">
        <v>516</v>
      </c>
      <c r="AE35" s="97">
        <v>1</v>
      </c>
      <c r="AF35" s="283" t="s">
        <v>517</v>
      </c>
      <c r="AG35" s="443"/>
      <c r="AO35" s="4">
        <f>1900/20</f>
        <v>95</v>
      </c>
    </row>
    <row r="36" spans="2:41" ht="50.25" customHeight="1" thickBot="1">
      <c r="B36" s="223">
        <v>26</v>
      </c>
      <c r="C36" s="312"/>
      <c r="D36" s="313"/>
      <c r="E36" s="419"/>
      <c r="F36" s="419"/>
      <c r="G36" s="302" t="s">
        <v>436</v>
      </c>
      <c r="H36" s="302"/>
      <c r="I36" s="302"/>
      <c r="J36" s="218">
        <v>44197</v>
      </c>
      <c r="K36" s="218">
        <v>44286</v>
      </c>
      <c r="L36" s="219" t="s">
        <v>141</v>
      </c>
      <c r="M36" s="220" t="s">
        <v>162</v>
      </c>
      <c r="N36" s="302" t="s">
        <v>185</v>
      </c>
      <c r="O36" s="302" t="s">
        <v>186</v>
      </c>
      <c r="P36" s="303" t="s">
        <v>187</v>
      </c>
      <c r="R36" s="101" t="s">
        <v>366</v>
      </c>
      <c r="S36" s="453" t="s">
        <v>375</v>
      </c>
      <c r="T36" s="447" t="s">
        <v>376</v>
      </c>
      <c r="U36" s="130">
        <v>1</v>
      </c>
      <c r="V36" s="105">
        <v>1</v>
      </c>
      <c r="W36" s="439"/>
      <c r="X36" s="108"/>
      <c r="Y36" s="459" t="s">
        <v>437</v>
      </c>
      <c r="Z36" s="130">
        <v>1</v>
      </c>
      <c r="AA36" s="105">
        <v>1</v>
      </c>
      <c r="AB36" s="439"/>
      <c r="AD36" s="174"/>
      <c r="AE36" s="97"/>
      <c r="AF36" s="469" t="s">
        <v>540</v>
      </c>
      <c r="AG36" s="443"/>
    </row>
    <row r="37" spans="2:41" ht="54" customHeight="1" thickBot="1">
      <c r="B37" s="225">
        <v>27</v>
      </c>
      <c r="C37" s="312"/>
      <c r="D37" s="313"/>
      <c r="E37" s="419"/>
      <c r="F37" s="419"/>
      <c r="G37" s="302" t="s">
        <v>188</v>
      </c>
      <c r="H37" s="302"/>
      <c r="I37" s="302"/>
      <c r="J37" s="218">
        <v>44197</v>
      </c>
      <c r="K37" s="218">
        <v>44286</v>
      </c>
      <c r="L37" s="219" t="s">
        <v>141</v>
      </c>
      <c r="M37" s="220" t="s">
        <v>162</v>
      </c>
      <c r="N37" s="302"/>
      <c r="O37" s="302"/>
      <c r="P37" s="303"/>
      <c r="R37" s="101" t="s">
        <v>366</v>
      </c>
      <c r="S37" s="454"/>
      <c r="T37" s="447"/>
      <c r="U37" s="130">
        <v>1</v>
      </c>
      <c r="V37" s="105">
        <v>1</v>
      </c>
      <c r="W37" s="439"/>
      <c r="X37" s="108"/>
      <c r="Y37" s="460"/>
      <c r="Z37" s="130">
        <v>1</v>
      </c>
      <c r="AA37" s="105">
        <v>1</v>
      </c>
      <c r="AB37" s="439"/>
      <c r="AD37" s="174"/>
      <c r="AE37" s="97"/>
      <c r="AF37" s="469" t="s">
        <v>540</v>
      </c>
      <c r="AG37" s="443"/>
    </row>
    <row r="38" spans="2:41" ht="87.75" customHeight="1" thickBot="1">
      <c r="B38" s="211">
        <v>28</v>
      </c>
      <c r="C38" s="312"/>
      <c r="D38" s="313"/>
      <c r="E38" s="420"/>
      <c r="F38" s="420"/>
      <c r="G38" s="305" t="s">
        <v>189</v>
      </c>
      <c r="H38" s="305"/>
      <c r="I38" s="305"/>
      <c r="J38" s="228">
        <v>44197</v>
      </c>
      <c r="K38" s="228">
        <v>44286</v>
      </c>
      <c r="L38" s="229" t="s">
        <v>141</v>
      </c>
      <c r="M38" s="230" t="s">
        <v>162</v>
      </c>
      <c r="N38" s="305"/>
      <c r="O38" s="305"/>
      <c r="P38" s="304"/>
      <c r="R38" s="126" t="s">
        <v>366</v>
      </c>
      <c r="S38" s="270" t="s">
        <v>377</v>
      </c>
      <c r="T38" s="448"/>
      <c r="U38" s="263">
        <v>1</v>
      </c>
      <c r="V38" s="264">
        <v>1</v>
      </c>
      <c r="W38" s="439"/>
      <c r="X38" s="108"/>
      <c r="Y38" s="460"/>
      <c r="Z38" s="263">
        <v>1</v>
      </c>
      <c r="AA38" s="264">
        <v>1</v>
      </c>
      <c r="AB38" s="439"/>
      <c r="AD38" s="174"/>
      <c r="AE38" s="97"/>
      <c r="AF38" s="470" t="s">
        <v>543</v>
      </c>
      <c r="AG38" s="443"/>
    </row>
    <row r="39" spans="2:41" ht="217.5" customHeight="1" thickBot="1">
      <c r="B39" s="211">
        <v>29</v>
      </c>
      <c r="C39" s="312"/>
      <c r="D39" s="313"/>
      <c r="E39" s="421" t="s">
        <v>190</v>
      </c>
      <c r="F39" s="422"/>
      <c r="G39" s="362" t="s">
        <v>191</v>
      </c>
      <c r="H39" s="349"/>
      <c r="I39" s="349"/>
      <c r="J39" s="231">
        <v>44197</v>
      </c>
      <c r="K39" s="231">
        <v>44286</v>
      </c>
      <c r="L39" s="232" t="s">
        <v>141</v>
      </c>
      <c r="M39" s="66" t="s">
        <v>180</v>
      </c>
      <c r="N39" s="67" t="s">
        <v>192</v>
      </c>
      <c r="O39" s="67" t="s">
        <v>193</v>
      </c>
      <c r="P39" s="227" t="s">
        <v>194</v>
      </c>
      <c r="R39" s="95" t="s">
        <v>361</v>
      </c>
      <c r="S39" s="261" t="s">
        <v>463</v>
      </c>
      <c r="T39" s="195" t="s">
        <v>456</v>
      </c>
      <c r="U39" s="97">
        <v>1</v>
      </c>
      <c r="V39" s="98">
        <v>1</v>
      </c>
      <c r="W39" s="435"/>
      <c r="X39" s="99"/>
      <c r="Y39" s="100" t="s">
        <v>457</v>
      </c>
      <c r="Z39" s="97">
        <v>1</v>
      </c>
      <c r="AA39" s="98">
        <v>1</v>
      </c>
      <c r="AB39" s="435"/>
      <c r="AD39" s="174" t="s">
        <v>494</v>
      </c>
      <c r="AE39" s="97">
        <v>1</v>
      </c>
      <c r="AF39" s="283" t="s">
        <v>519</v>
      </c>
      <c r="AG39" s="443"/>
    </row>
    <row r="40" spans="2:41" ht="87.75" customHeight="1" thickBot="1">
      <c r="B40" s="211">
        <v>30</v>
      </c>
      <c r="C40" s="312"/>
      <c r="D40" s="313"/>
      <c r="E40" s="423"/>
      <c r="F40" s="424"/>
      <c r="G40" s="351" t="s">
        <v>195</v>
      </c>
      <c r="H40" s="302"/>
      <c r="I40" s="302"/>
      <c r="J40" s="218">
        <v>44197</v>
      </c>
      <c r="K40" s="218">
        <v>44286</v>
      </c>
      <c r="L40" s="219" t="s">
        <v>141</v>
      </c>
      <c r="M40" s="13" t="s">
        <v>162</v>
      </c>
      <c r="N40" s="224" t="s">
        <v>196</v>
      </c>
      <c r="O40" s="224" t="s">
        <v>197</v>
      </c>
      <c r="P40" s="221" t="s">
        <v>198</v>
      </c>
      <c r="R40" s="101" t="s">
        <v>366</v>
      </c>
      <c r="S40" s="107" t="s">
        <v>458</v>
      </c>
      <c r="T40" s="196" t="s">
        <v>459</v>
      </c>
      <c r="U40" s="104">
        <v>0</v>
      </c>
      <c r="V40" s="122">
        <v>0</v>
      </c>
      <c r="W40" s="435"/>
      <c r="X40" s="99"/>
      <c r="Y40" s="109" t="s">
        <v>460</v>
      </c>
      <c r="Z40" s="104">
        <v>0</v>
      </c>
      <c r="AA40" s="122">
        <v>0</v>
      </c>
      <c r="AB40" s="435"/>
      <c r="AD40" s="174" t="s">
        <v>496</v>
      </c>
      <c r="AE40" s="97">
        <v>0.5</v>
      </c>
      <c r="AF40" s="283" t="s">
        <v>497</v>
      </c>
      <c r="AG40" s="443"/>
    </row>
    <row r="41" spans="2:41" ht="87.75" customHeight="1" thickBot="1">
      <c r="B41" s="223">
        <v>31</v>
      </c>
      <c r="C41" s="312"/>
      <c r="D41" s="313"/>
      <c r="E41" s="423"/>
      <c r="F41" s="424"/>
      <c r="G41" s="351" t="s">
        <v>199</v>
      </c>
      <c r="H41" s="302"/>
      <c r="I41" s="302"/>
      <c r="J41" s="218">
        <v>44197</v>
      </c>
      <c r="K41" s="218">
        <v>44286</v>
      </c>
      <c r="L41" s="219" t="s">
        <v>141</v>
      </c>
      <c r="M41" s="13" t="s">
        <v>180</v>
      </c>
      <c r="N41" s="224" t="s">
        <v>200</v>
      </c>
      <c r="O41" s="224" t="s">
        <v>201</v>
      </c>
      <c r="P41" s="221" t="s">
        <v>202</v>
      </c>
      <c r="R41" s="101" t="s">
        <v>361</v>
      </c>
      <c r="S41" s="131" t="s">
        <v>378</v>
      </c>
      <c r="T41" s="131" t="s">
        <v>379</v>
      </c>
      <c r="U41" s="104">
        <v>1</v>
      </c>
      <c r="V41" s="122">
        <v>1</v>
      </c>
      <c r="W41" s="435"/>
      <c r="X41" s="99"/>
      <c r="Y41" s="109" t="s">
        <v>438</v>
      </c>
      <c r="Z41" s="104">
        <v>1</v>
      </c>
      <c r="AA41" s="122">
        <v>1</v>
      </c>
      <c r="AB41" s="435"/>
      <c r="AD41" s="174" t="s">
        <v>496</v>
      </c>
      <c r="AE41" s="97">
        <v>1</v>
      </c>
      <c r="AF41" s="283" t="s">
        <v>520</v>
      </c>
      <c r="AG41" s="443"/>
    </row>
    <row r="42" spans="2:41" ht="165.75" customHeight="1" thickBot="1">
      <c r="B42" s="225">
        <v>32</v>
      </c>
      <c r="C42" s="312"/>
      <c r="D42" s="313"/>
      <c r="E42" s="423"/>
      <c r="F42" s="424"/>
      <c r="G42" s="351" t="s">
        <v>203</v>
      </c>
      <c r="H42" s="302"/>
      <c r="I42" s="302"/>
      <c r="J42" s="218">
        <v>44197</v>
      </c>
      <c r="K42" s="218">
        <v>44286</v>
      </c>
      <c r="L42" s="219" t="s">
        <v>141</v>
      </c>
      <c r="M42" s="13" t="s">
        <v>180</v>
      </c>
      <c r="N42" s="224" t="s">
        <v>204</v>
      </c>
      <c r="O42" s="224" t="s">
        <v>205</v>
      </c>
      <c r="P42" s="221" t="s">
        <v>206</v>
      </c>
      <c r="R42" s="101" t="s">
        <v>361</v>
      </c>
      <c r="S42" s="131" t="s">
        <v>462</v>
      </c>
      <c r="T42" s="131" t="s">
        <v>461</v>
      </c>
      <c r="U42" s="104">
        <v>1</v>
      </c>
      <c r="V42" s="122"/>
      <c r="W42" s="435"/>
      <c r="X42" s="99"/>
      <c r="Y42" s="109" t="s">
        <v>464</v>
      </c>
      <c r="Z42" s="104">
        <v>1</v>
      </c>
      <c r="AA42" s="122">
        <v>1</v>
      </c>
      <c r="AB42" s="435"/>
      <c r="AD42" s="174" t="s">
        <v>498</v>
      </c>
      <c r="AE42" s="97">
        <v>1</v>
      </c>
      <c r="AF42" s="283" t="s">
        <v>499</v>
      </c>
      <c r="AG42" s="443"/>
    </row>
    <row r="43" spans="2:41" ht="87.75" customHeight="1" thickBot="1">
      <c r="B43" s="211">
        <v>33</v>
      </c>
      <c r="C43" s="312"/>
      <c r="D43" s="313"/>
      <c r="E43" s="425"/>
      <c r="F43" s="426"/>
      <c r="G43" s="350" t="s">
        <v>207</v>
      </c>
      <c r="H43" s="305"/>
      <c r="I43" s="305"/>
      <c r="J43" s="228">
        <v>44197</v>
      </c>
      <c r="K43" s="228">
        <v>44286</v>
      </c>
      <c r="L43" s="229" t="s">
        <v>141</v>
      </c>
      <c r="M43" s="233" t="s">
        <v>162</v>
      </c>
      <c r="N43" s="202" t="s">
        <v>208</v>
      </c>
      <c r="O43" s="202" t="s">
        <v>209</v>
      </c>
      <c r="P43" s="234" t="s">
        <v>210</v>
      </c>
      <c r="R43" s="110" t="s">
        <v>366</v>
      </c>
      <c r="S43" s="158" t="s">
        <v>465</v>
      </c>
      <c r="T43" s="198" t="s">
        <v>380</v>
      </c>
      <c r="U43" s="268">
        <v>1</v>
      </c>
      <c r="V43" s="269">
        <v>1</v>
      </c>
      <c r="W43" s="435"/>
      <c r="X43" s="108"/>
      <c r="Y43" s="157" t="s">
        <v>466</v>
      </c>
      <c r="Z43" s="132">
        <v>1</v>
      </c>
      <c r="AA43" s="133">
        <v>1</v>
      </c>
      <c r="AB43" s="435"/>
      <c r="AD43" s="174" t="s">
        <v>500</v>
      </c>
      <c r="AE43" s="97">
        <v>1</v>
      </c>
      <c r="AF43" s="98" t="s">
        <v>488</v>
      </c>
      <c r="AG43" s="443"/>
    </row>
    <row r="44" spans="2:41" ht="138.6" customHeight="1" thickBot="1">
      <c r="B44" s="211">
        <v>34</v>
      </c>
      <c r="C44" s="312"/>
      <c r="D44" s="314"/>
      <c r="E44" s="326" t="s">
        <v>211</v>
      </c>
      <c r="F44" s="327"/>
      <c r="G44" s="349" t="s">
        <v>212</v>
      </c>
      <c r="H44" s="349"/>
      <c r="I44" s="349"/>
      <c r="J44" s="231">
        <v>44197</v>
      </c>
      <c r="K44" s="231">
        <v>44286</v>
      </c>
      <c r="L44" s="232" t="s">
        <v>141</v>
      </c>
      <c r="M44" s="233" t="s">
        <v>162</v>
      </c>
      <c r="N44" s="67" t="s">
        <v>213</v>
      </c>
      <c r="O44" s="67" t="s">
        <v>214</v>
      </c>
      <c r="P44" s="227" t="s">
        <v>215</v>
      </c>
      <c r="R44" s="134" t="s">
        <v>366</v>
      </c>
      <c r="S44" s="271" t="s">
        <v>467</v>
      </c>
      <c r="T44" s="197" t="s">
        <v>468</v>
      </c>
      <c r="U44" s="272">
        <v>1</v>
      </c>
      <c r="V44" s="273">
        <v>1</v>
      </c>
      <c r="W44" s="435"/>
      <c r="X44" s="108"/>
      <c r="Y44" s="201" t="s">
        <v>469</v>
      </c>
      <c r="Z44" s="136">
        <v>1</v>
      </c>
      <c r="AA44" s="137">
        <v>1</v>
      </c>
      <c r="AB44" s="435"/>
      <c r="AD44" s="174" t="s">
        <v>501</v>
      </c>
      <c r="AE44" s="97">
        <v>1</v>
      </c>
      <c r="AF44" s="98" t="s">
        <v>488</v>
      </c>
      <c r="AG44" s="443"/>
    </row>
    <row r="45" spans="2:41" ht="231" customHeight="1" thickBot="1">
      <c r="B45" s="211">
        <v>35</v>
      </c>
      <c r="C45" s="312"/>
      <c r="D45" s="314"/>
      <c r="E45" s="326"/>
      <c r="F45" s="327"/>
      <c r="G45" s="302" t="s">
        <v>216</v>
      </c>
      <c r="H45" s="302"/>
      <c r="I45" s="302"/>
      <c r="J45" s="218">
        <v>44197</v>
      </c>
      <c r="K45" s="218">
        <v>44286</v>
      </c>
      <c r="L45" s="219" t="s">
        <v>141</v>
      </c>
      <c r="M45" s="220" t="s">
        <v>162</v>
      </c>
      <c r="N45" s="224" t="s">
        <v>217</v>
      </c>
      <c r="O45" s="224" t="s">
        <v>218</v>
      </c>
      <c r="P45" s="221" t="s">
        <v>219</v>
      </c>
      <c r="R45" s="101" t="s">
        <v>366</v>
      </c>
      <c r="S45" s="210" t="s">
        <v>470</v>
      </c>
      <c r="T45" s="204" t="s">
        <v>471</v>
      </c>
      <c r="U45" s="205">
        <v>1</v>
      </c>
      <c r="V45" s="206">
        <v>1</v>
      </c>
      <c r="W45" s="435"/>
      <c r="X45" s="108"/>
      <c r="Y45" s="199" t="s">
        <v>472</v>
      </c>
      <c r="Z45" s="130">
        <v>1</v>
      </c>
      <c r="AA45" s="105">
        <v>1</v>
      </c>
      <c r="AB45" s="435"/>
      <c r="AD45" s="174" t="s">
        <v>501</v>
      </c>
      <c r="AE45" s="97">
        <v>1</v>
      </c>
      <c r="AF45" s="98" t="s">
        <v>502</v>
      </c>
      <c r="AG45" s="443"/>
    </row>
    <row r="46" spans="2:41" ht="87.75" customHeight="1" thickBot="1">
      <c r="B46" s="223">
        <v>36</v>
      </c>
      <c r="C46" s="312"/>
      <c r="D46" s="314"/>
      <c r="E46" s="326"/>
      <c r="F46" s="327"/>
      <c r="G46" s="305" t="s">
        <v>220</v>
      </c>
      <c r="H46" s="305"/>
      <c r="I46" s="305"/>
      <c r="J46" s="228">
        <v>44197</v>
      </c>
      <c r="K46" s="228">
        <v>44286</v>
      </c>
      <c r="L46" s="229" t="s">
        <v>141</v>
      </c>
      <c r="M46" s="230" t="s">
        <v>221</v>
      </c>
      <c r="N46" s="202" t="s">
        <v>222</v>
      </c>
      <c r="O46" s="202" t="s">
        <v>223</v>
      </c>
      <c r="P46" s="234" t="s">
        <v>224</v>
      </c>
      <c r="R46" s="110" t="s">
        <v>366</v>
      </c>
      <c r="S46" s="266" t="s">
        <v>473</v>
      </c>
      <c r="T46" s="267" t="s">
        <v>439</v>
      </c>
      <c r="U46" s="268">
        <v>1</v>
      </c>
      <c r="V46" s="269">
        <v>1</v>
      </c>
      <c r="W46" s="435"/>
      <c r="X46" s="108"/>
      <c r="Y46" s="281" t="s">
        <v>474</v>
      </c>
      <c r="Z46" s="130">
        <v>1</v>
      </c>
      <c r="AA46" s="105">
        <v>1</v>
      </c>
      <c r="AB46" s="435"/>
      <c r="AD46" s="174" t="s">
        <v>503</v>
      </c>
      <c r="AE46" s="97">
        <v>1</v>
      </c>
      <c r="AF46" s="98" t="s">
        <v>504</v>
      </c>
      <c r="AG46" s="443"/>
    </row>
    <row r="47" spans="2:41" ht="87.75" customHeight="1" thickBot="1">
      <c r="B47" s="225">
        <v>37</v>
      </c>
      <c r="C47" s="312"/>
      <c r="D47" s="314"/>
      <c r="E47" s="328" t="s">
        <v>225</v>
      </c>
      <c r="F47" s="314"/>
      <c r="G47" s="349" t="s">
        <v>226</v>
      </c>
      <c r="H47" s="349"/>
      <c r="I47" s="349"/>
      <c r="J47" s="231">
        <v>44286</v>
      </c>
      <c r="K47" s="235">
        <v>44561</v>
      </c>
      <c r="L47" s="232" t="s">
        <v>141</v>
      </c>
      <c r="M47" s="233" t="s">
        <v>162</v>
      </c>
      <c r="N47" s="67" t="s">
        <v>227</v>
      </c>
      <c r="O47" s="67" t="s">
        <v>228</v>
      </c>
      <c r="P47" s="227" t="s">
        <v>229</v>
      </c>
      <c r="R47" s="189" t="s">
        <v>366</v>
      </c>
      <c r="S47" s="265" t="s">
        <v>479</v>
      </c>
      <c r="T47" s="265"/>
      <c r="U47" s="142"/>
      <c r="V47" s="143"/>
      <c r="W47" s="435"/>
      <c r="X47" s="108"/>
      <c r="Y47" s="138" t="s">
        <v>479</v>
      </c>
      <c r="Z47" s="140"/>
      <c r="AA47" s="141"/>
      <c r="AB47" s="435"/>
      <c r="AD47" s="174"/>
      <c r="AE47" s="97"/>
      <c r="AF47" s="470" t="s">
        <v>543</v>
      </c>
      <c r="AG47" s="443"/>
    </row>
    <row r="48" spans="2:41" ht="87.75" customHeight="1" thickBot="1">
      <c r="B48" s="211">
        <v>38</v>
      </c>
      <c r="C48" s="312"/>
      <c r="D48" s="314"/>
      <c r="E48" s="328"/>
      <c r="F48" s="314"/>
      <c r="G48" s="302" t="s">
        <v>230</v>
      </c>
      <c r="H48" s="302"/>
      <c r="I48" s="302"/>
      <c r="J48" s="218">
        <v>44286</v>
      </c>
      <c r="K48" s="222">
        <v>44561</v>
      </c>
      <c r="L48" s="219" t="s">
        <v>141</v>
      </c>
      <c r="M48" s="220" t="s">
        <v>162</v>
      </c>
      <c r="N48" s="224" t="s">
        <v>231</v>
      </c>
      <c r="O48" s="224" t="s">
        <v>232</v>
      </c>
      <c r="P48" s="221" t="s">
        <v>233</v>
      </c>
      <c r="R48" s="138" t="s">
        <v>366</v>
      </c>
      <c r="S48" s="139" t="s">
        <v>479</v>
      </c>
      <c r="T48" s="139"/>
      <c r="U48" s="140"/>
      <c r="V48" s="141"/>
      <c r="W48" s="435"/>
      <c r="X48" s="108"/>
      <c r="Y48" s="138" t="s">
        <v>479</v>
      </c>
      <c r="Z48" s="140"/>
      <c r="AA48" s="141"/>
      <c r="AB48" s="435"/>
      <c r="AD48" s="174"/>
      <c r="AE48" s="97"/>
      <c r="AF48" s="470" t="s">
        <v>543</v>
      </c>
      <c r="AG48" s="443"/>
    </row>
    <row r="49" spans="1:282" ht="87.75" customHeight="1" thickBot="1">
      <c r="B49" s="211">
        <v>39</v>
      </c>
      <c r="C49" s="312"/>
      <c r="D49" s="314"/>
      <c r="E49" s="328"/>
      <c r="F49" s="314"/>
      <c r="G49" s="302" t="s">
        <v>234</v>
      </c>
      <c r="H49" s="302"/>
      <c r="I49" s="302"/>
      <c r="J49" s="218">
        <v>44286</v>
      </c>
      <c r="K49" s="222">
        <v>44346</v>
      </c>
      <c r="L49" s="219" t="s">
        <v>141</v>
      </c>
      <c r="M49" s="220" t="s">
        <v>235</v>
      </c>
      <c r="N49" s="224" t="s">
        <v>236</v>
      </c>
      <c r="O49" s="224" t="s">
        <v>237</v>
      </c>
      <c r="P49" s="221" t="s">
        <v>238</v>
      </c>
      <c r="R49" s="101" t="s">
        <v>361</v>
      </c>
      <c r="S49" s="139" t="s">
        <v>479</v>
      </c>
      <c r="T49" s="144"/>
      <c r="U49" s="145"/>
      <c r="V49" s="146"/>
      <c r="W49" s="435"/>
      <c r="X49" s="99"/>
      <c r="Y49" s="138" t="s">
        <v>479</v>
      </c>
      <c r="Z49" s="145"/>
      <c r="AA49" s="146"/>
      <c r="AB49" s="435"/>
      <c r="AD49" s="174"/>
      <c r="AE49" s="97"/>
      <c r="AF49" s="470" t="s">
        <v>543</v>
      </c>
      <c r="AG49" s="443"/>
    </row>
    <row r="50" spans="1:282" ht="87.75" customHeight="1" thickBot="1">
      <c r="B50" s="211">
        <v>40</v>
      </c>
      <c r="C50" s="312"/>
      <c r="D50" s="314"/>
      <c r="E50" s="328"/>
      <c r="F50" s="314"/>
      <c r="G50" s="302" t="s">
        <v>239</v>
      </c>
      <c r="H50" s="302"/>
      <c r="I50" s="302"/>
      <c r="J50" s="352">
        <v>44286</v>
      </c>
      <c r="K50" s="354">
        <v>44346</v>
      </c>
      <c r="L50" s="356" t="s">
        <v>141</v>
      </c>
      <c r="M50" s="308" t="s">
        <v>162</v>
      </c>
      <c r="N50" s="305" t="s">
        <v>240</v>
      </c>
      <c r="O50" s="305" t="s">
        <v>241</v>
      </c>
      <c r="P50" s="304" t="s">
        <v>242</v>
      </c>
      <c r="R50" s="101" t="s">
        <v>366</v>
      </c>
      <c r="S50" s="236" t="s">
        <v>479</v>
      </c>
      <c r="T50" s="147"/>
      <c r="U50" s="147"/>
      <c r="V50" s="148"/>
      <c r="W50" s="435"/>
      <c r="X50" s="1"/>
      <c r="Y50" s="237" t="s">
        <v>479</v>
      </c>
      <c r="Z50" s="147"/>
      <c r="AA50" s="148"/>
      <c r="AB50" s="435"/>
      <c r="AD50" s="174"/>
      <c r="AE50" s="97"/>
      <c r="AF50" s="470" t="s">
        <v>543</v>
      </c>
      <c r="AG50" s="443"/>
    </row>
    <row r="51" spans="1:282" ht="87.75" customHeight="1" thickBot="1">
      <c r="B51" s="223">
        <v>41</v>
      </c>
      <c r="C51" s="315"/>
      <c r="D51" s="316"/>
      <c r="E51" s="329"/>
      <c r="F51" s="316"/>
      <c r="G51" s="323" t="s">
        <v>243</v>
      </c>
      <c r="H51" s="323"/>
      <c r="I51" s="323"/>
      <c r="J51" s="353"/>
      <c r="K51" s="355"/>
      <c r="L51" s="357"/>
      <c r="M51" s="309"/>
      <c r="N51" s="334"/>
      <c r="O51" s="334"/>
      <c r="P51" s="320"/>
      <c r="R51" s="126" t="s">
        <v>366</v>
      </c>
      <c r="S51" s="258" t="s">
        <v>479</v>
      </c>
      <c r="T51" s="151"/>
      <c r="U51" s="151"/>
      <c r="V51" s="152"/>
      <c r="W51" s="436"/>
      <c r="X51" s="1"/>
      <c r="Y51" s="239" t="s">
        <v>479</v>
      </c>
      <c r="Z51" s="149"/>
      <c r="AA51" s="150"/>
      <c r="AB51" s="436"/>
      <c r="AD51" s="174"/>
      <c r="AE51" s="97"/>
      <c r="AF51" s="470" t="s">
        <v>543</v>
      </c>
      <c r="AG51" s="444"/>
    </row>
    <row r="52" spans="1:282" s="5" customFormat="1" ht="98.25" customHeight="1" thickBot="1">
      <c r="A52" s="4"/>
      <c r="B52" s="26">
        <v>42</v>
      </c>
      <c r="C52" s="295" t="s">
        <v>29</v>
      </c>
      <c r="D52" s="296"/>
      <c r="E52" s="330" t="s">
        <v>22</v>
      </c>
      <c r="F52" s="330"/>
      <c r="G52" s="330" t="s">
        <v>117</v>
      </c>
      <c r="H52" s="330"/>
      <c r="I52" s="330"/>
      <c r="J52" s="53" t="s">
        <v>64</v>
      </c>
      <c r="K52" s="53" t="s">
        <v>66</v>
      </c>
      <c r="L52" s="54" t="s">
        <v>34</v>
      </c>
      <c r="M52" s="25" t="s">
        <v>118</v>
      </c>
      <c r="N52" s="29" t="s">
        <v>119</v>
      </c>
      <c r="O52" s="63" t="s">
        <v>120</v>
      </c>
      <c r="P52" s="30" t="s">
        <v>121</v>
      </c>
      <c r="Q52" s="4"/>
      <c r="R52" s="95" t="s">
        <v>361</v>
      </c>
      <c r="S52" s="261" t="s">
        <v>381</v>
      </c>
      <c r="T52" s="262" t="s">
        <v>382</v>
      </c>
      <c r="U52" s="97">
        <v>1</v>
      </c>
      <c r="V52" s="98">
        <v>0.25</v>
      </c>
      <c r="W52" s="434">
        <f>AVERAGE(U52,U53,U54,U55,U57)</f>
        <v>1</v>
      </c>
      <c r="X52" s="99"/>
      <c r="Y52" s="193" t="s">
        <v>397</v>
      </c>
      <c r="Z52" s="153">
        <v>1</v>
      </c>
      <c r="AA52" s="154">
        <v>0.25</v>
      </c>
      <c r="AB52" s="434">
        <f>AVERAGE(Z52,Z53,Z54,Z55,Z57)</f>
        <v>1</v>
      </c>
      <c r="AC52" s="4"/>
      <c r="AD52" s="174" t="s">
        <v>521</v>
      </c>
      <c r="AE52" s="97">
        <v>1</v>
      </c>
      <c r="AF52" s="283" t="s">
        <v>522</v>
      </c>
      <c r="AG52" s="442">
        <f>+AVERAGE(AE52:AE57)</f>
        <v>0.75</v>
      </c>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row>
    <row r="53" spans="1:282" s="7" customFormat="1" ht="113.25" customHeight="1" thickBot="1">
      <c r="A53" s="6"/>
      <c r="B53" s="31">
        <v>43</v>
      </c>
      <c r="C53" s="297"/>
      <c r="D53" s="298"/>
      <c r="E53" s="337" t="s">
        <v>23</v>
      </c>
      <c r="F53" s="337"/>
      <c r="G53" s="337" t="s">
        <v>122</v>
      </c>
      <c r="H53" s="337"/>
      <c r="I53" s="337"/>
      <c r="J53" s="32" t="s">
        <v>64</v>
      </c>
      <c r="K53" s="32" t="s">
        <v>66</v>
      </c>
      <c r="L53" s="38" t="s">
        <v>37</v>
      </c>
      <c r="M53" s="37" t="s">
        <v>32</v>
      </c>
      <c r="N53" s="35" t="s">
        <v>67</v>
      </c>
      <c r="O53" s="35" t="s">
        <v>68</v>
      </c>
      <c r="P53" s="64" t="s">
        <v>123</v>
      </c>
      <c r="Q53" s="6"/>
      <c r="R53" s="101" t="s">
        <v>361</v>
      </c>
      <c r="S53" s="155" t="s">
        <v>383</v>
      </c>
      <c r="T53" s="155" t="s">
        <v>384</v>
      </c>
      <c r="U53" s="104">
        <v>1</v>
      </c>
      <c r="V53" s="122">
        <v>0.25</v>
      </c>
      <c r="W53" s="435"/>
      <c r="X53" s="99"/>
      <c r="Y53" s="156" t="s">
        <v>398</v>
      </c>
      <c r="Z53" s="104">
        <v>1</v>
      </c>
      <c r="AA53" s="122">
        <v>0.25</v>
      </c>
      <c r="AB53" s="435"/>
      <c r="AC53" s="6"/>
      <c r="AD53" s="174" t="s">
        <v>523</v>
      </c>
      <c r="AE53" s="97">
        <v>0</v>
      </c>
      <c r="AF53" s="283" t="s">
        <v>524</v>
      </c>
      <c r="AG53" s="443"/>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row>
    <row r="54" spans="1:282" ht="230.25" customHeight="1" thickBot="1">
      <c r="A54" s="4"/>
      <c r="B54" s="31">
        <v>44</v>
      </c>
      <c r="C54" s="297"/>
      <c r="D54" s="298"/>
      <c r="E54" s="337"/>
      <c r="F54" s="337"/>
      <c r="G54" s="337" t="s">
        <v>277</v>
      </c>
      <c r="H54" s="337"/>
      <c r="I54" s="337"/>
      <c r="J54" s="32" t="s">
        <v>65</v>
      </c>
      <c r="K54" s="32" t="s">
        <v>66</v>
      </c>
      <c r="L54" s="38" t="s">
        <v>38</v>
      </c>
      <c r="M54" s="37" t="s">
        <v>32</v>
      </c>
      <c r="N54" s="35" t="s">
        <v>69</v>
      </c>
      <c r="O54" s="62" t="s">
        <v>70</v>
      </c>
      <c r="P54" s="36" t="s">
        <v>124</v>
      </c>
      <c r="R54" s="101" t="s">
        <v>361</v>
      </c>
      <c r="S54" s="131" t="s">
        <v>399</v>
      </c>
      <c r="T54" s="131" t="s">
        <v>385</v>
      </c>
      <c r="U54" s="104">
        <v>1</v>
      </c>
      <c r="V54" s="122">
        <v>0.25</v>
      </c>
      <c r="W54" s="435"/>
      <c r="X54" s="99"/>
      <c r="Y54" s="109" t="s">
        <v>435</v>
      </c>
      <c r="Z54" s="205">
        <v>1</v>
      </c>
      <c r="AA54" s="122">
        <v>0.25</v>
      </c>
      <c r="AB54" s="435"/>
      <c r="AD54" s="174"/>
      <c r="AE54" s="97"/>
      <c r="AF54" s="470" t="s">
        <v>543</v>
      </c>
      <c r="AG54" s="443"/>
    </row>
    <row r="55" spans="1:282" ht="132" customHeight="1" thickBot="1">
      <c r="A55" s="4"/>
      <c r="B55" s="31">
        <v>45</v>
      </c>
      <c r="C55" s="297"/>
      <c r="D55" s="298"/>
      <c r="E55" s="395" t="s">
        <v>24</v>
      </c>
      <c r="F55" s="396"/>
      <c r="G55" s="331" t="s">
        <v>138</v>
      </c>
      <c r="H55" s="332"/>
      <c r="I55" s="333"/>
      <c r="J55" s="32" t="s">
        <v>64</v>
      </c>
      <c r="K55" s="32" t="s">
        <v>66</v>
      </c>
      <c r="L55" s="38" t="s">
        <v>34</v>
      </c>
      <c r="M55" s="37" t="s">
        <v>39</v>
      </c>
      <c r="N55" s="35" t="s">
        <v>125</v>
      </c>
      <c r="O55" s="35" t="s">
        <v>71</v>
      </c>
      <c r="P55" s="36" t="s">
        <v>126</v>
      </c>
      <c r="R55" s="101" t="s">
        <v>361</v>
      </c>
      <c r="S55" s="131" t="s">
        <v>386</v>
      </c>
      <c r="T55" s="131" t="s">
        <v>387</v>
      </c>
      <c r="U55" s="104">
        <v>1</v>
      </c>
      <c r="V55" s="122">
        <v>0.25</v>
      </c>
      <c r="W55" s="435"/>
      <c r="X55" s="99"/>
      <c r="Y55" s="156" t="s">
        <v>482</v>
      </c>
      <c r="Z55" s="104">
        <v>1</v>
      </c>
      <c r="AA55" s="122">
        <v>0.25</v>
      </c>
      <c r="AB55" s="435"/>
      <c r="AD55" s="174" t="s">
        <v>525</v>
      </c>
      <c r="AE55" s="97">
        <v>1</v>
      </c>
      <c r="AF55" s="283" t="s">
        <v>526</v>
      </c>
      <c r="AG55" s="443"/>
    </row>
    <row r="56" spans="1:282" ht="114.75" customHeight="1" thickBot="1">
      <c r="A56" s="4"/>
      <c r="B56" s="40">
        <v>46</v>
      </c>
      <c r="C56" s="297"/>
      <c r="D56" s="298"/>
      <c r="E56" s="331" t="s">
        <v>127</v>
      </c>
      <c r="F56" s="333"/>
      <c r="G56" s="331" t="s">
        <v>128</v>
      </c>
      <c r="H56" s="332"/>
      <c r="I56" s="333"/>
      <c r="J56" s="32" t="s">
        <v>64</v>
      </c>
      <c r="K56" s="32" t="s">
        <v>66</v>
      </c>
      <c r="L56" s="38" t="s">
        <v>35</v>
      </c>
      <c r="M56" s="37" t="s">
        <v>129</v>
      </c>
      <c r="N56" s="35" t="s">
        <v>130</v>
      </c>
      <c r="O56" s="35" t="s">
        <v>131</v>
      </c>
      <c r="P56" s="36" t="s">
        <v>132</v>
      </c>
      <c r="R56" s="101" t="s">
        <v>361</v>
      </c>
      <c r="S56" s="254" t="s">
        <v>388</v>
      </c>
      <c r="T56" s="254" t="s">
        <v>389</v>
      </c>
      <c r="U56" s="179">
        <v>1</v>
      </c>
      <c r="V56" s="180">
        <v>0.2</v>
      </c>
      <c r="W56" s="435"/>
      <c r="X56" s="119"/>
      <c r="Y56" s="256" t="s">
        <v>413</v>
      </c>
      <c r="Z56" s="255"/>
      <c r="AA56" s="257"/>
      <c r="AB56" s="435"/>
      <c r="AD56" s="174" t="s">
        <v>527</v>
      </c>
      <c r="AE56" s="97"/>
      <c r="AF56" s="470" t="s">
        <v>543</v>
      </c>
      <c r="AG56" s="443"/>
    </row>
    <row r="57" spans="1:282" ht="166.5" customHeight="1" thickBot="1">
      <c r="A57" s="4"/>
      <c r="B57" s="26">
        <v>47</v>
      </c>
      <c r="C57" s="300"/>
      <c r="D57" s="325"/>
      <c r="E57" s="397" t="s">
        <v>133</v>
      </c>
      <c r="F57" s="398"/>
      <c r="G57" s="397" t="s">
        <v>134</v>
      </c>
      <c r="H57" s="399"/>
      <c r="I57" s="398"/>
      <c r="J57" s="41" t="s">
        <v>64</v>
      </c>
      <c r="K57" s="41" t="s">
        <v>66</v>
      </c>
      <c r="L57" s="42" t="s">
        <v>34</v>
      </c>
      <c r="M57" s="65" t="s">
        <v>32</v>
      </c>
      <c r="N57" s="43" t="s">
        <v>135</v>
      </c>
      <c r="O57" s="43" t="s">
        <v>136</v>
      </c>
      <c r="P57" s="44" t="s">
        <v>137</v>
      </c>
      <c r="R57" s="110" t="s">
        <v>361</v>
      </c>
      <c r="S57" s="158" t="s">
        <v>390</v>
      </c>
      <c r="T57" s="158" t="s">
        <v>391</v>
      </c>
      <c r="U57" s="172">
        <v>1</v>
      </c>
      <c r="V57" s="173">
        <v>0.25</v>
      </c>
      <c r="W57" s="436"/>
      <c r="X57" s="99"/>
      <c r="Y57" s="200" t="s">
        <v>420</v>
      </c>
      <c r="Z57" s="172">
        <v>1</v>
      </c>
      <c r="AA57" s="173">
        <v>0.25</v>
      </c>
      <c r="AB57" s="436"/>
      <c r="AD57" s="174" t="s">
        <v>528</v>
      </c>
      <c r="AE57" s="97">
        <v>1</v>
      </c>
      <c r="AF57" s="283" t="s">
        <v>529</v>
      </c>
      <c r="AG57" s="444"/>
    </row>
    <row r="58" spans="1:282" ht="114.75" customHeight="1" thickBot="1">
      <c r="A58" s="4"/>
      <c r="B58" s="31">
        <v>48</v>
      </c>
      <c r="C58" s="295" t="s">
        <v>30</v>
      </c>
      <c r="D58" s="296"/>
      <c r="E58" s="330" t="s">
        <v>81</v>
      </c>
      <c r="F58" s="330"/>
      <c r="G58" s="330" t="s">
        <v>82</v>
      </c>
      <c r="H58" s="330"/>
      <c r="I58" s="330"/>
      <c r="J58" s="53">
        <v>44197</v>
      </c>
      <c r="K58" s="53">
        <v>44561</v>
      </c>
      <c r="L58" s="54" t="s">
        <v>34</v>
      </c>
      <c r="M58" s="28" t="s">
        <v>25</v>
      </c>
      <c r="N58" s="29" t="s">
        <v>83</v>
      </c>
      <c r="O58" s="29" t="s">
        <v>84</v>
      </c>
      <c r="P58" s="30" t="s">
        <v>85</v>
      </c>
      <c r="R58" s="161" t="s">
        <v>25</v>
      </c>
      <c r="S58" s="259" t="s">
        <v>392</v>
      </c>
      <c r="T58" s="260" t="s">
        <v>393</v>
      </c>
      <c r="U58" s="244">
        <v>1</v>
      </c>
      <c r="V58" s="137">
        <f>+U58/4</f>
        <v>0.25</v>
      </c>
      <c r="W58" s="434">
        <f>AVERAGE(U58,U59)</f>
        <v>1</v>
      </c>
      <c r="X58" s="108"/>
      <c r="Y58" s="252" t="s">
        <v>414</v>
      </c>
      <c r="Z58" s="253">
        <v>1</v>
      </c>
      <c r="AA58" s="137">
        <f>+Z58/4</f>
        <v>0.25</v>
      </c>
      <c r="AB58" s="434">
        <f>AVERAGE(Z58,Z59)</f>
        <v>1</v>
      </c>
      <c r="AD58" s="174" t="s">
        <v>536</v>
      </c>
      <c r="AE58" s="97">
        <v>0.5</v>
      </c>
      <c r="AF58" s="283" t="s">
        <v>535</v>
      </c>
      <c r="AG58" s="445">
        <f>+AVERAGE(AE58:AE59)</f>
        <v>0.375</v>
      </c>
    </row>
    <row r="59" spans="1:282" ht="114.75" customHeight="1" thickBot="1">
      <c r="A59" s="4"/>
      <c r="B59" s="31">
        <v>49</v>
      </c>
      <c r="C59" s="300"/>
      <c r="D59" s="325"/>
      <c r="E59" s="397" t="s">
        <v>86</v>
      </c>
      <c r="F59" s="398"/>
      <c r="G59" s="358" t="s">
        <v>87</v>
      </c>
      <c r="H59" s="358"/>
      <c r="I59" s="358"/>
      <c r="J59" s="41">
        <v>44197</v>
      </c>
      <c r="K59" s="41">
        <v>44377</v>
      </c>
      <c r="L59" s="42" t="s">
        <v>34</v>
      </c>
      <c r="M59" s="65" t="s">
        <v>25</v>
      </c>
      <c r="N59" s="43" t="s">
        <v>88</v>
      </c>
      <c r="O59" s="43" t="s">
        <v>89</v>
      </c>
      <c r="P59" s="44" t="s">
        <v>90</v>
      </c>
      <c r="R59" s="160" t="s">
        <v>25</v>
      </c>
      <c r="S59" s="250" t="s">
        <v>394</v>
      </c>
      <c r="T59" s="251" t="s">
        <v>395</v>
      </c>
      <c r="U59" s="246">
        <v>1</v>
      </c>
      <c r="V59" s="173">
        <v>0.25</v>
      </c>
      <c r="W59" s="437"/>
      <c r="X59" s="99"/>
      <c r="Y59" s="245" t="s">
        <v>408</v>
      </c>
      <c r="Z59" s="246">
        <v>1</v>
      </c>
      <c r="AA59" s="173">
        <v>0.25</v>
      </c>
      <c r="AB59" s="437"/>
      <c r="AD59" s="174" t="s">
        <v>538</v>
      </c>
      <c r="AE59" s="97">
        <v>0.25</v>
      </c>
      <c r="AF59" s="283" t="s">
        <v>537</v>
      </c>
      <c r="AG59" s="440"/>
    </row>
    <row r="60" spans="1:282" ht="83.25" customHeight="1" thickBot="1">
      <c r="A60" s="4"/>
      <c r="B60" s="31">
        <v>50</v>
      </c>
      <c r="C60" s="295" t="s">
        <v>115</v>
      </c>
      <c r="D60" s="296"/>
      <c r="E60" s="338" t="s">
        <v>244</v>
      </c>
      <c r="F60" s="339"/>
      <c r="G60" s="360" t="s">
        <v>99</v>
      </c>
      <c r="H60" s="361"/>
      <c r="I60" s="362"/>
      <c r="J60" s="53">
        <v>44197</v>
      </c>
      <c r="K60" s="53">
        <v>44286</v>
      </c>
      <c r="L60" s="54" t="s">
        <v>34</v>
      </c>
      <c r="M60" s="66" t="s">
        <v>25</v>
      </c>
      <c r="N60" s="67" t="s">
        <v>91</v>
      </c>
      <c r="O60" s="29" t="s">
        <v>92</v>
      </c>
      <c r="P60" s="30" t="s">
        <v>93</v>
      </c>
      <c r="R60" s="161" t="s">
        <v>25</v>
      </c>
      <c r="S60" s="247" t="s">
        <v>409</v>
      </c>
      <c r="T60" s="248" t="s">
        <v>396</v>
      </c>
      <c r="U60" s="249">
        <v>1</v>
      </c>
      <c r="V60" s="137">
        <f>+U60/4</f>
        <v>0.25</v>
      </c>
      <c r="W60" s="438">
        <f>+U60</f>
        <v>1</v>
      </c>
      <c r="X60" s="108"/>
      <c r="Y60" s="201" t="s">
        <v>485</v>
      </c>
      <c r="Z60" s="244">
        <v>1</v>
      </c>
      <c r="AA60" s="137">
        <f>+Z60/4</f>
        <v>0.25</v>
      </c>
      <c r="AB60" s="438">
        <f>+Z60</f>
        <v>1</v>
      </c>
      <c r="AD60" s="174" t="s">
        <v>505</v>
      </c>
      <c r="AE60" s="97">
        <v>0</v>
      </c>
      <c r="AF60" s="467" t="s">
        <v>506</v>
      </c>
      <c r="AG60" s="442">
        <f>+AVERAGE(AE60:AE62)</f>
        <v>0</v>
      </c>
    </row>
    <row r="61" spans="1:282" ht="114.75" customHeight="1" thickBot="1">
      <c r="A61" s="4"/>
      <c r="B61" s="40">
        <v>51</v>
      </c>
      <c r="C61" s="297"/>
      <c r="D61" s="298"/>
      <c r="E61" s="340"/>
      <c r="F61" s="341"/>
      <c r="G61" s="363" t="s">
        <v>94</v>
      </c>
      <c r="H61" s="364"/>
      <c r="I61" s="351"/>
      <c r="J61" s="32">
        <v>44287</v>
      </c>
      <c r="K61" s="32">
        <v>44377</v>
      </c>
      <c r="L61" s="38" t="s">
        <v>34</v>
      </c>
      <c r="M61" s="13" t="s">
        <v>25</v>
      </c>
      <c r="N61" s="305" t="s">
        <v>98</v>
      </c>
      <c r="O61" s="335" t="s">
        <v>95</v>
      </c>
      <c r="P61" s="455" t="s">
        <v>96</v>
      </c>
      <c r="R61" s="159" t="s">
        <v>25</v>
      </c>
      <c r="S61" s="175" t="s">
        <v>410</v>
      </c>
      <c r="T61" s="176" t="s">
        <v>411</v>
      </c>
      <c r="U61" s="177">
        <v>0.33</v>
      </c>
      <c r="V61" s="122">
        <v>0.33</v>
      </c>
      <c r="W61" s="439"/>
      <c r="X61" s="99"/>
      <c r="Y61" s="178" t="s">
        <v>412</v>
      </c>
      <c r="Z61" s="145"/>
      <c r="AA61" s="146"/>
      <c r="AB61" s="439"/>
      <c r="AD61" s="285"/>
      <c r="AE61" s="122"/>
      <c r="AF61" s="470" t="s">
        <v>543</v>
      </c>
      <c r="AG61" s="443"/>
    </row>
    <row r="62" spans="1:282" ht="74.25" customHeight="1" thickBot="1">
      <c r="A62" s="4"/>
      <c r="B62" s="26">
        <v>52</v>
      </c>
      <c r="C62" s="300"/>
      <c r="D62" s="325"/>
      <c r="E62" s="342"/>
      <c r="F62" s="343"/>
      <c r="G62" s="400" t="s">
        <v>97</v>
      </c>
      <c r="H62" s="401"/>
      <c r="I62" s="402"/>
      <c r="J62" s="41">
        <v>44378</v>
      </c>
      <c r="K62" s="41">
        <v>44561</v>
      </c>
      <c r="L62" s="42" t="s">
        <v>34</v>
      </c>
      <c r="M62" s="68" t="s">
        <v>25</v>
      </c>
      <c r="N62" s="334"/>
      <c r="O62" s="336"/>
      <c r="P62" s="456"/>
      <c r="R62" s="160" t="s">
        <v>25</v>
      </c>
      <c r="S62" s="149"/>
      <c r="T62" s="149"/>
      <c r="U62" s="149"/>
      <c r="V62" s="150"/>
      <c r="W62" s="440"/>
      <c r="X62" s="1"/>
      <c r="Y62" s="238" t="s">
        <v>479</v>
      </c>
      <c r="Z62" s="151"/>
      <c r="AA62" s="152"/>
      <c r="AB62" s="440"/>
      <c r="AD62" s="285"/>
      <c r="AE62" s="122"/>
      <c r="AF62" s="470" t="s">
        <v>543</v>
      </c>
      <c r="AG62" s="444"/>
    </row>
    <row r="63" spans="1:282" ht="93.75" customHeight="1">
      <c r="A63" s="4"/>
      <c r="B63" s="31">
        <v>53</v>
      </c>
      <c r="C63" s="295" t="s">
        <v>31</v>
      </c>
      <c r="D63" s="296"/>
      <c r="E63" s="338" t="s">
        <v>26</v>
      </c>
      <c r="F63" s="339"/>
      <c r="G63" s="330" t="s">
        <v>75</v>
      </c>
      <c r="H63" s="330"/>
      <c r="I63" s="330"/>
      <c r="J63" s="61" t="s">
        <v>33</v>
      </c>
      <c r="K63" s="61">
        <v>44227</v>
      </c>
      <c r="L63" s="72" t="s">
        <v>21</v>
      </c>
      <c r="M63" s="28" t="s">
        <v>24</v>
      </c>
      <c r="N63" s="29" t="s">
        <v>107</v>
      </c>
      <c r="O63" s="29" t="s">
        <v>108</v>
      </c>
      <c r="P63" s="30" t="s">
        <v>109</v>
      </c>
      <c r="R63" s="161" t="s">
        <v>24</v>
      </c>
      <c r="S63" s="168" t="s">
        <v>400</v>
      </c>
      <c r="T63" s="240" t="s">
        <v>481</v>
      </c>
      <c r="U63" s="97">
        <v>1</v>
      </c>
      <c r="V63" s="98">
        <v>1</v>
      </c>
      <c r="W63" s="434">
        <f>AVERAGE(U63,U64,U66)</f>
        <v>1</v>
      </c>
      <c r="X63" s="1"/>
      <c r="Y63" s="174" t="s">
        <v>405</v>
      </c>
      <c r="Z63" s="97">
        <v>1</v>
      </c>
      <c r="AA63" s="98">
        <v>1</v>
      </c>
      <c r="AB63" s="434">
        <f>AVERAGE(Z63,Z64,Z66)</f>
        <v>1</v>
      </c>
      <c r="AD63" s="174" t="s">
        <v>530</v>
      </c>
      <c r="AE63" s="97">
        <v>1</v>
      </c>
      <c r="AF63" s="174" t="s">
        <v>530</v>
      </c>
      <c r="AG63" s="442">
        <f>+AVERAGE(AE63:AE68)</f>
        <v>0.71333333333333337</v>
      </c>
    </row>
    <row r="64" spans="1:282" ht="93.75" customHeight="1" thickBot="1">
      <c r="A64" s="4"/>
      <c r="B64" s="31">
        <v>54</v>
      </c>
      <c r="C64" s="297"/>
      <c r="D64" s="298"/>
      <c r="E64" s="340"/>
      <c r="F64" s="341"/>
      <c r="G64" s="331" t="s">
        <v>74</v>
      </c>
      <c r="H64" s="332"/>
      <c r="I64" s="333"/>
      <c r="J64" s="59">
        <v>44197</v>
      </c>
      <c r="K64" s="59">
        <v>44196</v>
      </c>
      <c r="L64" s="73" t="s">
        <v>73</v>
      </c>
      <c r="M64" s="34" t="s">
        <v>24</v>
      </c>
      <c r="N64" s="35" t="s">
        <v>111</v>
      </c>
      <c r="O64" s="35" t="s">
        <v>110</v>
      </c>
      <c r="P64" s="36" t="s">
        <v>113</v>
      </c>
      <c r="R64" s="159" t="s">
        <v>24</v>
      </c>
      <c r="S64" s="169" t="s">
        <v>401</v>
      </c>
      <c r="T64" s="170" t="s">
        <v>402</v>
      </c>
      <c r="U64" s="104">
        <v>1</v>
      </c>
      <c r="V64" s="122">
        <v>1</v>
      </c>
      <c r="W64" s="435"/>
      <c r="X64" s="1"/>
      <c r="Y64" s="199" t="s">
        <v>406</v>
      </c>
      <c r="Z64" s="104">
        <v>1</v>
      </c>
      <c r="AA64" s="122">
        <v>1</v>
      </c>
      <c r="AB64" s="435"/>
      <c r="AD64" s="109" t="s">
        <v>533</v>
      </c>
      <c r="AE64" s="104">
        <v>0.64</v>
      </c>
      <c r="AF64" s="109" t="s">
        <v>531</v>
      </c>
      <c r="AG64" s="443"/>
    </row>
    <row r="65" spans="1:33" ht="93.75" customHeight="1">
      <c r="A65" s="4"/>
      <c r="B65" s="31">
        <v>55</v>
      </c>
      <c r="C65" s="297"/>
      <c r="D65" s="298"/>
      <c r="E65" s="340"/>
      <c r="F65" s="341"/>
      <c r="G65" s="331" t="s">
        <v>76</v>
      </c>
      <c r="H65" s="332"/>
      <c r="I65" s="333"/>
      <c r="J65" s="59">
        <v>44197</v>
      </c>
      <c r="K65" s="59">
        <v>44561</v>
      </c>
      <c r="L65" s="73" t="s">
        <v>35</v>
      </c>
      <c r="M65" s="34" t="s">
        <v>24</v>
      </c>
      <c r="N65" s="35" t="s">
        <v>46</v>
      </c>
      <c r="O65" s="35" t="s">
        <v>45</v>
      </c>
      <c r="P65" s="36" t="s">
        <v>47</v>
      </c>
      <c r="R65" s="159" t="s">
        <v>24</v>
      </c>
      <c r="S65" s="162"/>
      <c r="T65" s="163"/>
      <c r="U65" s="163"/>
      <c r="V65" s="164"/>
      <c r="W65" s="435"/>
      <c r="X65" s="1"/>
      <c r="Y65" s="241" t="s">
        <v>479</v>
      </c>
      <c r="Z65" s="163"/>
      <c r="AA65" s="164"/>
      <c r="AB65" s="435"/>
      <c r="AD65" s="285"/>
      <c r="AE65" s="122"/>
      <c r="AF65" s="470" t="s">
        <v>543</v>
      </c>
      <c r="AG65" s="443"/>
    </row>
    <row r="66" spans="1:33" ht="171.6" customHeight="1" thickBot="1">
      <c r="A66" s="4"/>
      <c r="B66" s="40">
        <v>56</v>
      </c>
      <c r="C66" s="297"/>
      <c r="D66" s="298"/>
      <c r="E66" s="340"/>
      <c r="F66" s="341"/>
      <c r="G66" s="331" t="s">
        <v>77</v>
      </c>
      <c r="H66" s="332"/>
      <c r="I66" s="333"/>
      <c r="J66" s="59">
        <v>44197</v>
      </c>
      <c r="K66" s="59" t="s">
        <v>41</v>
      </c>
      <c r="L66" s="73" t="s">
        <v>34</v>
      </c>
      <c r="M66" s="34" t="s">
        <v>24</v>
      </c>
      <c r="N66" s="35" t="s">
        <v>114</v>
      </c>
      <c r="O66" s="35" t="s">
        <v>110</v>
      </c>
      <c r="P66" s="36" t="s">
        <v>112</v>
      </c>
      <c r="R66" s="159" t="s">
        <v>24</v>
      </c>
      <c r="S66" s="171" t="s">
        <v>403</v>
      </c>
      <c r="T66" s="171" t="s">
        <v>404</v>
      </c>
      <c r="U66" s="104">
        <v>1</v>
      </c>
      <c r="V66" s="122">
        <v>1</v>
      </c>
      <c r="W66" s="435"/>
      <c r="X66" s="1"/>
      <c r="Y66" s="199" t="s">
        <v>407</v>
      </c>
      <c r="Z66" s="104">
        <v>1</v>
      </c>
      <c r="AA66" s="122">
        <v>1</v>
      </c>
      <c r="AB66" s="435"/>
      <c r="AD66" s="285" t="s">
        <v>534</v>
      </c>
      <c r="AE66" s="122">
        <v>0.5</v>
      </c>
      <c r="AF66" s="285" t="s">
        <v>532</v>
      </c>
      <c r="AG66" s="443"/>
    </row>
    <row r="67" spans="1:33" ht="85.5" customHeight="1" thickBot="1">
      <c r="A67" s="4"/>
      <c r="B67" s="26">
        <v>57</v>
      </c>
      <c r="C67" s="297"/>
      <c r="D67" s="298"/>
      <c r="E67" s="340"/>
      <c r="F67" s="341"/>
      <c r="G67" s="337" t="s">
        <v>48</v>
      </c>
      <c r="H67" s="337"/>
      <c r="I67" s="337"/>
      <c r="J67" s="59">
        <v>44197</v>
      </c>
      <c r="K67" s="32">
        <v>44561</v>
      </c>
      <c r="L67" s="73" t="s">
        <v>35</v>
      </c>
      <c r="M67" s="34" t="s">
        <v>24</v>
      </c>
      <c r="N67" s="35" t="s">
        <v>49</v>
      </c>
      <c r="O67" s="35" t="s">
        <v>44</v>
      </c>
      <c r="P67" s="36" t="s">
        <v>50</v>
      </c>
      <c r="R67" s="159" t="s">
        <v>24</v>
      </c>
      <c r="S67" s="162"/>
      <c r="T67" s="163"/>
      <c r="U67" s="163"/>
      <c r="V67" s="164"/>
      <c r="W67" s="435"/>
      <c r="X67" s="1"/>
      <c r="Y67" s="241" t="s">
        <v>479</v>
      </c>
      <c r="Z67" s="163"/>
      <c r="AA67" s="164"/>
      <c r="AB67" s="435"/>
      <c r="AD67" s="285"/>
      <c r="AE67" s="122"/>
      <c r="AF67" s="470" t="s">
        <v>543</v>
      </c>
      <c r="AG67" s="443"/>
    </row>
    <row r="68" spans="1:33" ht="96" customHeight="1" thickBot="1">
      <c r="A68" s="4"/>
      <c r="B68" s="31">
        <v>58</v>
      </c>
      <c r="C68" s="300"/>
      <c r="D68" s="325"/>
      <c r="E68" s="342"/>
      <c r="F68" s="343"/>
      <c r="G68" s="358" t="s">
        <v>52</v>
      </c>
      <c r="H68" s="358"/>
      <c r="I68" s="358"/>
      <c r="J68" s="74">
        <v>44531</v>
      </c>
      <c r="K68" s="41">
        <v>44561</v>
      </c>
      <c r="L68" s="42" t="s">
        <v>42</v>
      </c>
      <c r="M68" s="65" t="s">
        <v>24</v>
      </c>
      <c r="N68" s="43" t="s">
        <v>51</v>
      </c>
      <c r="O68" s="43" t="s">
        <v>43</v>
      </c>
      <c r="P68" s="44" t="s">
        <v>53</v>
      </c>
      <c r="R68" s="160" t="s">
        <v>24</v>
      </c>
      <c r="S68" s="165"/>
      <c r="T68" s="149"/>
      <c r="U68" s="149"/>
      <c r="V68" s="150"/>
      <c r="W68" s="436"/>
      <c r="X68" s="1"/>
      <c r="Y68" s="239" t="s">
        <v>479</v>
      </c>
      <c r="Z68" s="149"/>
      <c r="AA68" s="150"/>
      <c r="AB68" s="436"/>
      <c r="AD68" s="285"/>
      <c r="AE68" s="122"/>
      <c r="AF68" s="470" t="s">
        <v>543</v>
      </c>
      <c r="AG68" s="444"/>
    </row>
    <row r="69" spans="1:33" ht="36" customHeight="1" thickBot="1">
      <c r="B69" s="16"/>
      <c r="C69" s="70"/>
      <c r="D69" s="70"/>
      <c r="E69" s="1"/>
      <c r="F69" s="1"/>
      <c r="G69" s="1"/>
      <c r="H69" s="1"/>
      <c r="I69" s="1"/>
      <c r="J69" s="16"/>
      <c r="K69" s="16"/>
      <c r="L69" s="16"/>
      <c r="M69" s="16"/>
      <c r="N69" s="1"/>
      <c r="O69" s="1"/>
      <c r="P69" s="8"/>
      <c r="T69" s="431" t="s">
        <v>421</v>
      </c>
      <c r="U69" s="432"/>
      <c r="V69" s="433"/>
      <c r="W69" s="187">
        <f>AVERAGE(W11:W68)</f>
        <v>0.97976190476190472</v>
      </c>
      <c r="Y69" s="431" t="s">
        <v>421</v>
      </c>
      <c r="Z69" s="432"/>
      <c r="AA69" s="433"/>
      <c r="AB69" s="187">
        <f>AVERAGE(AB11:AB68)</f>
        <v>0.97976190476190472</v>
      </c>
      <c r="AD69" s="475" t="s">
        <v>421</v>
      </c>
      <c r="AE69" s="476"/>
      <c r="AF69" s="477"/>
      <c r="AG69" s="471">
        <f>+AVERAGE(AG11:AG68)</f>
        <v>0.5299206349206349</v>
      </c>
    </row>
    <row r="70" spans="1:33" ht="38.25" customHeight="1">
      <c r="B70" s="20"/>
      <c r="C70" s="70"/>
      <c r="D70" s="70"/>
      <c r="E70" s="1"/>
      <c r="F70" s="1"/>
      <c r="G70" s="1"/>
      <c r="H70" s="1"/>
      <c r="I70" s="1"/>
      <c r="J70" s="16"/>
      <c r="K70" s="16"/>
      <c r="L70" s="16"/>
      <c r="M70" s="16"/>
      <c r="N70" s="1"/>
      <c r="O70" s="1"/>
      <c r="P70" s="8"/>
    </row>
    <row r="71" spans="1:33" ht="91.5" customHeight="1">
      <c r="B71" s="21"/>
      <c r="C71" s="482" t="s">
        <v>547</v>
      </c>
      <c r="D71" s="480"/>
      <c r="E71" s="480"/>
      <c r="F71" s="480"/>
      <c r="G71" s="480"/>
      <c r="H71" s="478"/>
      <c r="I71" s="479"/>
      <c r="J71" s="479"/>
      <c r="K71" s="17"/>
      <c r="L71" s="480"/>
      <c r="M71" s="481"/>
      <c r="N71" s="481"/>
      <c r="O71" s="290"/>
      <c r="P71" s="291"/>
    </row>
    <row r="72" spans="1:33" ht="42.75" customHeight="1">
      <c r="B72" s="21"/>
      <c r="C72" s="69"/>
      <c r="D72" s="69"/>
      <c r="E72" s="9"/>
      <c r="F72" s="2"/>
      <c r="G72" s="2"/>
      <c r="H72" s="10"/>
      <c r="I72" s="2"/>
      <c r="J72" s="17"/>
      <c r="K72" s="17"/>
      <c r="L72" s="19"/>
      <c r="M72" s="17"/>
      <c r="N72" s="2"/>
      <c r="O72" s="2"/>
      <c r="P72" s="11"/>
    </row>
    <row r="73" spans="1:33" ht="42.75" customHeight="1">
      <c r="B73" s="21"/>
      <c r="C73" s="69"/>
      <c r="D73" s="69"/>
      <c r="E73" s="9"/>
      <c r="F73" s="2"/>
      <c r="G73" s="2"/>
      <c r="H73" s="10"/>
      <c r="I73" s="2"/>
      <c r="J73" s="17"/>
      <c r="K73" s="17"/>
      <c r="L73" s="19"/>
      <c r="M73" s="17"/>
      <c r="N73" s="2"/>
      <c r="O73" s="2"/>
      <c r="P73" s="11"/>
    </row>
    <row r="74" spans="1:33" ht="42.75" customHeight="1">
      <c r="B74" s="21"/>
      <c r="C74" s="69"/>
      <c r="D74" s="69"/>
      <c r="E74" s="9"/>
      <c r="F74" s="2"/>
      <c r="G74" s="2"/>
      <c r="H74" s="10"/>
      <c r="I74" s="2"/>
      <c r="J74" s="17"/>
      <c r="K74" s="17"/>
      <c r="L74" s="19"/>
      <c r="M74" s="17"/>
      <c r="N74" s="2"/>
      <c r="O74" s="2"/>
      <c r="P74" s="11"/>
    </row>
    <row r="75" spans="1:33" ht="30" customHeight="1">
      <c r="B75" s="289"/>
      <c r="C75" s="290"/>
      <c r="D75" s="290"/>
      <c r="E75" s="290"/>
      <c r="F75" s="290"/>
      <c r="G75" s="290"/>
      <c r="H75" s="290"/>
      <c r="I75" s="290"/>
      <c r="J75" s="290"/>
      <c r="K75" s="290"/>
      <c r="L75" s="290"/>
      <c r="M75" s="290"/>
      <c r="N75" s="290"/>
      <c r="O75" s="290"/>
      <c r="P75" s="291"/>
    </row>
    <row r="76" spans="1:33" ht="30" customHeight="1">
      <c r="B76" s="289"/>
      <c r="C76" s="290"/>
      <c r="D76" s="290"/>
      <c r="E76" s="290"/>
      <c r="F76" s="290"/>
      <c r="G76" s="290"/>
      <c r="H76" s="290"/>
      <c r="I76" s="290"/>
      <c r="J76" s="290"/>
      <c r="K76" s="290"/>
      <c r="L76" s="290"/>
      <c r="M76" s="290"/>
      <c r="N76" s="290"/>
      <c r="O76" s="290"/>
      <c r="P76" s="291"/>
    </row>
    <row r="77" spans="1:33" ht="15.75" customHeight="1" thickBot="1">
      <c r="B77" s="292"/>
      <c r="C77" s="293"/>
      <c r="D77" s="293"/>
      <c r="E77" s="293"/>
      <c r="F77" s="293"/>
      <c r="G77" s="293"/>
      <c r="H77" s="293"/>
      <c r="I77" s="293"/>
      <c r="J77" s="293"/>
      <c r="K77" s="293"/>
      <c r="L77" s="293"/>
      <c r="M77" s="293"/>
      <c r="N77" s="293"/>
      <c r="O77" s="293"/>
      <c r="P77" s="294"/>
    </row>
    <row r="78" spans="1:33" ht="15.75" customHeight="1">
      <c r="B78" s="17"/>
      <c r="C78" s="71"/>
      <c r="D78" s="71"/>
      <c r="E78" s="2"/>
      <c r="F78" s="2"/>
      <c r="G78" s="2"/>
      <c r="H78" s="2"/>
      <c r="I78" s="2"/>
      <c r="J78" s="17"/>
      <c r="K78" s="17"/>
      <c r="L78" s="17"/>
      <c r="M78" s="17"/>
      <c r="N78" s="2"/>
      <c r="O78" s="2"/>
      <c r="P78" s="2"/>
    </row>
  </sheetData>
  <mergeCells count="173">
    <mergeCell ref="S6:AA6"/>
    <mergeCell ref="AD69:AF69"/>
    <mergeCell ref="C71:G71"/>
    <mergeCell ref="AG52:AG57"/>
    <mergeCell ref="AG63:AG68"/>
    <mergeCell ref="AG60:AG62"/>
    <mergeCell ref="AG11:AG16"/>
    <mergeCell ref="AG23:AG51"/>
    <mergeCell ref="AG58:AG59"/>
    <mergeCell ref="Y9:AB9"/>
    <mergeCell ref="W11:W16"/>
    <mergeCell ref="W17:W22"/>
    <mergeCell ref="W23:W51"/>
    <mergeCell ref="W52:W57"/>
    <mergeCell ref="W58:W59"/>
    <mergeCell ref="W60:W62"/>
    <mergeCell ref="W63:W68"/>
    <mergeCell ref="R9:W9"/>
    <mergeCell ref="T69:V69"/>
    <mergeCell ref="AB52:AB57"/>
    <mergeCell ref="AB58:AB59"/>
    <mergeCell ref="AB60:AB62"/>
    <mergeCell ref="AB63:AB68"/>
    <mergeCell ref="Y69:AA69"/>
    <mergeCell ref="P24:P25"/>
    <mergeCell ref="P26:P27"/>
    <mergeCell ref="AB11:AB16"/>
    <mergeCell ref="AB17:AB22"/>
    <mergeCell ref="T23:T24"/>
    <mergeCell ref="AB23:AB51"/>
    <mergeCell ref="S26:S27"/>
    <mergeCell ref="T26:T27"/>
    <mergeCell ref="S31:S32"/>
    <mergeCell ref="T31:T32"/>
    <mergeCell ref="Y31:Y32"/>
    <mergeCell ref="S36:S37"/>
    <mergeCell ref="T36:T38"/>
    <mergeCell ref="P34:P35"/>
    <mergeCell ref="P61:P62"/>
    <mergeCell ref="Y26:Y27"/>
    <mergeCell ref="Y36:Y38"/>
    <mergeCell ref="C11:D16"/>
    <mergeCell ref="E12:F13"/>
    <mergeCell ref="L34:L35"/>
    <mergeCell ref="G41:I41"/>
    <mergeCell ref="J34:J35"/>
    <mergeCell ref="K34:K35"/>
    <mergeCell ref="O20:O21"/>
    <mergeCell ref="E14:F16"/>
    <mergeCell ref="G17:I17"/>
    <mergeCell ref="G18:I18"/>
    <mergeCell ref="G19:I19"/>
    <mergeCell ref="E17:F19"/>
    <mergeCell ref="G20:I20"/>
    <mergeCell ref="G21:I21"/>
    <mergeCell ref="G16:I16"/>
    <mergeCell ref="E23:F32"/>
    <mergeCell ref="E33:F38"/>
    <mergeCell ref="E39:F43"/>
    <mergeCell ref="G14:I14"/>
    <mergeCell ref="G12:I12"/>
    <mergeCell ref="G13:I13"/>
    <mergeCell ref="E20:F22"/>
    <mergeCell ref="O26:O27"/>
    <mergeCell ref="N31:N32"/>
    <mergeCell ref="E10:F10"/>
    <mergeCell ref="C10:D10"/>
    <mergeCell ref="E11:F11"/>
    <mergeCell ref="G10:I10"/>
    <mergeCell ref="D7:G8"/>
    <mergeCell ref="G11:I11"/>
    <mergeCell ref="E63:F68"/>
    <mergeCell ref="E55:F55"/>
    <mergeCell ref="E56:F56"/>
    <mergeCell ref="E57:F57"/>
    <mergeCell ref="G57:I57"/>
    <mergeCell ref="C52:D57"/>
    <mergeCell ref="G65:I65"/>
    <mergeCell ref="E59:F59"/>
    <mergeCell ref="G59:I59"/>
    <mergeCell ref="G62:I62"/>
    <mergeCell ref="G26:I27"/>
    <mergeCell ref="G28:I28"/>
    <mergeCell ref="G29:I29"/>
    <mergeCell ref="G24:I24"/>
    <mergeCell ref="G25:I25"/>
    <mergeCell ref="G51:I51"/>
    <mergeCell ref="G39:I39"/>
    <mergeCell ref="G40:I40"/>
    <mergeCell ref="B3:P3"/>
    <mergeCell ref="B4:P4"/>
    <mergeCell ref="I5:P5"/>
    <mergeCell ref="I6:P8"/>
    <mergeCell ref="B5:C5"/>
    <mergeCell ref="B6:C6"/>
    <mergeCell ref="B7:C8"/>
    <mergeCell ref="B9:P9"/>
    <mergeCell ref="D5:G5"/>
    <mergeCell ref="D6:G6"/>
    <mergeCell ref="H6:H8"/>
    <mergeCell ref="G15:I15"/>
    <mergeCell ref="J50:J51"/>
    <mergeCell ref="K50:K51"/>
    <mergeCell ref="L50:L51"/>
    <mergeCell ref="K31:K32"/>
    <mergeCell ref="G67:I67"/>
    <mergeCell ref="G68:I68"/>
    <mergeCell ref="G22:I22"/>
    <mergeCell ref="G23:I23"/>
    <mergeCell ref="G58:I58"/>
    <mergeCell ref="G56:I56"/>
    <mergeCell ref="G54:I54"/>
    <mergeCell ref="G53:I53"/>
    <mergeCell ref="G55:I55"/>
    <mergeCell ref="G60:I60"/>
    <mergeCell ref="G61:I61"/>
    <mergeCell ref="O31:O32"/>
    <mergeCell ref="N24:N25"/>
    <mergeCell ref="L31:L32"/>
    <mergeCell ref="J31:J32"/>
    <mergeCell ref="G44:I44"/>
    <mergeCell ref="G45:I45"/>
    <mergeCell ref="G46:I46"/>
    <mergeCell ref="G47:I47"/>
    <mergeCell ref="G43:I43"/>
    <mergeCell ref="M34:M35"/>
    <mergeCell ref="G30:I30"/>
    <mergeCell ref="G42:I42"/>
    <mergeCell ref="G34:I34"/>
    <mergeCell ref="C63:D68"/>
    <mergeCell ref="N34:N35"/>
    <mergeCell ref="O34:O35"/>
    <mergeCell ref="N36:N38"/>
    <mergeCell ref="O36:O38"/>
    <mergeCell ref="C58:D59"/>
    <mergeCell ref="C60:D62"/>
    <mergeCell ref="E44:F46"/>
    <mergeCell ref="E47:F51"/>
    <mergeCell ref="E52:F52"/>
    <mergeCell ref="G52:I52"/>
    <mergeCell ref="G66:I66"/>
    <mergeCell ref="G64:I64"/>
    <mergeCell ref="G63:I63"/>
    <mergeCell ref="N50:N51"/>
    <mergeCell ref="O50:O51"/>
    <mergeCell ref="N61:N62"/>
    <mergeCell ref="O61:O62"/>
    <mergeCell ref="E58:F58"/>
    <mergeCell ref="E53:F54"/>
    <mergeCell ref="E60:F62"/>
    <mergeCell ref="AD9:AG9"/>
    <mergeCell ref="B75:P77"/>
    <mergeCell ref="C17:D22"/>
    <mergeCell ref="H71:J71"/>
    <mergeCell ref="L71:N71"/>
    <mergeCell ref="O71:P71"/>
    <mergeCell ref="G35:I35"/>
    <mergeCell ref="G36:I36"/>
    <mergeCell ref="P36:P38"/>
    <mergeCell ref="G37:I37"/>
    <mergeCell ref="G38:I38"/>
    <mergeCell ref="G31:I31"/>
    <mergeCell ref="M31:M32"/>
    <mergeCell ref="G50:I50"/>
    <mergeCell ref="M50:M51"/>
    <mergeCell ref="C23:D51"/>
    <mergeCell ref="P20:P22"/>
    <mergeCell ref="P50:P51"/>
    <mergeCell ref="G48:I48"/>
    <mergeCell ref="G49:I49"/>
    <mergeCell ref="P31:P32"/>
    <mergeCell ref="G32:I32"/>
    <mergeCell ref="G33:I33"/>
  </mergeCells>
  <dataValidations disablePrompts="1" count="1">
    <dataValidation allowBlank="1" showErrorMessage="1" sqref="J10:J11">
      <formula1>0</formula1>
      <formula2>0</formula2>
    </dataValidation>
  </dataValidations>
  <hyperlinks>
    <hyperlink ref="T63" r:id="rId1"/>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70" zoomScaleNormal="70" workbookViewId="0">
      <selection activeCell="D18" sqref="D18"/>
    </sheetView>
  </sheetViews>
  <sheetFormatPr baseColWidth="10" defaultColWidth="9.140625" defaultRowHeight="12.75"/>
  <cols>
    <col min="1" max="1" width="16.85546875" style="85" customWidth="1"/>
    <col min="2" max="2" width="8.85546875" style="85" customWidth="1"/>
    <col min="3" max="3" width="1.140625" style="85" customWidth="1"/>
    <col min="4" max="4" width="25.140625" style="85" customWidth="1"/>
    <col min="5" max="5" width="10.85546875" style="85" customWidth="1"/>
    <col min="6" max="6" width="16.85546875" style="85" customWidth="1"/>
    <col min="7" max="7" width="19.42578125" style="85" customWidth="1"/>
    <col min="8" max="8" width="8.85546875" style="85" customWidth="1"/>
    <col min="9" max="9" width="19.42578125" style="85" customWidth="1"/>
    <col min="10" max="10" width="4" style="85" customWidth="1"/>
    <col min="11" max="11" width="11.85546875" style="85" customWidth="1"/>
    <col min="12" max="12" width="5" style="85" customWidth="1"/>
    <col min="13" max="13" width="11.7109375" style="85" customWidth="1"/>
    <col min="14" max="14" width="12.28515625" style="85" customWidth="1"/>
    <col min="15" max="15" width="9" style="85" customWidth="1"/>
    <col min="16" max="16" width="16" style="85" customWidth="1"/>
    <col min="17" max="18" width="17" style="85" customWidth="1"/>
    <col min="19" max="16384" width="9.140625" style="85"/>
  </cols>
  <sheetData>
    <row r="1" spans="1:18" ht="15.95" customHeight="1" thickBot="1">
      <c r="A1" s="463" t="s">
        <v>325</v>
      </c>
      <c r="B1" s="463"/>
      <c r="C1" s="463"/>
      <c r="D1" s="463"/>
      <c r="E1" s="463"/>
      <c r="F1" s="463"/>
      <c r="G1" s="463"/>
      <c r="H1" s="463"/>
      <c r="I1" s="463"/>
      <c r="J1" s="463"/>
      <c r="K1" s="463"/>
      <c r="L1" s="463"/>
      <c r="M1" s="463"/>
      <c r="N1" s="463"/>
      <c r="O1" s="463"/>
      <c r="P1" s="89"/>
      <c r="Q1" s="89"/>
      <c r="R1" s="89"/>
    </row>
    <row r="2" spans="1:18" ht="24.95" customHeight="1" thickBot="1">
      <c r="A2" s="465" t="s">
        <v>337</v>
      </c>
      <c r="B2" s="465"/>
      <c r="C2" s="466" t="s">
        <v>336</v>
      </c>
      <c r="D2" s="466"/>
      <c r="E2" s="466"/>
      <c r="F2" s="466"/>
      <c r="G2" s="466"/>
      <c r="H2" s="466"/>
      <c r="I2" s="89"/>
      <c r="J2" s="89"/>
      <c r="K2" s="89"/>
      <c r="L2" s="89"/>
      <c r="M2" s="89"/>
      <c r="N2" s="89"/>
      <c r="O2" s="89"/>
      <c r="P2" s="89"/>
      <c r="Q2" s="89"/>
      <c r="R2" s="89"/>
    </row>
    <row r="3" spans="1:18" ht="9" customHeight="1" thickBot="1">
      <c r="A3" s="89"/>
      <c r="B3" s="89"/>
      <c r="C3" s="89"/>
      <c r="D3" s="89"/>
      <c r="E3" s="89"/>
      <c r="F3" s="89"/>
      <c r="G3" s="89"/>
      <c r="H3" s="89"/>
      <c r="I3" s="89"/>
      <c r="J3" s="89"/>
      <c r="K3" s="465" t="s">
        <v>335</v>
      </c>
      <c r="L3" s="465"/>
      <c r="M3" s="466" t="s">
        <v>334</v>
      </c>
      <c r="N3" s="466"/>
      <c r="O3" s="466"/>
      <c r="P3" s="89"/>
      <c r="Q3" s="89"/>
      <c r="R3" s="89"/>
    </row>
    <row r="4" spans="1:18" ht="15.95" customHeight="1" thickBot="1">
      <c r="A4" s="465" t="s">
        <v>333</v>
      </c>
      <c r="B4" s="465"/>
      <c r="C4" s="466" t="s">
        <v>332</v>
      </c>
      <c r="D4" s="466"/>
      <c r="E4" s="466"/>
      <c r="F4" s="466"/>
      <c r="G4" s="466"/>
      <c r="H4" s="466"/>
      <c r="I4" s="89"/>
      <c r="J4" s="89"/>
      <c r="K4" s="465"/>
      <c r="L4" s="465"/>
      <c r="M4" s="466"/>
      <c r="N4" s="466"/>
      <c r="O4" s="466"/>
      <c r="P4" s="89"/>
      <c r="Q4" s="89"/>
      <c r="R4" s="89"/>
    </row>
    <row r="5" spans="1:18" ht="9" customHeight="1" thickBot="1">
      <c r="A5" s="465"/>
      <c r="B5" s="465"/>
      <c r="C5" s="466"/>
      <c r="D5" s="466"/>
      <c r="E5" s="466"/>
      <c r="F5" s="466"/>
      <c r="G5" s="466"/>
      <c r="H5" s="466"/>
      <c r="I5" s="89"/>
      <c r="J5" s="89"/>
      <c r="K5" s="89"/>
      <c r="L5" s="89"/>
      <c r="M5" s="89"/>
      <c r="N5" s="89"/>
      <c r="O5" s="89"/>
      <c r="P5" s="89"/>
      <c r="Q5" s="89"/>
      <c r="R5" s="89"/>
    </row>
    <row r="6" spans="1:18" ht="9" customHeight="1" thickBot="1">
      <c r="A6" s="89"/>
      <c r="B6" s="89"/>
      <c r="C6" s="89"/>
      <c r="D6" s="89"/>
      <c r="E6" s="89"/>
      <c r="F6" s="89"/>
      <c r="G6" s="89"/>
      <c r="H6" s="89"/>
      <c r="I6" s="89"/>
      <c r="J6" s="89"/>
      <c r="K6" s="465" t="s">
        <v>331</v>
      </c>
      <c r="L6" s="465"/>
      <c r="M6" s="466" t="s">
        <v>330</v>
      </c>
      <c r="N6" s="466"/>
      <c r="O6" s="466"/>
      <c r="P6" s="89"/>
      <c r="Q6" s="89"/>
      <c r="R6" s="89"/>
    </row>
    <row r="7" spans="1:18" ht="15.95" customHeight="1" thickBot="1">
      <c r="A7" s="465" t="s">
        <v>329</v>
      </c>
      <c r="B7" s="465"/>
      <c r="C7" s="466" t="s">
        <v>328</v>
      </c>
      <c r="D7" s="466"/>
      <c r="E7" s="466"/>
      <c r="F7" s="466"/>
      <c r="G7" s="466"/>
      <c r="H7" s="466"/>
      <c r="I7" s="89"/>
      <c r="J7" s="89"/>
      <c r="K7" s="465"/>
      <c r="L7" s="465"/>
      <c r="M7" s="466"/>
      <c r="N7" s="466"/>
      <c r="O7" s="466"/>
      <c r="P7" s="89"/>
      <c r="Q7" s="89"/>
      <c r="R7" s="89"/>
    </row>
    <row r="8" spans="1:18" ht="6" customHeight="1" thickBot="1">
      <c r="A8" s="465"/>
      <c r="B8" s="465"/>
      <c r="C8" s="466"/>
      <c r="D8" s="466"/>
      <c r="E8" s="466"/>
      <c r="F8" s="466"/>
      <c r="G8" s="466"/>
      <c r="H8" s="466"/>
      <c r="I8" s="89"/>
      <c r="J8" s="89"/>
      <c r="K8" s="89"/>
      <c r="L8" s="89"/>
      <c r="M8" s="89"/>
      <c r="N8" s="89"/>
      <c r="O8" s="89"/>
      <c r="P8" s="89"/>
      <c r="Q8" s="89"/>
      <c r="R8" s="89"/>
    </row>
    <row r="9" spans="1:18" ht="3" customHeight="1" thickBot="1">
      <c r="A9" s="465"/>
      <c r="B9" s="465"/>
      <c r="C9" s="466"/>
      <c r="D9" s="466"/>
      <c r="E9" s="466"/>
      <c r="F9" s="466"/>
      <c r="G9" s="466"/>
      <c r="H9" s="466"/>
      <c r="I9" s="89"/>
      <c r="J9" s="89"/>
      <c r="K9" s="463" t="s">
        <v>325</v>
      </c>
      <c r="L9" s="463"/>
      <c r="M9" s="463"/>
      <c r="N9" s="463"/>
      <c r="O9" s="463"/>
      <c r="P9" s="89"/>
      <c r="Q9" s="89"/>
      <c r="R9" s="89"/>
    </row>
    <row r="10" spans="1:18" ht="11.1" customHeight="1" thickBot="1">
      <c r="A10" s="89"/>
      <c r="B10" s="89"/>
      <c r="C10" s="89"/>
      <c r="D10" s="89"/>
      <c r="E10" s="89"/>
      <c r="F10" s="89"/>
      <c r="G10" s="89"/>
      <c r="H10" s="89"/>
      <c r="I10" s="89"/>
      <c r="J10" s="89"/>
      <c r="K10" s="463"/>
      <c r="L10" s="463"/>
      <c r="M10" s="463"/>
      <c r="N10" s="463"/>
      <c r="O10" s="463"/>
      <c r="P10" s="89"/>
      <c r="Q10" s="89"/>
      <c r="R10" s="89"/>
    </row>
    <row r="11" spans="1:18" ht="6" customHeight="1" thickBot="1">
      <c r="A11" s="465" t="s">
        <v>327</v>
      </c>
      <c r="B11" s="465"/>
      <c r="C11" s="466" t="s">
        <v>326</v>
      </c>
      <c r="D11" s="466"/>
      <c r="E11" s="466"/>
      <c r="F11" s="466"/>
      <c r="G11" s="466"/>
      <c r="H11" s="466"/>
      <c r="I11" s="89"/>
      <c r="J11" s="89"/>
      <c r="K11" s="463"/>
      <c r="L11" s="463"/>
      <c r="M11" s="463"/>
      <c r="N11" s="463"/>
      <c r="O11" s="463"/>
      <c r="P11" s="89"/>
      <c r="Q11" s="89"/>
      <c r="R11" s="89"/>
    </row>
    <row r="12" spans="1:18" ht="18.95" customHeight="1" thickBot="1">
      <c r="A12" s="465"/>
      <c r="B12" s="465"/>
      <c r="C12" s="466"/>
      <c r="D12" s="466"/>
      <c r="E12" s="466"/>
      <c r="F12" s="466"/>
      <c r="G12" s="466"/>
      <c r="H12" s="466"/>
      <c r="I12" s="89"/>
      <c r="J12" s="89"/>
      <c r="K12" s="89"/>
      <c r="L12" s="89"/>
      <c r="M12" s="89"/>
      <c r="N12" s="89"/>
      <c r="O12" s="89"/>
      <c r="P12" s="89"/>
      <c r="Q12" s="89"/>
      <c r="R12" s="89"/>
    </row>
    <row r="13" spans="1:18" ht="20.100000000000001" customHeight="1" thickBot="1">
      <c r="A13" s="463" t="s">
        <v>325</v>
      </c>
      <c r="B13" s="463"/>
      <c r="C13" s="463"/>
      <c r="D13" s="463"/>
      <c r="E13" s="463"/>
      <c r="F13" s="463"/>
      <c r="G13" s="463"/>
      <c r="H13" s="463"/>
      <c r="I13" s="463"/>
      <c r="J13" s="463"/>
      <c r="K13" s="463"/>
      <c r="L13" s="463"/>
      <c r="M13" s="463"/>
      <c r="N13" s="463"/>
      <c r="O13" s="463"/>
      <c r="P13" s="89"/>
      <c r="Q13" s="89"/>
      <c r="R13" s="89"/>
    </row>
    <row r="14" spans="1:18" ht="42" customHeight="1" thickBot="1">
      <c r="A14" s="464" t="s">
        <v>324</v>
      </c>
      <c r="B14" s="464"/>
      <c r="C14" s="464"/>
      <c r="D14" s="464"/>
      <c r="E14" s="464"/>
      <c r="F14" s="464" t="s">
        <v>323</v>
      </c>
      <c r="G14" s="464"/>
      <c r="H14" s="464"/>
      <c r="I14" s="464"/>
      <c r="J14" s="464"/>
      <c r="K14" s="464"/>
      <c r="L14" s="464"/>
      <c r="M14" s="464"/>
      <c r="N14" s="464" t="s">
        <v>322</v>
      </c>
      <c r="O14" s="464"/>
      <c r="P14" s="464"/>
      <c r="Q14" s="464"/>
      <c r="R14" s="464"/>
    </row>
    <row r="15" spans="1:18" ht="57.95" customHeight="1" thickBot="1">
      <c r="A15" s="88" t="s">
        <v>321</v>
      </c>
      <c r="B15" s="464" t="s">
        <v>320</v>
      </c>
      <c r="C15" s="464"/>
      <c r="D15" s="88" t="s">
        <v>319</v>
      </c>
      <c r="E15" s="88" t="s">
        <v>318</v>
      </c>
      <c r="F15" s="88" t="s">
        <v>317</v>
      </c>
      <c r="G15" s="88" t="s">
        <v>316</v>
      </c>
      <c r="H15" s="464" t="s">
        <v>315</v>
      </c>
      <c r="I15" s="464"/>
      <c r="J15" s="464" t="s">
        <v>314</v>
      </c>
      <c r="K15" s="464"/>
      <c r="L15" s="464" t="s">
        <v>313</v>
      </c>
      <c r="M15" s="464"/>
      <c r="N15" s="88" t="s">
        <v>312</v>
      </c>
      <c r="O15" s="464" t="s">
        <v>311</v>
      </c>
      <c r="P15" s="464"/>
      <c r="Q15" s="88" t="s">
        <v>310</v>
      </c>
      <c r="R15" s="88" t="s">
        <v>309</v>
      </c>
    </row>
    <row r="16" spans="1:18" ht="126.95" customHeight="1" thickBot="1">
      <c r="A16" s="86" t="s">
        <v>292</v>
      </c>
      <c r="B16" s="461" t="s">
        <v>308</v>
      </c>
      <c r="C16" s="461"/>
      <c r="D16" s="86" t="s">
        <v>307</v>
      </c>
      <c r="E16" s="86" t="s">
        <v>289</v>
      </c>
      <c r="F16" s="86" t="s">
        <v>306</v>
      </c>
      <c r="G16" s="86" t="s">
        <v>305</v>
      </c>
      <c r="H16" s="461" t="s">
        <v>304</v>
      </c>
      <c r="I16" s="461"/>
      <c r="J16" s="461" t="s">
        <v>303</v>
      </c>
      <c r="K16" s="461"/>
      <c r="L16" s="461" t="s">
        <v>302</v>
      </c>
      <c r="M16" s="461"/>
      <c r="N16" s="87" t="s">
        <v>283</v>
      </c>
      <c r="O16" s="462" t="s">
        <v>282</v>
      </c>
      <c r="P16" s="462"/>
      <c r="Q16" s="86" t="s">
        <v>301</v>
      </c>
      <c r="R16" s="86" t="s">
        <v>280</v>
      </c>
    </row>
    <row r="17" spans="1:18" ht="138.94999999999999" customHeight="1" thickBot="1">
      <c r="A17" s="86" t="s">
        <v>292</v>
      </c>
      <c r="B17" s="461" t="s">
        <v>291</v>
      </c>
      <c r="C17" s="461"/>
      <c r="D17" s="86" t="s">
        <v>290</v>
      </c>
      <c r="E17" s="86" t="s">
        <v>289</v>
      </c>
      <c r="F17" s="86" t="s">
        <v>300</v>
      </c>
      <c r="G17" s="86" t="s">
        <v>299</v>
      </c>
      <c r="H17" s="461" t="s">
        <v>298</v>
      </c>
      <c r="I17" s="461"/>
      <c r="J17" s="461" t="s">
        <v>285</v>
      </c>
      <c r="K17" s="461"/>
      <c r="L17" s="461" t="s">
        <v>297</v>
      </c>
      <c r="M17" s="461"/>
      <c r="N17" s="87" t="s">
        <v>283</v>
      </c>
      <c r="O17" s="462" t="s">
        <v>282</v>
      </c>
      <c r="P17" s="462"/>
      <c r="Q17" s="86" t="s">
        <v>281</v>
      </c>
      <c r="R17" s="86" t="s">
        <v>280</v>
      </c>
    </row>
    <row r="18" spans="1:18" ht="231.95" customHeight="1" thickBot="1">
      <c r="A18" s="86" t="s">
        <v>292</v>
      </c>
      <c r="B18" s="461" t="s">
        <v>291</v>
      </c>
      <c r="C18" s="461"/>
      <c r="D18" s="86" t="s">
        <v>290</v>
      </c>
      <c r="E18" s="86" t="s">
        <v>289</v>
      </c>
      <c r="F18" s="86" t="s">
        <v>296</v>
      </c>
      <c r="G18" s="86" t="s">
        <v>295</v>
      </c>
      <c r="H18" s="461" t="s">
        <v>294</v>
      </c>
      <c r="I18" s="461"/>
      <c r="J18" s="461" t="s">
        <v>285</v>
      </c>
      <c r="K18" s="461"/>
      <c r="L18" s="461" t="s">
        <v>293</v>
      </c>
      <c r="M18" s="461"/>
      <c r="N18" s="87" t="s">
        <v>283</v>
      </c>
      <c r="O18" s="462" t="s">
        <v>282</v>
      </c>
      <c r="P18" s="462"/>
      <c r="Q18" s="86" t="s">
        <v>281</v>
      </c>
      <c r="R18" s="86" t="s">
        <v>280</v>
      </c>
    </row>
    <row r="19" spans="1:18" ht="409.6" customHeight="1" thickBot="1">
      <c r="A19" s="86" t="s">
        <v>292</v>
      </c>
      <c r="B19" s="461" t="s">
        <v>291</v>
      </c>
      <c r="C19" s="461"/>
      <c r="D19" s="86" t="s">
        <v>290</v>
      </c>
      <c r="E19" s="86" t="s">
        <v>289</v>
      </c>
      <c r="F19" s="86" t="s">
        <v>288</v>
      </c>
      <c r="G19" s="86" t="s">
        <v>287</v>
      </c>
      <c r="H19" s="461" t="s">
        <v>286</v>
      </c>
      <c r="I19" s="461"/>
      <c r="J19" s="461" t="s">
        <v>285</v>
      </c>
      <c r="K19" s="461"/>
      <c r="L19" s="461" t="s">
        <v>284</v>
      </c>
      <c r="M19" s="461"/>
      <c r="N19" s="87" t="s">
        <v>283</v>
      </c>
      <c r="O19" s="462" t="s">
        <v>282</v>
      </c>
      <c r="P19" s="462"/>
      <c r="Q19" s="86" t="s">
        <v>281</v>
      </c>
      <c r="R19" s="86" t="s">
        <v>280</v>
      </c>
    </row>
  </sheetData>
  <mergeCells count="43">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9:C19"/>
    <mergeCell ref="H19:I19"/>
    <mergeCell ref="J19:K19"/>
    <mergeCell ref="L19:M19"/>
    <mergeCell ref="O19:P19"/>
    <mergeCell ref="B18:C18"/>
    <mergeCell ref="H18:I18"/>
    <mergeCell ref="J18:K18"/>
    <mergeCell ref="L18:M18"/>
    <mergeCell ref="O18:P18"/>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PAAC 2021</vt:lpstr>
      <vt:lpstr>Estrategia Racionaliz Tramites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AD1CIN19</cp:lastModifiedBy>
  <cp:lastPrinted>2020-05-27T13:31:12Z</cp:lastPrinted>
  <dcterms:created xsi:type="dcterms:W3CDTF">2020-05-07T15:09:28Z</dcterms:created>
  <dcterms:modified xsi:type="dcterms:W3CDTF">2021-05-14T17:11:03Z</dcterms:modified>
</cp:coreProperties>
</file>